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ather\Documents\Articles, Columns, Press Releases\"/>
    </mc:Choice>
  </mc:AlternateContent>
  <bookViews>
    <workbookView xWindow="0" yWindow="0" windowWidth="23040" windowHeight="9192" activeTab="2"/>
  </bookViews>
  <sheets>
    <sheet name="Contact" sheetId="3" r:id="rId1"/>
    <sheet name="Instructions" sheetId="2" r:id="rId2"/>
    <sheet name="Evaluation" sheetId="1" r:id="rId3"/>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30" i="1" l="1"/>
  <c r="D25" i="1"/>
  <c r="D48" i="1" l="1"/>
  <c r="D43" i="1"/>
  <c r="D44" i="1" s="1"/>
  <c r="D26" i="1"/>
  <c r="D14" i="1"/>
  <c r="D16" i="1" l="1"/>
  <c r="D19" i="1" s="1"/>
  <c r="D32" i="1" s="1"/>
  <c r="D35" i="1"/>
  <c r="D37" i="1" s="1"/>
  <c r="D50" i="1" s="1"/>
</calcChain>
</file>

<file path=xl/sharedStrings.xml><?xml version="1.0" encoding="utf-8"?>
<sst xmlns="http://schemas.openxmlformats.org/spreadsheetml/2006/main" count="50" uniqueCount="46">
  <si>
    <t>BUY AND SHIP FEED</t>
  </si>
  <si>
    <t>Days to be fed</t>
  </si>
  <si>
    <t>Number of head</t>
  </si>
  <si>
    <t>Price of feed per ton</t>
  </si>
  <si>
    <t>Total feed expense</t>
  </si>
  <si>
    <t>Shipping cost</t>
  </si>
  <si>
    <t>Total cost of purchased feed and feeding cattle for 270 days</t>
  </si>
  <si>
    <t>BOARD CATTLE AT FEEDLOT</t>
  </si>
  <si>
    <t>Cost of shipping cattle</t>
  </si>
  <si>
    <t>Yardage charge at feedlot</t>
  </si>
  <si>
    <t xml:space="preserve">YOUR NUMBERS </t>
  </si>
  <si>
    <t>Total tons of feed to be procured</t>
  </si>
  <si>
    <t>(pounds of feed per head/2000)*days to be fed*number of head</t>
  </si>
  <si>
    <t>Total amount of feed needed (tons)</t>
  </si>
  <si>
    <t>Shipping rate ($/mile)</t>
  </si>
  <si>
    <t>Miles to be shipped</t>
  </si>
  <si>
    <t xml:space="preserve">Total Shipping Expenses </t>
  </si>
  <si>
    <t>(Miles*Rate)*number of loads</t>
  </si>
  <si>
    <t>Cow/pairs per load</t>
  </si>
  <si>
    <t>Number of loads needed</t>
  </si>
  <si>
    <t xml:space="preserve">Total Cattle Shipping Expenses </t>
  </si>
  <si>
    <t>(rate*miles)*number of loads</t>
  </si>
  <si>
    <t>number of head/cows or pairs per load</t>
  </si>
  <si>
    <t>Rate per day</t>
  </si>
  <si>
    <t>Total yardage expenses</t>
  </si>
  <si>
    <t>rate*number of head*number of days</t>
  </si>
  <si>
    <t>Pounds per load</t>
  </si>
  <si>
    <t>((tons to be procured*2000)/pounds per load)</t>
  </si>
  <si>
    <t>Rate per head per day</t>
  </si>
  <si>
    <t>GENERAL INFORMATION</t>
  </si>
  <si>
    <t>to procure *price</t>
  </si>
  <si>
    <t>Yardage charge at ranch (covers cost of time, fuel and labor)</t>
  </si>
  <si>
    <t>Total yardage rate at ranch</t>
  </si>
  <si>
    <t>Average weight of cows in herd</t>
  </si>
  <si>
    <t xml:space="preserve">Total cost to move and feed cattle in feedlot </t>
  </si>
  <si>
    <t xml:space="preserve">Total feed needed (tons) </t>
  </si>
  <si>
    <t>Price of feed at lot - - ENTER 0 IF FEED INCLUDED IN YARDAGE</t>
  </si>
  <si>
    <t xml:space="preserve">Worksheet to evaluate feed alternatives hauling feed or hauling cattle. </t>
  </si>
  <si>
    <t>Instructions:</t>
  </si>
  <si>
    <r>
      <t xml:space="preserve">Producers can use this calculator to evaluate the total cost difference between hauling feed to livestock or hauling livestock to a feeding facility (feedlot). To ensure the total expenses are relative to the producers operation, the figures in </t>
    </r>
    <r>
      <rPr>
        <b/>
        <sz val="11"/>
        <color rgb="FF009CCB"/>
        <rFont val="Calibri"/>
        <family val="2"/>
        <scheme val="minor"/>
      </rPr>
      <t>blue</t>
    </r>
    <r>
      <rPr>
        <sz val="11"/>
        <color theme="1"/>
        <rFont val="Calibri"/>
        <family val="2"/>
        <scheme val="minor"/>
      </rPr>
      <t xml:space="preserve"> should be customized with the producers own data.  </t>
    </r>
  </si>
  <si>
    <t xml:space="preserve">The authors of this workbook provide it as an educational tool and assume no liability for use or misuse of this workbook or the decisions which result. </t>
  </si>
  <si>
    <t>Equal Opportunity &amp; Affirmative Action</t>
  </si>
  <si>
    <t>SDSU does not discriminate on the basis of race, color, creed, religion, national origin, ancestry, gender, marital status, pregnancy, sexual orientation, age, disability, veteran’s status or any other protected class in the offering of all benefits, services, and educational and employment opportunities. This includes discrimination on the basis of sex in admission to or employment in SDSU’s education programs or activities.</t>
  </si>
  <si>
    <t>Pounds of feed required per head per day (3% of body weight)</t>
  </si>
  <si>
    <t>Feed in inventory</t>
  </si>
  <si>
    <t xml:space="preserve">Number of loads need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</si>
</sst>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9CCB"/>
      <name val="Calibri"/>
      <family val="2"/>
      <scheme val="minor"/>
    </font>
    <font>
      <b/>
      <sz val="1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3087"/>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xf numFmtId="0" fontId="3" fillId="0" borderId="0" xfId="0" applyFont="1" applyAlignment="1">
      <alignment horizontal="center"/>
    </xf>
    <xf numFmtId="0" fontId="2" fillId="3" borderId="0" xfId="0" applyFont="1" applyFill="1"/>
    <xf numFmtId="0" fontId="2" fillId="3" borderId="0" xfId="0" applyFont="1" applyFill="1" applyAlignment="1">
      <alignment horizontal="center"/>
    </xf>
    <xf numFmtId="0" fontId="4" fillId="0" borderId="0" xfId="0" applyFont="1" applyAlignment="1">
      <alignment horizontal="center"/>
    </xf>
    <xf numFmtId="0" fontId="3" fillId="2" borderId="0" xfId="0" applyFont="1" applyFill="1" applyAlignment="1">
      <alignment horizontal="center"/>
    </xf>
    <xf numFmtId="44" fontId="3" fillId="0" borderId="0" xfId="2" applyFont="1" applyFill="1" applyAlignment="1">
      <alignment horizontal="center"/>
    </xf>
    <xf numFmtId="44" fontId="3" fillId="0" borderId="0" xfId="2" applyFont="1"/>
    <xf numFmtId="0" fontId="5" fillId="0" borderId="0" xfId="0" applyFont="1" applyFill="1"/>
    <xf numFmtId="44" fontId="3" fillId="0" borderId="1" xfId="2" applyFont="1" applyFill="1" applyBorder="1" applyAlignment="1">
      <alignment horizontal="center"/>
    </xf>
    <xf numFmtId="44" fontId="3" fillId="0" borderId="1" xfId="0" applyNumberFormat="1" applyFont="1" applyFill="1" applyBorder="1" applyAlignment="1">
      <alignment horizontal="center"/>
    </xf>
    <xf numFmtId="0" fontId="5" fillId="0" borderId="2" xfId="0" applyFont="1" applyBorder="1" applyAlignment="1">
      <alignment horizontal="center"/>
    </xf>
    <xf numFmtId="0" fontId="3" fillId="0" borderId="2"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center"/>
    </xf>
    <xf numFmtId="44" fontId="5" fillId="0" borderId="1" xfId="0" applyNumberFormat="1" applyFont="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top" wrapText="1"/>
    </xf>
    <xf numFmtId="0" fontId="4" fillId="0" borderId="2" xfId="0" applyFont="1" applyFill="1" applyBorder="1" applyAlignment="1" applyProtection="1">
      <alignment horizontal="center"/>
      <protection locked="0"/>
    </xf>
    <xf numFmtId="0" fontId="4" fillId="0" borderId="2" xfId="0" applyFont="1" applyBorder="1" applyAlignment="1" applyProtection="1">
      <alignment horizontal="center"/>
      <protection locked="0"/>
    </xf>
    <xf numFmtId="44" fontId="4" fillId="0" borderId="3" xfId="2" applyFont="1" applyBorder="1" applyAlignment="1" applyProtection="1">
      <alignment horizontal="center"/>
      <protection locked="0"/>
    </xf>
    <xf numFmtId="44" fontId="4" fillId="0" borderId="2" xfId="2" applyFont="1" applyBorder="1" applyAlignment="1" applyProtection="1">
      <alignment horizontal="center"/>
      <protection locked="0"/>
    </xf>
    <xf numFmtId="164" fontId="4" fillId="0" borderId="2" xfId="1" applyNumberFormat="1" applyFont="1" applyBorder="1" applyAlignment="1" applyProtection="1">
      <alignment horizontal="center"/>
      <protection locked="0"/>
    </xf>
    <xf numFmtId="44" fontId="4" fillId="0" borderId="3" xfId="2" applyFont="1" applyFill="1" applyBorder="1" applyAlignment="1" applyProtection="1">
      <alignment horizontal="center"/>
      <protection locked="0"/>
    </xf>
    <xf numFmtId="0" fontId="0" fillId="0" borderId="0" xfId="0" applyFont="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9CCB"/>
      <color rgb="FF003087"/>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528</xdr:colOff>
      <xdr:row>25</xdr:row>
      <xdr:rowOff>396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2880"/>
          <a:ext cx="6096528" cy="4389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45720</xdr:colOff>
      <xdr:row>1</xdr:row>
      <xdr:rowOff>15240</xdr:rowOff>
    </xdr:from>
    <xdr:to>
      <xdr:col>11</xdr:col>
      <xdr:colOff>167640</xdr:colOff>
      <xdr:row>5</xdr:row>
      <xdr:rowOff>176784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2520" y="198120"/>
          <a:ext cx="1950720" cy="8930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53340</xdr:colOff>
      <xdr:row>0</xdr:row>
      <xdr:rowOff>30480</xdr:rowOff>
    </xdr:from>
    <xdr:to>
      <xdr:col>3</xdr:col>
      <xdr:colOff>2004060</xdr:colOff>
      <xdr:row>5</xdr:row>
      <xdr:rowOff>9144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5740" y="30480"/>
          <a:ext cx="1950720" cy="8930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A9" sqref="A9:L11"/>
    </sheetView>
  </sheetViews>
  <sheetFormatPr defaultRowHeight="14.4" x14ac:dyDescent="0.3"/>
  <sheetData>
    <row r="2" spans="1:12" ht="14.4" customHeight="1" x14ac:dyDescent="0.3">
      <c r="A2" s="19" t="s">
        <v>37</v>
      </c>
      <c r="B2" s="19"/>
      <c r="C2" s="19"/>
      <c r="D2" s="19"/>
      <c r="E2" s="19"/>
      <c r="F2" s="19"/>
      <c r="G2" s="19"/>
      <c r="H2" s="19"/>
    </row>
    <row r="3" spans="1:12" ht="14.4" customHeight="1" x14ac:dyDescent="0.3">
      <c r="A3" s="19"/>
      <c r="B3" s="19"/>
      <c r="C3" s="19"/>
      <c r="D3" s="19"/>
      <c r="E3" s="19"/>
      <c r="F3" s="19"/>
      <c r="G3" s="19"/>
      <c r="H3" s="19"/>
    </row>
    <row r="4" spans="1:12" ht="14.4" customHeight="1" x14ac:dyDescent="0.3">
      <c r="A4" s="19"/>
      <c r="B4" s="19"/>
      <c r="C4" s="19"/>
      <c r="D4" s="19"/>
      <c r="E4" s="19"/>
      <c r="F4" s="19"/>
      <c r="G4" s="19"/>
      <c r="H4" s="19"/>
    </row>
    <row r="6" spans="1:12" ht="17.399999999999999" customHeight="1" x14ac:dyDescent="0.3">
      <c r="B6" s="18"/>
      <c r="C6" s="18"/>
      <c r="D6" s="18"/>
      <c r="E6" s="18"/>
      <c r="F6" s="18"/>
      <c r="G6" s="18"/>
      <c r="H6" s="18"/>
      <c r="I6" s="18"/>
      <c r="J6" s="18"/>
    </row>
    <row r="7" spans="1:12" ht="14.4" customHeight="1" x14ac:dyDescent="0.3">
      <c r="A7" t="s">
        <v>38</v>
      </c>
      <c r="B7" s="18"/>
      <c r="C7" s="18"/>
      <c r="D7" s="18"/>
      <c r="E7" s="18"/>
      <c r="F7" s="18"/>
      <c r="G7" s="18"/>
      <c r="H7" s="18"/>
      <c r="I7" s="18"/>
      <c r="J7" s="18"/>
    </row>
    <row r="8" spans="1:12" x14ac:dyDescent="0.3">
      <c r="A8" s="18"/>
      <c r="B8" s="18"/>
      <c r="C8" s="18"/>
      <c r="D8" s="18"/>
      <c r="E8" s="18"/>
      <c r="F8" s="18"/>
      <c r="G8" s="18"/>
      <c r="H8" s="18"/>
      <c r="I8" s="18"/>
      <c r="J8" s="18"/>
    </row>
    <row r="9" spans="1:12" ht="14.4" customHeight="1" x14ac:dyDescent="0.3">
      <c r="A9" s="17" t="s">
        <v>39</v>
      </c>
      <c r="B9" s="17"/>
      <c r="C9" s="17"/>
      <c r="D9" s="17"/>
      <c r="E9" s="17"/>
      <c r="F9" s="17"/>
      <c r="G9" s="17"/>
      <c r="H9" s="17"/>
      <c r="I9" s="17"/>
      <c r="J9" s="17"/>
      <c r="K9" s="17"/>
      <c r="L9" s="17"/>
    </row>
    <row r="10" spans="1:12" x14ac:dyDescent="0.3">
      <c r="A10" s="17"/>
      <c r="B10" s="17"/>
      <c r="C10" s="17"/>
      <c r="D10" s="17"/>
      <c r="E10" s="17"/>
      <c r="F10" s="17"/>
      <c r="G10" s="17"/>
      <c r="H10" s="17"/>
      <c r="I10" s="17"/>
      <c r="J10" s="17"/>
      <c r="K10" s="17"/>
      <c r="L10" s="17"/>
    </row>
    <row r="11" spans="1:12" x14ac:dyDescent="0.3">
      <c r="A11" s="17"/>
      <c r="B11" s="17"/>
      <c r="C11" s="17"/>
      <c r="D11" s="17"/>
      <c r="E11" s="17"/>
      <c r="F11" s="17"/>
      <c r="G11" s="17"/>
      <c r="H11" s="17"/>
      <c r="I11" s="17"/>
      <c r="J11" s="17"/>
      <c r="K11" s="17"/>
      <c r="L11" s="17"/>
    </row>
    <row r="12" spans="1:12" x14ac:dyDescent="0.3">
      <c r="A12" s="18"/>
      <c r="B12" s="18"/>
      <c r="C12" s="18"/>
      <c r="D12" s="18"/>
      <c r="E12" s="18"/>
      <c r="F12" s="18"/>
      <c r="G12" s="18"/>
      <c r="H12" s="18"/>
      <c r="I12" s="18"/>
      <c r="J12" s="18"/>
    </row>
    <row r="13" spans="1:12" x14ac:dyDescent="0.3">
      <c r="A13" s="18"/>
      <c r="B13" s="18"/>
      <c r="C13" s="18"/>
      <c r="D13" s="18"/>
      <c r="E13" s="18"/>
      <c r="F13" s="18"/>
      <c r="G13" s="18"/>
      <c r="H13" s="18"/>
      <c r="I13" s="18"/>
      <c r="J13" s="18"/>
    </row>
    <row r="14" spans="1:12" x14ac:dyDescent="0.3">
      <c r="A14" s="18"/>
      <c r="B14" s="18"/>
      <c r="C14" s="18"/>
      <c r="D14" s="18"/>
      <c r="E14" s="18"/>
      <c r="F14" s="18"/>
      <c r="G14" s="18"/>
      <c r="H14" s="18"/>
      <c r="I14" s="18"/>
      <c r="J14" s="18"/>
    </row>
    <row r="15" spans="1:12" x14ac:dyDescent="0.3">
      <c r="A15" s="18"/>
      <c r="B15" s="18"/>
      <c r="C15" s="18"/>
      <c r="D15" s="18"/>
      <c r="E15" s="18"/>
      <c r="F15" s="18"/>
      <c r="G15" s="18"/>
      <c r="H15" s="18"/>
      <c r="I15" s="18"/>
      <c r="J15" s="18"/>
    </row>
    <row r="16" spans="1:12" x14ac:dyDescent="0.3">
      <c r="A16" s="18"/>
      <c r="B16" s="18"/>
      <c r="C16" s="18"/>
      <c r="D16" s="18"/>
      <c r="E16" s="18"/>
      <c r="F16" s="18"/>
      <c r="G16" s="18"/>
      <c r="H16" s="18"/>
      <c r="I16" s="18"/>
      <c r="J16" s="18"/>
    </row>
    <row r="17" spans="1:10" x14ac:dyDescent="0.3">
      <c r="A17" s="18"/>
      <c r="B17" s="18"/>
      <c r="C17" s="18"/>
      <c r="D17" s="18"/>
      <c r="E17" s="18"/>
      <c r="F17" s="18"/>
      <c r="G17" s="18"/>
      <c r="H17" s="18"/>
      <c r="I17" s="18"/>
      <c r="J17" s="18"/>
    </row>
    <row r="18" spans="1:10" x14ac:dyDescent="0.3">
      <c r="A18" s="18"/>
      <c r="B18" s="18"/>
      <c r="C18" s="18"/>
      <c r="D18" s="18"/>
      <c r="E18" s="18"/>
      <c r="F18" s="18"/>
      <c r="G18" s="18"/>
      <c r="H18" s="18"/>
      <c r="I18" s="18"/>
      <c r="J18" s="18"/>
    </row>
    <row r="19" spans="1:10" x14ac:dyDescent="0.3">
      <c r="A19" s="18"/>
      <c r="B19" s="18"/>
      <c r="C19" s="18"/>
      <c r="D19" s="18"/>
      <c r="E19" s="18"/>
      <c r="F19" s="18"/>
      <c r="G19" s="18"/>
      <c r="H19" s="18"/>
      <c r="I19" s="18"/>
      <c r="J19" s="18"/>
    </row>
    <row r="20" spans="1:10" x14ac:dyDescent="0.3">
      <c r="A20" s="18"/>
      <c r="B20" s="18"/>
      <c r="C20" s="18"/>
      <c r="D20" s="18"/>
      <c r="E20" s="18"/>
      <c r="F20" s="18"/>
      <c r="G20" s="18"/>
      <c r="H20" s="18"/>
      <c r="I20" s="18"/>
      <c r="J20" s="18"/>
    </row>
    <row r="21" spans="1:10" x14ac:dyDescent="0.3">
      <c r="A21" s="18"/>
      <c r="B21" s="18"/>
      <c r="C21" s="18"/>
      <c r="D21" s="18"/>
      <c r="E21" s="18"/>
      <c r="F21" s="18"/>
      <c r="G21" s="18"/>
      <c r="H21" s="18"/>
      <c r="I21" s="18"/>
      <c r="J21" s="18"/>
    </row>
  </sheetData>
  <mergeCells count="2">
    <mergeCell ref="A2:H4"/>
    <mergeCell ref="A9:L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workbookViewId="0">
      <selection activeCell="K6" sqref="K6"/>
    </sheetView>
  </sheetViews>
  <sheetFormatPr defaultRowHeight="14.4" x14ac:dyDescent="0.3"/>
  <cols>
    <col min="1" max="1" width="3.6640625" style="1" customWidth="1"/>
    <col min="2" max="2" width="3.5546875" style="1" customWidth="1"/>
    <col min="3" max="3" width="50.5546875" style="1" customWidth="1"/>
    <col min="4" max="4" width="29.6640625" style="2" customWidth="1"/>
    <col min="5" max="16384" width="8.88671875" style="1"/>
  </cols>
  <sheetData>
    <row r="1" spans="1:5" ht="14.4" customHeight="1" x14ac:dyDescent="0.3">
      <c r="A1" s="19" t="s">
        <v>37</v>
      </c>
      <c r="B1" s="19"/>
      <c r="C1" s="19"/>
    </row>
    <row r="2" spans="1:5" ht="14.4" customHeight="1" x14ac:dyDescent="0.3">
      <c r="A2" s="19"/>
      <c r="B2" s="19"/>
      <c r="C2" s="19"/>
      <c r="D2" s="20"/>
    </row>
    <row r="3" spans="1:5" ht="14.4" customHeight="1" x14ac:dyDescent="0.3">
      <c r="A3" s="19"/>
      <c r="B3" s="19"/>
      <c r="C3" s="19"/>
      <c r="D3" s="20"/>
    </row>
    <row r="4" spans="1:5" ht="14.4" customHeight="1" x14ac:dyDescent="0.3">
      <c r="A4" s="20"/>
      <c r="B4" s="20"/>
      <c r="C4" s="20"/>
      <c r="D4" s="20"/>
    </row>
    <row r="7" spans="1:5" x14ac:dyDescent="0.3">
      <c r="A7" s="3" t="s">
        <v>29</v>
      </c>
      <c r="B7" s="3"/>
      <c r="C7" s="3"/>
      <c r="D7" s="4"/>
    </row>
    <row r="8" spans="1:5" s="9" customFormat="1" x14ac:dyDescent="0.3">
      <c r="B8" s="9" t="s">
        <v>33</v>
      </c>
      <c r="D8" s="23">
        <v>1400</v>
      </c>
    </row>
    <row r="9" spans="1:5" x14ac:dyDescent="0.3">
      <c r="B9" s="1" t="s">
        <v>43</v>
      </c>
      <c r="D9" s="12">
        <f>+D8*0.03</f>
        <v>42</v>
      </c>
    </row>
    <row r="10" spans="1:5" x14ac:dyDescent="0.3">
      <c r="B10" s="1" t="s">
        <v>1</v>
      </c>
      <c r="D10" s="24">
        <v>300</v>
      </c>
    </row>
    <row r="11" spans="1:5" x14ac:dyDescent="0.3">
      <c r="B11" s="1" t="s">
        <v>2</v>
      </c>
      <c r="D11" s="24">
        <v>400</v>
      </c>
    </row>
    <row r="12" spans="1:5" x14ac:dyDescent="0.3">
      <c r="D12" s="5"/>
    </row>
    <row r="13" spans="1:5" x14ac:dyDescent="0.3">
      <c r="A13" s="3" t="s">
        <v>0</v>
      </c>
      <c r="B13" s="3"/>
      <c r="C13" s="3"/>
      <c r="D13" s="4" t="s">
        <v>10</v>
      </c>
    </row>
    <row r="14" spans="1:5" x14ac:dyDescent="0.3">
      <c r="B14" s="1" t="s">
        <v>13</v>
      </c>
      <c r="D14" s="13">
        <f>+(D9/2000)*D10*D11</f>
        <v>2520.0000000000005</v>
      </c>
      <c r="E14" s="1" t="s">
        <v>12</v>
      </c>
    </row>
    <row r="15" spans="1:5" x14ac:dyDescent="0.3">
      <c r="C15" s="1" t="s">
        <v>44</v>
      </c>
      <c r="D15" s="24">
        <v>0</v>
      </c>
    </row>
    <row r="16" spans="1:5" x14ac:dyDescent="0.3">
      <c r="C16" s="1" t="s">
        <v>11</v>
      </c>
      <c r="D16" s="13">
        <f>D14-D15</f>
        <v>2520.0000000000005</v>
      </c>
    </row>
    <row r="17" spans="2:5" x14ac:dyDescent="0.3">
      <c r="D17" s="6"/>
    </row>
    <row r="18" spans="2:5" ht="15" thickBot="1" x14ac:dyDescent="0.35">
      <c r="B18" s="1" t="s">
        <v>3</v>
      </c>
      <c r="D18" s="25">
        <v>85</v>
      </c>
    </row>
    <row r="19" spans="2:5" ht="15" thickBot="1" x14ac:dyDescent="0.35">
      <c r="C19" s="1" t="s">
        <v>4</v>
      </c>
      <c r="D19" s="10">
        <f>+D16*D18</f>
        <v>214200.00000000003</v>
      </c>
      <c r="E19" s="1" t="s">
        <v>30</v>
      </c>
    </row>
    <row r="21" spans="2:5" x14ac:dyDescent="0.3">
      <c r="B21" s="1" t="s">
        <v>5</v>
      </c>
    </row>
    <row r="22" spans="2:5" x14ac:dyDescent="0.3">
      <c r="C22" s="1" t="s">
        <v>14</v>
      </c>
      <c r="D22" s="26">
        <v>4</v>
      </c>
    </row>
    <row r="23" spans="2:5" x14ac:dyDescent="0.3">
      <c r="C23" s="1" t="s">
        <v>15</v>
      </c>
      <c r="D23" s="24">
        <v>300</v>
      </c>
    </row>
    <row r="24" spans="2:5" x14ac:dyDescent="0.3">
      <c r="C24" s="1" t="s">
        <v>26</v>
      </c>
      <c r="D24" s="27">
        <v>48000</v>
      </c>
    </row>
    <row r="25" spans="2:5" ht="15" thickBot="1" x14ac:dyDescent="0.35">
      <c r="C25" s="1" t="s">
        <v>45</v>
      </c>
      <c r="D25" s="14">
        <f>+((810*2000)/D24)</f>
        <v>33.75</v>
      </c>
      <c r="E25" s="1" t="s">
        <v>27</v>
      </c>
    </row>
    <row r="26" spans="2:5" ht="15" thickBot="1" x14ac:dyDescent="0.35">
      <c r="C26" s="1" t="s">
        <v>16</v>
      </c>
      <c r="D26" s="10">
        <f>+(D23*D22)*D25</f>
        <v>40500</v>
      </c>
      <c r="E26" s="1" t="s">
        <v>17</v>
      </c>
    </row>
    <row r="27" spans="2:5" x14ac:dyDescent="0.3">
      <c r="D27" s="7"/>
    </row>
    <row r="28" spans="2:5" x14ac:dyDescent="0.3">
      <c r="B28" s="1" t="s">
        <v>31</v>
      </c>
      <c r="D28" s="1"/>
      <c r="E28" s="8"/>
    </row>
    <row r="29" spans="2:5" ht="15" thickBot="1" x14ac:dyDescent="0.35">
      <c r="C29" s="1" t="s">
        <v>28</v>
      </c>
      <c r="D29" s="28">
        <v>0.12</v>
      </c>
      <c r="E29" s="8"/>
    </row>
    <row r="30" spans="2:5" ht="15" thickBot="1" x14ac:dyDescent="0.35">
      <c r="C30" s="1" t="s">
        <v>32</v>
      </c>
      <c r="D30" s="10">
        <f>+D11*D29*D10</f>
        <v>14400</v>
      </c>
    </row>
    <row r="31" spans="2:5" ht="15" thickBot="1" x14ac:dyDescent="0.35"/>
    <row r="32" spans="2:5" ht="15" thickBot="1" x14ac:dyDescent="0.35">
      <c r="B32" s="1" t="s">
        <v>6</v>
      </c>
      <c r="D32" s="11">
        <f>+D19+D26+D30</f>
        <v>269100</v>
      </c>
    </row>
    <row r="34" spans="1:5" x14ac:dyDescent="0.3">
      <c r="A34" s="3" t="s">
        <v>7</v>
      </c>
      <c r="B34" s="3"/>
      <c r="C34" s="3"/>
      <c r="D34" s="4"/>
    </row>
    <row r="35" spans="1:5" x14ac:dyDescent="0.3">
      <c r="B35" s="1" t="s">
        <v>35</v>
      </c>
      <c r="D35" s="13">
        <f>+D14</f>
        <v>2520.0000000000005</v>
      </c>
    </row>
    <row r="36" spans="1:5" ht="15" thickBot="1" x14ac:dyDescent="0.35">
      <c r="C36" s="1" t="s">
        <v>36</v>
      </c>
      <c r="D36" s="25">
        <v>85</v>
      </c>
    </row>
    <row r="37" spans="1:5" ht="15" thickBot="1" x14ac:dyDescent="0.35">
      <c r="C37" s="1" t="s">
        <v>4</v>
      </c>
      <c r="D37" s="10">
        <f>+D35*D36</f>
        <v>214200.00000000003</v>
      </c>
    </row>
    <row r="38" spans="1:5" x14ac:dyDescent="0.3">
      <c r="D38" s="7"/>
    </row>
    <row r="39" spans="1:5" x14ac:dyDescent="0.3">
      <c r="B39" s="1" t="s">
        <v>8</v>
      </c>
    </row>
    <row r="40" spans="1:5" x14ac:dyDescent="0.3">
      <c r="C40" s="1" t="s">
        <v>14</v>
      </c>
      <c r="D40" s="26">
        <v>3.8</v>
      </c>
    </row>
    <row r="41" spans="1:5" x14ac:dyDescent="0.3">
      <c r="C41" s="1" t="s">
        <v>15</v>
      </c>
      <c r="D41" s="24">
        <v>300</v>
      </c>
    </row>
    <row r="42" spans="1:5" x14ac:dyDescent="0.3">
      <c r="C42" s="1" t="s">
        <v>18</v>
      </c>
      <c r="D42" s="24">
        <v>40</v>
      </c>
    </row>
    <row r="43" spans="1:5" ht="15" thickBot="1" x14ac:dyDescent="0.35">
      <c r="C43" s="1" t="s">
        <v>19</v>
      </c>
      <c r="D43" s="15">
        <f>+D11/D42</f>
        <v>10</v>
      </c>
      <c r="E43" s="1" t="s">
        <v>22</v>
      </c>
    </row>
    <row r="44" spans="1:5" ht="15" thickBot="1" x14ac:dyDescent="0.35">
      <c r="C44" s="1" t="s">
        <v>20</v>
      </c>
      <c r="D44" s="10">
        <f>+(D40*D41)*D43</f>
        <v>11400</v>
      </c>
      <c r="E44" s="1" t="s">
        <v>21</v>
      </c>
    </row>
    <row r="46" spans="1:5" x14ac:dyDescent="0.3">
      <c r="B46" s="1" t="s">
        <v>9</v>
      </c>
    </row>
    <row r="47" spans="1:5" ht="15" thickBot="1" x14ac:dyDescent="0.35">
      <c r="C47" s="1" t="s">
        <v>23</v>
      </c>
      <c r="D47" s="25">
        <v>0.3</v>
      </c>
    </row>
    <row r="48" spans="1:5" ht="15" thickBot="1" x14ac:dyDescent="0.35">
      <c r="C48" s="1" t="s">
        <v>24</v>
      </c>
      <c r="D48" s="10">
        <f>+D47*D11*D10</f>
        <v>36000</v>
      </c>
      <c r="E48" s="1" t="s">
        <v>25</v>
      </c>
    </row>
    <row r="49" spans="1:9" ht="15" thickBot="1" x14ac:dyDescent="0.35"/>
    <row r="50" spans="1:9" ht="15" thickBot="1" x14ac:dyDescent="0.35">
      <c r="B50" s="1" t="s">
        <v>34</v>
      </c>
      <c r="D50" s="16">
        <f>+D37+D44+D48</f>
        <v>261600.00000000003</v>
      </c>
    </row>
    <row r="52" spans="1:9" ht="14.4" customHeight="1" x14ac:dyDescent="0.3">
      <c r="A52" s="17" t="s">
        <v>40</v>
      </c>
      <c r="B52" s="17"/>
      <c r="C52" s="17"/>
      <c r="D52" s="17"/>
      <c r="E52" s="18"/>
      <c r="F52" s="18"/>
      <c r="G52" s="18"/>
      <c r="H52" s="18"/>
      <c r="I52" s="18"/>
    </row>
    <row r="53" spans="1:9" x14ac:dyDescent="0.3">
      <c r="A53" s="17"/>
      <c r="B53" s="17"/>
      <c r="C53" s="17"/>
      <c r="D53" s="17"/>
      <c r="E53" s="18"/>
      <c r="F53" s="18"/>
      <c r="G53" s="18"/>
      <c r="H53" s="18"/>
      <c r="I53" s="18"/>
    </row>
    <row r="54" spans="1:9" x14ac:dyDescent="0.3">
      <c r="A54" s="17"/>
      <c r="B54" s="17"/>
      <c r="C54" s="17"/>
      <c r="D54" s="17"/>
      <c r="E54"/>
      <c r="F54"/>
      <c r="G54"/>
      <c r="H54"/>
      <c r="I54"/>
    </row>
    <row r="55" spans="1:9" x14ac:dyDescent="0.3">
      <c r="A55" s="21" t="s">
        <v>41</v>
      </c>
      <c r="B55" s="29"/>
      <c r="C55" s="29"/>
      <c r="D55" s="29"/>
      <c r="E55" s="29"/>
      <c r="F55" s="29"/>
      <c r="G55" s="29"/>
      <c r="H55" s="29"/>
      <c r="I55" s="29"/>
    </row>
    <row r="56" spans="1:9" ht="14.4" customHeight="1" x14ac:dyDescent="0.3">
      <c r="A56" s="22" t="s">
        <v>42</v>
      </c>
      <c r="B56" s="22"/>
      <c r="C56" s="22"/>
      <c r="D56" s="22"/>
      <c r="E56" s="29"/>
      <c r="F56" s="29"/>
      <c r="G56" s="29"/>
      <c r="H56" s="29"/>
      <c r="I56" s="29"/>
    </row>
    <row r="57" spans="1:9" x14ac:dyDescent="0.3">
      <c r="A57" s="22"/>
      <c r="B57" s="22"/>
      <c r="C57" s="22"/>
      <c r="D57" s="22"/>
      <c r="E57" s="29"/>
      <c r="F57" s="29"/>
      <c r="G57" s="29"/>
      <c r="H57" s="29"/>
      <c r="I57" s="29"/>
    </row>
    <row r="58" spans="1:9" x14ac:dyDescent="0.3">
      <c r="A58" s="22"/>
      <c r="B58" s="22"/>
      <c r="C58" s="22"/>
      <c r="D58" s="22"/>
    </row>
    <row r="59" spans="1:9" x14ac:dyDescent="0.3">
      <c r="A59" s="22"/>
      <c r="B59" s="22"/>
      <c r="C59" s="22"/>
      <c r="D59" s="22"/>
    </row>
    <row r="60" spans="1:9" x14ac:dyDescent="0.3">
      <c r="A60" s="22"/>
      <c r="B60" s="22"/>
      <c r="C60" s="22"/>
      <c r="D60" s="22"/>
    </row>
  </sheetData>
  <sheetProtection algorithmName="SHA-512" hashValue="w9h+/ikES0zbNv0tEM1F59jE6O5pciNJ6boquWsszsztintfXCb0klkWZJDKvryQRyvC2CNuCZvCyLM7QwFNtA==" saltValue="Ft6Euq49pqgovik9NHnxiQ==" spinCount="100000" sheet="1" objects="1" scenarios="1"/>
  <mergeCells count="3">
    <mergeCell ref="A52:D54"/>
    <mergeCell ref="A1:C3"/>
    <mergeCell ref="A56:D60"/>
  </mergeCells>
  <pageMargins left="0.7" right="0.7" top="0.75" bottom="0.75" header="0.3" footer="0.3"/>
  <pageSetup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vt:lpstr>
      <vt:lpstr>Instructions</vt:lpstr>
      <vt:lpstr>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2017-06-30T22:41:19Z</cp:lastPrinted>
  <dcterms:created xsi:type="dcterms:W3CDTF">2017-06-30T18:42:28Z</dcterms:created>
  <dcterms:modified xsi:type="dcterms:W3CDTF">2017-06-30T22:42:33Z</dcterms:modified>
</cp:coreProperties>
</file>