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ather\Documents\Articles, Columns, Press Releases\"/>
    </mc:Choice>
  </mc:AlternateContent>
  <bookViews>
    <workbookView xWindow="0" yWindow="0" windowWidth="23040" windowHeight="9192" activeTab="2"/>
  </bookViews>
  <sheets>
    <sheet name="Contact" sheetId="3" r:id="rId1"/>
    <sheet name="Instructions" sheetId="2" r:id="rId2"/>
    <sheet name="Evaluation" sheetId="1" r:id="rId3"/>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D30" i="1" l="1"/>
  <c r="D25" i="1"/>
  <c r="D48" i="1" l="1"/>
  <c r="D43" i="1"/>
  <c r="D44" i="1" s="1"/>
  <c r="D26" i="1"/>
  <c r="D14" i="1"/>
  <c r="D16" i="1" l="1"/>
  <c r="D19" i="1" s="1"/>
  <c r="D32" i="1" s="1"/>
  <c r="D35" i="1"/>
  <c r="D37" i="1" s="1"/>
  <c r="D50" i="1" s="1"/>
</calcChain>
</file>

<file path=xl/sharedStrings.xml><?xml version="1.0" encoding="utf-8"?>
<sst xmlns="http://schemas.openxmlformats.org/spreadsheetml/2006/main" count="50" uniqueCount="46">
  <si>
    <t>BUY AND SHIP FEED</t>
  </si>
  <si>
    <t>Days to be fed</t>
  </si>
  <si>
    <t>Number of head</t>
  </si>
  <si>
    <t>Price of feed per ton</t>
  </si>
  <si>
    <t>Total feed expense</t>
  </si>
  <si>
    <t>Shipping cost</t>
  </si>
  <si>
    <t>Total cost of purchased feed and feeding cattle for 270 days</t>
  </si>
  <si>
    <t>BOARD CATTLE AT FEEDLOT</t>
  </si>
  <si>
    <t>Cost of shipping cattle</t>
  </si>
  <si>
    <t>Yardage charge at feedlot</t>
  </si>
  <si>
    <t xml:space="preserve">YOUR NUMBERS </t>
  </si>
  <si>
    <t>Total tons of feed to be procured</t>
  </si>
  <si>
    <t>(pounds of feed per head/2000)*days to be fed*number of head</t>
  </si>
  <si>
    <t>Total amount of feed needed (tons)</t>
  </si>
  <si>
    <t>Shipping rate ($/mile)</t>
  </si>
  <si>
    <t>Miles to be shipped</t>
  </si>
  <si>
    <t xml:space="preserve">Total Shipping Expenses </t>
  </si>
  <si>
    <t>(Miles*Rate)*number of loads</t>
  </si>
  <si>
    <t>Cow/pairs per load</t>
  </si>
  <si>
    <t>Number of loads needed</t>
  </si>
  <si>
    <t xml:space="preserve">Total Cattle Shipping Expenses </t>
  </si>
  <si>
    <t>(rate*miles)*number of loads</t>
  </si>
  <si>
    <t>number of head/cows or pairs per load</t>
  </si>
  <si>
    <t>Rate per day</t>
  </si>
  <si>
    <t>Total yardage expenses</t>
  </si>
  <si>
    <t>rate*number of head*number of days</t>
  </si>
  <si>
    <t>Pounds per load</t>
  </si>
  <si>
    <t>((tons to be procured*2000)/pounds per load)</t>
  </si>
  <si>
    <t>Rate per head per day</t>
  </si>
  <si>
    <t>GENERAL INFORMATION</t>
  </si>
  <si>
    <t>to procure *price</t>
  </si>
  <si>
    <t>Yardage charge at ranch (covers cost of time, fuel and labor)</t>
  </si>
  <si>
    <t>Total yardage rate at ranch</t>
  </si>
  <si>
    <t>Average weight of cows in herd</t>
  </si>
  <si>
    <t xml:space="preserve">Total cost to move and feed cattle in feedlot </t>
  </si>
  <si>
    <t xml:space="preserve">Total feed needed (tons) </t>
  </si>
  <si>
    <t>Price of feed at lot - - ENTER 0 IF FEED INCLUDED IN YARDAGE</t>
  </si>
  <si>
    <t xml:space="preserve">Worksheet to evaluate feed alternatives hauling feed or hauling cattle. </t>
  </si>
  <si>
    <t>Instructions:</t>
  </si>
  <si>
    <r>
      <t xml:space="preserve">Producers can use this calculator to evaluate the total cost difference between hauling feed to livestock or hauling livestock to a feeding facility (feedlot). To ensure the total expenses are relative to the producers operation, the figures in </t>
    </r>
    <r>
      <rPr>
        <b/>
        <sz val="11"/>
        <color rgb="FF009CCB"/>
        <rFont val="Calibri"/>
        <family val="2"/>
        <scheme val="minor"/>
      </rPr>
      <t>blue</t>
    </r>
    <r>
      <rPr>
        <sz val="11"/>
        <color theme="1"/>
        <rFont val="Calibri"/>
        <family val="2"/>
        <scheme val="minor"/>
      </rPr>
      <t xml:space="preserve"> should be customized with the producers own data.  </t>
    </r>
  </si>
  <si>
    <t xml:space="preserve">The authors of this workbook provide it as an educational tool and assume no liability for use or misuse of this workbook or the decisions which result. </t>
  </si>
  <si>
    <t>Equal Opportunity &amp; Affirmative Action</t>
  </si>
  <si>
    <t>SDSU does not discriminate on the basis of race, color, creed, religion, national origin, ancestry, gender, marital status, pregnancy, sexual orientation, age, disability, veteran’s status or any other protected class in the offering of all benefits, services, and educational and employment opportunities. This includes discrimination on the basis of sex in admission to or employment in SDSU’s education programs or activities.</t>
  </si>
  <si>
    <t>Pounds of feed required per head per day (3% of body weight)</t>
  </si>
  <si>
    <t>Feed in inventory</t>
  </si>
  <si>
    <t xml:space="preserve">Number of loads need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</si>
</sst>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9CCB"/>
      <name val="Calibri"/>
      <family val="2"/>
      <scheme val="minor"/>
    </font>
    <font>
      <b/>
      <sz val="11"/>
      <name val="Calibri"/>
      <family val="2"/>
      <scheme val="minor"/>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3087"/>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0">
    <xf numFmtId="0" fontId="0" fillId="0" borderId="0" xfId="0"/>
    <xf numFmtId="0" fontId="3" fillId="0" borderId="0" xfId="0" applyFont="1"/>
    <xf numFmtId="0" fontId="3" fillId="0" borderId="0" xfId="0" applyFont="1" applyAlignment="1">
      <alignment horizontal="center"/>
    </xf>
    <xf numFmtId="0" fontId="2" fillId="3" borderId="0" xfId="0" applyFont="1" applyFill="1"/>
    <xf numFmtId="0" fontId="2" fillId="3" borderId="0" xfId="0" applyFont="1" applyFill="1" applyAlignment="1">
      <alignment horizontal="center"/>
    </xf>
    <xf numFmtId="0" fontId="4" fillId="0" borderId="0" xfId="0" applyFont="1" applyAlignment="1">
      <alignment horizontal="center"/>
    </xf>
    <xf numFmtId="0" fontId="3" fillId="2" borderId="0" xfId="0" applyFont="1" applyFill="1" applyAlignment="1">
      <alignment horizontal="center"/>
    </xf>
    <xf numFmtId="44" fontId="3" fillId="0" borderId="0" xfId="2" applyFont="1" applyFill="1" applyAlignment="1">
      <alignment horizontal="center"/>
    </xf>
    <xf numFmtId="44" fontId="3" fillId="0" borderId="0" xfId="2" applyFont="1"/>
    <xf numFmtId="0" fontId="5" fillId="0" borderId="0" xfId="0" applyFont="1" applyFill="1"/>
    <xf numFmtId="44" fontId="3" fillId="0" borderId="1" xfId="2" applyFont="1" applyFill="1" applyBorder="1" applyAlignment="1">
      <alignment horizontal="center"/>
    </xf>
    <xf numFmtId="44" fontId="3" fillId="0" borderId="1" xfId="0" applyNumberFormat="1" applyFont="1" applyFill="1" applyBorder="1" applyAlignment="1">
      <alignment horizontal="center"/>
    </xf>
    <xf numFmtId="0" fontId="5" fillId="0" borderId="2" xfId="0" applyFont="1" applyBorder="1" applyAlignment="1">
      <alignment horizontal="center"/>
    </xf>
    <xf numFmtId="0" fontId="3" fillId="0" borderId="2" xfId="0" applyFont="1" applyFill="1" applyBorder="1" applyAlignment="1">
      <alignment horizontal="center"/>
    </xf>
    <xf numFmtId="1" fontId="3" fillId="0" borderId="3" xfId="0" applyNumberFormat="1" applyFont="1" applyFill="1" applyBorder="1" applyAlignment="1">
      <alignment horizontal="center"/>
    </xf>
    <xf numFmtId="0" fontId="3" fillId="0" borderId="3" xfId="0" applyFont="1" applyFill="1" applyBorder="1" applyAlignment="1">
      <alignment horizontal="center"/>
    </xf>
    <xf numFmtId="44" fontId="5" fillId="0" borderId="1" xfId="0" applyNumberFormat="1" applyFont="1" applyBorder="1" applyAlignment="1">
      <alignment horizontal="center"/>
    </xf>
    <xf numFmtId="0" fontId="0" fillId="0" borderId="0" xfId="0" applyAlignment="1">
      <alignment horizontal="left" vertical="top" wrapText="1"/>
    </xf>
    <xf numFmtId="0" fontId="0" fillId="0" borderId="0" xfId="0" applyAlignment="1">
      <alignment vertical="top" wrapText="1"/>
    </xf>
    <xf numFmtId="0" fontId="6" fillId="0" borderId="0" xfId="0" applyFont="1" applyAlignment="1">
      <alignment horizontal="center" vertical="center" wrapText="1"/>
    </xf>
    <xf numFmtId="0" fontId="6"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left" vertical="top" wrapText="1"/>
    </xf>
    <xf numFmtId="0" fontId="4" fillId="0" borderId="2" xfId="0" applyFont="1" applyFill="1" applyBorder="1" applyAlignment="1" applyProtection="1">
      <alignment horizontal="center"/>
      <protection locked="0"/>
    </xf>
    <xf numFmtId="0" fontId="4" fillId="0" borderId="2" xfId="0" applyFont="1" applyBorder="1" applyAlignment="1" applyProtection="1">
      <alignment horizontal="center"/>
      <protection locked="0"/>
    </xf>
    <xf numFmtId="44" fontId="4" fillId="0" borderId="3" xfId="2" applyFont="1" applyBorder="1" applyAlignment="1" applyProtection="1">
      <alignment horizontal="center"/>
      <protection locked="0"/>
    </xf>
    <xf numFmtId="44" fontId="4" fillId="0" borderId="2" xfId="2" applyFont="1" applyBorder="1" applyAlignment="1" applyProtection="1">
      <alignment horizontal="center"/>
      <protection locked="0"/>
    </xf>
    <xf numFmtId="164" fontId="4" fillId="0" borderId="2" xfId="1" applyNumberFormat="1" applyFont="1" applyBorder="1" applyAlignment="1" applyProtection="1">
      <alignment horizontal="center"/>
      <protection locked="0"/>
    </xf>
    <xf numFmtId="44" fontId="4" fillId="0" borderId="3" xfId="2" applyFont="1" applyFill="1" applyBorder="1" applyAlignment="1" applyProtection="1">
      <alignment horizontal="center"/>
      <protection locked="0"/>
    </xf>
    <xf numFmtId="0" fontId="0" fillId="0" borderId="0" xfId="0" applyFont="1" applyAlignment="1">
      <alignmen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009CCB"/>
      <color rgb="FF003087"/>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10</xdr:col>
      <xdr:colOff>528</xdr:colOff>
      <xdr:row>25</xdr:row>
      <xdr:rowOff>396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82880"/>
          <a:ext cx="6096528" cy="43895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45720</xdr:colOff>
      <xdr:row>1</xdr:row>
      <xdr:rowOff>15240</xdr:rowOff>
    </xdr:from>
    <xdr:to>
      <xdr:col>11</xdr:col>
      <xdr:colOff>167640</xdr:colOff>
      <xdr:row>5</xdr:row>
      <xdr:rowOff>176784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2520" y="198120"/>
          <a:ext cx="1950720" cy="8930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53340</xdr:colOff>
      <xdr:row>0</xdr:row>
      <xdr:rowOff>30480</xdr:rowOff>
    </xdr:from>
    <xdr:to>
      <xdr:col>3</xdr:col>
      <xdr:colOff>2004060</xdr:colOff>
      <xdr:row>5</xdr:row>
      <xdr:rowOff>9144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5740" y="30480"/>
          <a:ext cx="1950720" cy="8930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9" sqref="E29"/>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
  <sheetViews>
    <sheetView workbookViewId="0">
      <selection activeCell="A9" sqref="A9:L11"/>
    </sheetView>
  </sheetViews>
  <sheetFormatPr defaultRowHeight="14.4" x14ac:dyDescent="0.3"/>
  <sheetData>
    <row r="2" spans="1:12" ht="14.4" customHeight="1" x14ac:dyDescent="0.3">
      <c r="A2" s="19" t="s">
        <v>37</v>
      </c>
      <c r="B2" s="19"/>
      <c r="C2" s="19"/>
      <c r="D2" s="19"/>
      <c r="E2" s="19"/>
      <c r="F2" s="19"/>
      <c r="G2" s="19"/>
      <c r="H2" s="19"/>
    </row>
    <row r="3" spans="1:12" ht="14.4" customHeight="1" x14ac:dyDescent="0.3">
      <c r="A3" s="19"/>
      <c r="B3" s="19"/>
      <c r="C3" s="19"/>
      <c r="D3" s="19"/>
      <c r="E3" s="19"/>
      <c r="F3" s="19"/>
      <c r="G3" s="19"/>
      <c r="H3" s="19"/>
    </row>
    <row r="4" spans="1:12" ht="14.4" customHeight="1" x14ac:dyDescent="0.3">
      <c r="A4" s="19"/>
      <c r="B4" s="19"/>
      <c r="C4" s="19"/>
      <c r="D4" s="19"/>
      <c r="E4" s="19"/>
      <c r="F4" s="19"/>
      <c r="G4" s="19"/>
      <c r="H4" s="19"/>
    </row>
    <row r="6" spans="1:12" ht="17.399999999999999" customHeight="1" x14ac:dyDescent="0.3">
      <c r="B6" s="18"/>
      <c r="C6" s="18"/>
      <c r="D6" s="18"/>
      <c r="E6" s="18"/>
      <c r="F6" s="18"/>
      <c r="G6" s="18"/>
      <c r="H6" s="18"/>
      <c r="I6" s="18"/>
      <c r="J6" s="18"/>
    </row>
    <row r="7" spans="1:12" ht="14.4" customHeight="1" x14ac:dyDescent="0.3">
      <c r="A7" t="s">
        <v>38</v>
      </c>
      <c r="B7" s="18"/>
      <c r="C7" s="18"/>
      <c r="D7" s="18"/>
      <c r="E7" s="18"/>
      <c r="F7" s="18"/>
      <c r="G7" s="18"/>
      <c r="H7" s="18"/>
      <c r="I7" s="18"/>
      <c r="J7" s="18"/>
    </row>
    <row r="8" spans="1:12" x14ac:dyDescent="0.3">
      <c r="A8" s="18"/>
      <c r="B8" s="18"/>
      <c r="C8" s="18"/>
      <c r="D8" s="18"/>
      <c r="E8" s="18"/>
      <c r="F8" s="18"/>
      <c r="G8" s="18"/>
      <c r="H8" s="18"/>
      <c r="I8" s="18"/>
      <c r="J8" s="18"/>
    </row>
    <row r="9" spans="1:12" ht="14.4" customHeight="1" x14ac:dyDescent="0.3">
      <c r="A9" s="17" t="s">
        <v>39</v>
      </c>
      <c r="B9" s="17"/>
      <c r="C9" s="17"/>
      <c r="D9" s="17"/>
      <c r="E9" s="17"/>
      <c r="F9" s="17"/>
      <c r="G9" s="17"/>
      <c r="H9" s="17"/>
      <c r="I9" s="17"/>
      <c r="J9" s="17"/>
      <c r="K9" s="17"/>
      <c r="L9" s="17"/>
    </row>
    <row r="10" spans="1:12" x14ac:dyDescent="0.3">
      <c r="A10" s="17"/>
      <c r="B10" s="17"/>
      <c r="C10" s="17"/>
      <c r="D10" s="17"/>
      <c r="E10" s="17"/>
      <c r="F10" s="17"/>
      <c r="G10" s="17"/>
      <c r="H10" s="17"/>
      <c r="I10" s="17"/>
      <c r="J10" s="17"/>
      <c r="K10" s="17"/>
      <c r="L10" s="17"/>
    </row>
    <row r="11" spans="1:12" x14ac:dyDescent="0.3">
      <c r="A11" s="17"/>
      <c r="B11" s="17"/>
      <c r="C11" s="17"/>
      <c r="D11" s="17"/>
      <c r="E11" s="17"/>
      <c r="F11" s="17"/>
      <c r="G11" s="17"/>
      <c r="H11" s="17"/>
      <c r="I11" s="17"/>
      <c r="J11" s="17"/>
      <c r="K11" s="17"/>
      <c r="L11" s="17"/>
    </row>
    <row r="12" spans="1:12" x14ac:dyDescent="0.3">
      <c r="A12" s="18"/>
      <c r="B12" s="18"/>
      <c r="C12" s="18"/>
      <c r="D12" s="18"/>
      <c r="E12" s="18"/>
      <c r="F12" s="18"/>
      <c r="G12" s="18"/>
      <c r="H12" s="18"/>
      <c r="I12" s="18"/>
      <c r="J12" s="18"/>
    </row>
    <row r="13" spans="1:12" x14ac:dyDescent="0.3">
      <c r="A13" s="18"/>
      <c r="B13" s="18"/>
      <c r="C13" s="18"/>
      <c r="D13" s="18"/>
      <c r="E13" s="18"/>
      <c r="F13" s="18"/>
      <c r="G13" s="18"/>
      <c r="H13" s="18"/>
      <c r="I13" s="18"/>
      <c r="J13" s="18"/>
    </row>
    <row r="14" spans="1:12" x14ac:dyDescent="0.3">
      <c r="A14" s="18"/>
      <c r="B14" s="18"/>
      <c r="C14" s="18"/>
      <c r="D14" s="18"/>
      <c r="E14" s="18"/>
      <c r="F14" s="18"/>
      <c r="G14" s="18"/>
      <c r="H14" s="18"/>
      <c r="I14" s="18"/>
      <c r="J14" s="18"/>
    </row>
    <row r="15" spans="1:12" x14ac:dyDescent="0.3">
      <c r="A15" s="18"/>
      <c r="B15" s="18"/>
      <c r="C15" s="18"/>
      <c r="D15" s="18"/>
      <c r="E15" s="18"/>
      <c r="F15" s="18"/>
      <c r="G15" s="18"/>
      <c r="H15" s="18"/>
      <c r="I15" s="18"/>
      <c r="J15" s="18"/>
    </row>
    <row r="16" spans="1:12" x14ac:dyDescent="0.3">
      <c r="A16" s="18"/>
      <c r="B16" s="18"/>
      <c r="C16" s="18"/>
      <c r="D16" s="18"/>
      <c r="E16" s="18"/>
      <c r="F16" s="18"/>
      <c r="G16" s="18"/>
      <c r="H16" s="18"/>
      <c r="I16" s="18"/>
      <c r="J16" s="18"/>
    </row>
    <row r="17" spans="1:10" x14ac:dyDescent="0.3">
      <c r="A17" s="18"/>
      <c r="B17" s="18"/>
      <c r="C17" s="18"/>
      <c r="D17" s="18"/>
      <c r="E17" s="18"/>
      <c r="F17" s="18"/>
      <c r="G17" s="18"/>
      <c r="H17" s="18"/>
      <c r="I17" s="18"/>
      <c r="J17" s="18"/>
    </row>
    <row r="18" spans="1:10" x14ac:dyDescent="0.3">
      <c r="A18" s="18"/>
      <c r="B18" s="18"/>
      <c r="C18" s="18"/>
      <c r="D18" s="18"/>
      <c r="E18" s="18"/>
      <c r="F18" s="18"/>
      <c r="G18" s="18"/>
      <c r="H18" s="18"/>
      <c r="I18" s="18"/>
      <c r="J18" s="18"/>
    </row>
    <row r="19" spans="1:10" x14ac:dyDescent="0.3">
      <c r="A19" s="18"/>
      <c r="B19" s="18"/>
      <c r="C19" s="18"/>
      <c r="D19" s="18"/>
      <c r="E19" s="18"/>
      <c r="F19" s="18"/>
      <c r="G19" s="18"/>
      <c r="H19" s="18"/>
      <c r="I19" s="18"/>
      <c r="J19" s="18"/>
    </row>
    <row r="20" spans="1:10" x14ac:dyDescent="0.3">
      <c r="A20" s="18"/>
      <c r="B20" s="18"/>
      <c r="C20" s="18"/>
      <c r="D20" s="18"/>
      <c r="E20" s="18"/>
      <c r="F20" s="18"/>
      <c r="G20" s="18"/>
      <c r="H20" s="18"/>
      <c r="I20" s="18"/>
      <c r="J20" s="18"/>
    </row>
    <row r="21" spans="1:10" x14ac:dyDescent="0.3">
      <c r="A21" s="18"/>
      <c r="B21" s="18"/>
      <c r="C21" s="18"/>
      <c r="D21" s="18"/>
      <c r="E21" s="18"/>
      <c r="F21" s="18"/>
      <c r="G21" s="18"/>
      <c r="H21" s="18"/>
      <c r="I21" s="18"/>
      <c r="J21" s="18"/>
    </row>
  </sheetData>
  <mergeCells count="2">
    <mergeCell ref="A2:H4"/>
    <mergeCell ref="A9:L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workbookViewId="0">
      <selection activeCell="K6" sqref="K6"/>
    </sheetView>
  </sheetViews>
  <sheetFormatPr defaultRowHeight="14.4" x14ac:dyDescent="0.3"/>
  <cols>
    <col min="1" max="1" width="3.6640625" style="1" customWidth="1"/>
    <col min="2" max="2" width="3.5546875" style="1" customWidth="1"/>
    <col min="3" max="3" width="50.5546875" style="1" customWidth="1"/>
    <col min="4" max="4" width="29.6640625" style="2" customWidth="1"/>
    <col min="5" max="16384" width="8.88671875" style="1"/>
  </cols>
  <sheetData>
    <row r="1" spans="1:5" ht="14.4" customHeight="1" x14ac:dyDescent="0.3">
      <c r="A1" s="19" t="s">
        <v>37</v>
      </c>
      <c r="B1" s="19"/>
      <c r="C1" s="19"/>
    </row>
    <row r="2" spans="1:5" ht="14.4" customHeight="1" x14ac:dyDescent="0.3">
      <c r="A2" s="19"/>
      <c r="B2" s="19"/>
      <c r="C2" s="19"/>
      <c r="D2" s="20"/>
    </row>
    <row r="3" spans="1:5" ht="14.4" customHeight="1" x14ac:dyDescent="0.3">
      <c r="A3" s="19"/>
      <c r="B3" s="19"/>
      <c r="C3" s="19"/>
      <c r="D3" s="20"/>
    </row>
    <row r="4" spans="1:5" ht="14.4" customHeight="1" x14ac:dyDescent="0.3">
      <c r="A4" s="20"/>
      <c r="B4" s="20"/>
      <c r="C4" s="20"/>
      <c r="D4" s="20"/>
    </row>
    <row r="7" spans="1:5" x14ac:dyDescent="0.3">
      <c r="A7" s="3" t="s">
        <v>29</v>
      </c>
      <c r="B7" s="3"/>
      <c r="C7" s="3"/>
      <c r="D7" s="4"/>
    </row>
    <row r="8" spans="1:5" s="9" customFormat="1" x14ac:dyDescent="0.3">
      <c r="B8" s="9" t="s">
        <v>33</v>
      </c>
      <c r="D8" s="23">
        <v>1400</v>
      </c>
    </row>
    <row r="9" spans="1:5" x14ac:dyDescent="0.3">
      <c r="B9" s="1" t="s">
        <v>43</v>
      </c>
      <c r="D9" s="12">
        <f>+D8*0.03</f>
        <v>42</v>
      </c>
    </row>
    <row r="10" spans="1:5" x14ac:dyDescent="0.3">
      <c r="B10" s="1" t="s">
        <v>1</v>
      </c>
      <c r="D10" s="24">
        <v>300</v>
      </c>
    </row>
    <row r="11" spans="1:5" x14ac:dyDescent="0.3">
      <c r="B11" s="1" t="s">
        <v>2</v>
      </c>
      <c r="D11" s="24">
        <v>400</v>
      </c>
    </row>
    <row r="12" spans="1:5" x14ac:dyDescent="0.3">
      <c r="D12" s="5"/>
    </row>
    <row r="13" spans="1:5" x14ac:dyDescent="0.3">
      <c r="A13" s="3" t="s">
        <v>0</v>
      </c>
      <c r="B13" s="3"/>
      <c r="C13" s="3"/>
      <c r="D13" s="4" t="s">
        <v>10</v>
      </c>
    </row>
    <row r="14" spans="1:5" x14ac:dyDescent="0.3">
      <c r="B14" s="1" t="s">
        <v>13</v>
      </c>
      <c r="D14" s="13">
        <f>+(D9/2000)*D10*D11</f>
        <v>2520.0000000000005</v>
      </c>
      <c r="E14" s="1" t="s">
        <v>12</v>
      </c>
    </row>
    <row r="15" spans="1:5" x14ac:dyDescent="0.3">
      <c r="C15" s="1" t="s">
        <v>44</v>
      </c>
      <c r="D15" s="24">
        <v>0</v>
      </c>
    </row>
    <row r="16" spans="1:5" x14ac:dyDescent="0.3">
      <c r="C16" s="1" t="s">
        <v>11</v>
      </c>
      <c r="D16" s="13">
        <f>D14-D15</f>
        <v>2520.0000000000005</v>
      </c>
    </row>
    <row r="17" spans="2:5" x14ac:dyDescent="0.3">
      <c r="D17" s="6"/>
    </row>
    <row r="18" spans="2:5" ht="15" thickBot="1" x14ac:dyDescent="0.35">
      <c r="B18" s="1" t="s">
        <v>3</v>
      </c>
      <c r="D18" s="25">
        <v>85</v>
      </c>
    </row>
    <row r="19" spans="2:5" ht="15" thickBot="1" x14ac:dyDescent="0.35">
      <c r="C19" s="1" t="s">
        <v>4</v>
      </c>
      <c r="D19" s="10">
        <f>+D16*D18</f>
        <v>214200.00000000003</v>
      </c>
      <c r="E19" s="1" t="s">
        <v>30</v>
      </c>
    </row>
    <row r="21" spans="2:5" x14ac:dyDescent="0.3">
      <c r="B21" s="1" t="s">
        <v>5</v>
      </c>
    </row>
    <row r="22" spans="2:5" x14ac:dyDescent="0.3">
      <c r="C22" s="1" t="s">
        <v>14</v>
      </c>
      <c r="D22" s="26">
        <v>4</v>
      </c>
    </row>
    <row r="23" spans="2:5" x14ac:dyDescent="0.3">
      <c r="C23" s="1" t="s">
        <v>15</v>
      </c>
      <c r="D23" s="24">
        <v>300</v>
      </c>
    </row>
    <row r="24" spans="2:5" x14ac:dyDescent="0.3">
      <c r="C24" s="1" t="s">
        <v>26</v>
      </c>
      <c r="D24" s="27">
        <v>48000</v>
      </c>
    </row>
    <row r="25" spans="2:5" ht="15" thickBot="1" x14ac:dyDescent="0.35">
      <c r="C25" s="1" t="s">
        <v>45</v>
      </c>
      <c r="D25" s="14">
        <f>+((810*2000)/D24)</f>
        <v>33.75</v>
      </c>
      <c r="E25" s="1" t="s">
        <v>27</v>
      </c>
    </row>
    <row r="26" spans="2:5" ht="15" thickBot="1" x14ac:dyDescent="0.35">
      <c r="C26" s="1" t="s">
        <v>16</v>
      </c>
      <c r="D26" s="10">
        <f>+(D23*D22)*D25</f>
        <v>40500</v>
      </c>
      <c r="E26" s="1" t="s">
        <v>17</v>
      </c>
    </row>
    <row r="27" spans="2:5" x14ac:dyDescent="0.3">
      <c r="D27" s="7"/>
    </row>
    <row r="28" spans="2:5" x14ac:dyDescent="0.3">
      <c r="B28" s="1" t="s">
        <v>31</v>
      </c>
      <c r="D28" s="1"/>
      <c r="E28" s="8"/>
    </row>
    <row r="29" spans="2:5" ht="15" thickBot="1" x14ac:dyDescent="0.35">
      <c r="C29" s="1" t="s">
        <v>28</v>
      </c>
      <c r="D29" s="28">
        <v>0.12</v>
      </c>
      <c r="E29" s="8"/>
    </row>
    <row r="30" spans="2:5" ht="15" thickBot="1" x14ac:dyDescent="0.35">
      <c r="C30" s="1" t="s">
        <v>32</v>
      </c>
      <c r="D30" s="10">
        <f>+D11*D29*D10</f>
        <v>14400</v>
      </c>
    </row>
    <row r="31" spans="2:5" ht="15" thickBot="1" x14ac:dyDescent="0.35"/>
    <row r="32" spans="2:5" ht="15" thickBot="1" x14ac:dyDescent="0.35">
      <c r="B32" s="1" t="s">
        <v>6</v>
      </c>
      <c r="D32" s="11">
        <f>+D19+D26+D30</f>
        <v>269100</v>
      </c>
    </row>
    <row r="34" spans="1:5" x14ac:dyDescent="0.3">
      <c r="A34" s="3" t="s">
        <v>7</v>
      </c>
      <c r="B34" s="3"/>
      <c r="C34" s="3"/>
      <c r="D34" s="4"/>
    </row>
    <row r="35" spans="1:5" x14ac:dyDescent="0.3">
      <c r="B35" s="1" t="s">
        <v>35</v>
      </c>
      <c r="D35" s="13">
        <f>+D14</f>
        <v>2520.0000000000005</v>
      </c>
    </row>
    <row r="36" spans="1:5" ht="15" thickBot="1" x14ac:dyDescent="0.35">
      <c r="C36" s="1" t="s">
        <v>36</v>
      </c>
      <c r="D36" s="25">
        <v>85</v>
      </c>
    </row>
    <row r="37" spans="1:5" ht="15" thickBot="1" x14ac:dyDescent="0.35">
      <c r="C37" s="1" t="s">
        <v>4</v>
      </c>
      <c r="D37" s="10">
        <f>+D35*D36</f>
        <v>214200.00000000003</v>
      </c>
    </row>
    <row r="38" spans="1:5" x14ac:dyDescent="0.3">
      <c r="D38" s="7"/>
    </row>
    <row r="39" spans="1:5" x14ac:dyDescent="0.3">
      <c r="B39" s="1" t="s">
        <v>8</v>
      </c>
    </row>
    <row r="40" spans="1:5" x14ac:dyDescent="0.3">
      <c r="C40" s="1" t="s">
        <v>14</v>
      </c>
      <c r="D40" s="26">
        <v>3.8</v>
      </c>
    </row>
    <row r="41" spans="1:5" x14ac:dyDescent="0.3">
      <c r="C41" s="1" t="s">
        <v>15</v>
      </c>
      <c r="D41" s="24">
        <v>300</v>
      </c>
    </row>
    <row r="42" spans="1:5" x14ac:dyDescent="0.3">
      <c r="C42" s="1" t="s">
        <v>18</v>
      </c>
      <c r="D42" s="24">
        <v>40</v>
      </c>
    </row>
    <row r="43" spans="1:5" ht="15" thickBot="1" x14ac:dyDescent="0.35">
      <c r="C43" s="1" t="s">
        <v>19</v>
      </c>
      <c r="D43" s="15">
        <f>+D11/D42</f>
        <v>10</v>
      </c>
      <c r="E43" s="1" t="s">
        <v>22</v>
      </c>
    </row>
    <row r="44" spans="1:5" ht="15" thickBot="1" x14ac:dyDescent="0.35">
      <c r="C44" s="1" t="s">
        <v>20</v>
      </c>
      <c r="D44" s="10">
        <f>+(D40*D41)*D43</f>
        <v>11400</v>
      </c>
      <c r="E44" s="1" t="s">
        <v>21</v>
      </c>
    </row>
    <row r="46" spans="1:5" x14ac:dyDescent="0.3">
      <c r="B46" s="1" t="s">
        <v>9</v>
      </c>
    </row>
    <row r="47" spans="1:5" ht="15" thickBot="1" x14ac:dyDescent="0.35">
      <c r="C47" s="1" t="s">
        <v>23</v>
      </c>
      <c r="D47" s="25">
        <v>0.3</v>
      </c>
    </row>
    <row r="48" spans="1:5" ht="15" thickBot="1" x14ac:dyDescent="0.35">
      <c r="C48" s="1" t="s">
        <v>24</v>
      </c>
      <c r="D48" s="10">
        <f>+D47*D11*D10</f>
        <v>36000</v>
      </c>
      <c r="E48" s="1" t="s">
        <v>25</v>
      </c>
    </row>
    <row r="49" spans="1:9" ht="15" thickBot="1" x14ac:dyDescent="0.35"/>
    <row r="50" spans="1:9" ht="15" thickBot="1" x14ac:dyDescent="0.35">
      <c r="B50" s="1" t="s">
        <v>34</v>
      </c>
      <c r="D50" s="16">
        <f>+D37+D44+D48</f>
        <v>261600.00000000003</v>
      </c>
    </row>
    <row r="52" spans="1:9" ht="14.4" customHeight="1" x14ac:dyDescent="0.3">
      <c r="A52" s="17" t="s">
        <v>40</v>
      </c>
      <c r="B52" s="17"/>
      <c r="C52" s="17"/>
      <c r="D52" s="17"/>
      <c r="E52" s="18"/>
      <c r="F52" s="18"/>
      <c r="G52" s="18"/>
      <c r="H52" s="18"/>
      <c r="I52" s="18"/>
    </row>
    <row r="53" spans="1:9" x14ac:dyDescent="0.3">
      <c r="A53" s="17"/>
      <c r="B53" s="17"/>
      <c r="C53" s="17"/>
      <c r="D53" s="17"/>
      <c r="E53" s="18"/>
      <c r="F53" s="18"/>
      <c r="G53" s="18"/>
      <c r="H53" s="18"/>
      <c r="I53" s="18"/>
    </row>
    <row r="54" spans="1:9" x14ac:dyDescent="0.3">
      <c r="A54" s="17"/>
      <c r="B54" s="17"/>
      <c r="C54" s="17"/>
      <c r="D54" s="17"/>
      <c r="E54"/>
      <c r="F54"/>
      <c r="G54"/>
      <c r="H54"/>
      <c r="I54"/>
    </row>
    <row r="55" spans="1:9" x14ac:dyDescent="0.3">
      <c r="A55" s="21" t="s">
        <v>41</v>
      </c>
      <c r="B55" s="29"/>
      <c r="C55" s="29"/>
      <c r="D55" s="29"/>
      <c r="E55" s="29"/>
      <c r="F55" s="29"/>
      <c r="G55" s="29"/>
      <c r="H55" s="29"/>
      <c r="I55" s="29"/>
    </row>
    <row r="56" spans="1:9" ht="14.4" customHeight="1" x14ac:dyDescent="0.3">
      <c r="A56" s="22" t="s">
        <v>42</v>
      </c>
      <c r="B56" s="22"/>
      <c r="C56" s="22"/>
      <c r="D56" s="22"/>
      <c r="E56" s="29"/>
      <c r="F56" s="29"/>
      <c r="G56" s="29"/>
      <c r="H56" s="29"/>
      <c r="I56" s="29"/>
    </row>
    <row r="57" spans="1:9" x14ac:dyDescent="0.3">
      <c r="A57" s="22"/>
      <c r="B57" s="22"/>
      <c r="C57" s="22"/>
      <c r="D57" s="22"/>
      <c r="E57" s="29"/>
      <c r="F57" s="29"/>
      <c r="G57" s="29"/>
      <c r="H57" s="29"/>
      <c r="I57" s="29"/>
    </row>
    <row r="58" spans="1:9" x14ac:dyDescent="0.3">
      <c r="A58" s="22"/>
      <c r="B58" s="22"/>
      <c r="C58" s="22"/>
      <c r="D58" s="22"/>
    </row>
    <row r="59" spans="1:9" x14ac:dyDescent="0.3">
      <c r="A59" s="22"/>
      <c r="B59" s="22"/>
      <c r="C59" s="22"/>
      <c r="D59" s="22"/>
    </row>
    <row r="60" spans="1:9" x14ac:dyDescent="0.3">
      <c r="A60" s="22"/>
      <c r="B60" s="22"/>
      <c r="C60" s="22"/>
      <c r="D60" s="22"/>
    </row>
  </sheetData>
  <sheetProtection algorithmName="SHA-512" hashValue="w9h+/ikES0zbNv0tEM1F59jE6O5pciNJ6boquWsszsztintfXCb0klkWZJDKvryQRyvC2CNuCZvCyLM7QwFNtA==" saltValue="Ft6Euq49pqgovik9NHnxiQ==" spinCount="100000" sheet="1" objects="1" scenarios="1"/>
  <mergeCells count="3">
    <mergeCell ref="A52:D54"/>
    <mergeCell ref="A1:C3"/>
    <mergeCell ref="A56:D60"/>
  </mergeCells>
  <pageMargins left="0.7" right="0.7" top="0.75" bottom="0.75" header="0.3" footer="0.3"/>
  <pageSetup orientation="portrait" r:id="rId1"/>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Contact</vt:lpstr>
      <vt:lpstr>Instructions</vt:lpstr>
      <vt:lpstr>Evaluation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2017-06-30T22:41:19Z</cp:lastPrinted>
  <dcterms:created xsi:type="dcterms:W3CDTF">2017-06-30T18:42:28Z</dcterms:created>
  <dcterms:modified xsi:type="dcterms:W3CDTF">2017-06-30T22:42:33Z</dcterms:modified>
</cp:coreProperties>
</file>