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ml.chartshapes+xml"/>
  <Override PartName="/xl/charts/chart8.xml" ContentType="application/vnd.openxmlformats-officedocument.drawingml.chart+xml"/>
  <Override PartName="/xl/drawings/drawing10.xml" ContentType="application/vnd.openxmlformats-officedocument.drawingml.chartshapes+xml"/>
  <Override PartName="/xl/charts/chart9.xml" ContentType="application/vnd.openxmlformats-officedocument.drawingml.chart+xml"/>
  <Override PartName="/xl/drawings/drawing11.xml" ContentType="application/vnd.openxmlformats-officedocument.drawingml.chartshapes+xml"/>
  <Override PartName="/xl/charts/chart10.xml" ContentType="application/vnd.openxmlformats-officedocument.drawingml.chart+xml"/>
  <Override PartName="/xl/drawings/drawing12.xml" ContentType="application/vnd.openxmlformats-officedocument.drawingml.chartshapes+xml"/>
  <Override PartName="/xl/charts/chart11.xml" ContentType="application/vnd.openxmlformats-officedocument.drawingml.chart+xml"/>
  <Override PartName="/xl/drawings/drawing13.xml" ContentType="application/vnd.openxmlformats-officedocument.drawingml.chartshapes+xml"/>
  <Override PartName="/xl/charts/chart12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13.xml" ContentType="application/vnd.openxmlformats-officedocument.drawingml.chart+xml"/>
  <Override PartName="/xl/drawings/drawing16.xml" ContentType="application/vnd.openxmlformats-officedocument.drawingml.chartshapes+xml"/>
  <Override PartName="/xl/charts/chart14.xml" ContentType="application/vnd.openxmlformats-officedocument.drawingml.chart+xml"/>
  <Override PartName="/xl/drawings/drawing17.xml" ContentType="application/vnd.openxmlformats-officedocument.drawingml.chartshapes+xml"/>
  <Override PartName="/xl/charts/chart15.xml" ContentType="application/vnd.openxmlformats-officedocument.drawingml.chart+xml"/>
  <Override PartName="/xl/drawings/drawing18.xml" ContentType="application/vnd.openxmlformats-officedocument.drawingml.chartshapes+xml"/>
  <Override PartName="/xl/charts/chart16.xml" ContentType="application/vnd.openxmlformats-officedocument.drawingml.chart+xml"/>
  <Override PartName="/xl/drawings/drawing19.xml" ContentType="application/vnd.openxmlformats-officedocument.drawingml.chartshapes+xml"/>
  <Override PartName="/xl/charts/chart17.xml" ContentType="application/vnd.openxmlformats-officedocument.drawingml.chart+xml"/>
  <Override PartName="/xl/drawings/drawing20.xml" ContentType="application/vnd.openxmlformats-officedocument.drawingml.chartshapes+xml"/>
  <Override PartName="/xl/charts/chart18.xml" ContentType="application/vnd.openxmlformats-officedocument.drawingml.chart+xml"/>
  <Override PartName="/xl/drawings/drawing21.xml" ContentType="application/vnd.openxmlformats-officedocument.drawingml.chartshapes+xml"/>
  <Override PartName="/xl/charts/chart19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20.xml" ContentType="application/vnd.openxmlformats-officedocument.drawingml.chart+xml"/>
  <Override PartName="/xl/drawings/drawing24.xml" ContentType="application/vnd.openxmlformats-officedocument.drawingml.chartshapes+xml"/>
  <Override PartName="/xl/charts/chart21.xml" ContentType="application/vnd.openxmlformats-officedocument.drawingml.chart+xml"/>
  <Override PartName="/xl/drawings/drawing25.xml" ContentType="application/vnd.openxmlformats-officedocument.drawingml.chartshapes+xml"/>
  <Override PartName="/xl/charts/chart22.xml" ContentType="application/vnd.openxmlformats-officedocument.drawingml.chart+xml"/>
  <Override PartName="/xl/drawings/drawing26.xml" ContentType="application/vnd.openxmlformats-officedocument.drawingml.chartshapes+xml"/>
  <Override PartName="/xl/charts/chart23.xml" ContentType="application/vnd.openxmlformats-officedocument.drawingml.chart+xml"/>
  <Override PartName="/xl/drawings/drawing27.xml" ContentType="application/vnd.openxmlformats-officedocument.drawingml.chartshapes+xml"/>
  <Override PartName="/xl/charts/chart24.xml" ContentType="application/vnd.openxmlformats-officedocument.drawingml.chart+xml"/>
  <Override PartName="/xl/drawings/drawing28.xml" ContentType="application/vnd.openxmlformats-officedocument.drawingml.chartshapes+xml"/>
  <Override PartName="/xl/charts/chart25.xml" ContentType="application/vnd.openxmlformats-officedocument.drawingml.chart+xml"/>
  <Override PartName="/xl/drawings/drawing29.xml" ContentType="application/vnd.openxmlformats-officedocument.drawingml.chartshapes+xml"/>
  <Override PartName="/xl/charts/chart26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27.xml" ContentType="application/vnd.openxmlformats-officedocument.drawingml.chart+xml"/>
  <Override PartName="/xl/drawings/drawing32.xml" ContentType="application/vnd.openxmlformats-officedocument.drawingml.chartshapes+xml"/>
  <Override PartName="/xl/charts/chart28.xml" ContentType="application/vnd.openxmlformats-officedocument.drawingml.chart+xml"/>
  <Override PartName="/xl/drawings/drawing33.xml" ContentType="application/vnd.openxmlformats-officedocument.drawingml.chartshapes+xml"/>
  <Override PartName="/xl/charts/chart29.xml" ContentType="application/vnd.openxmlformats-officedocument.drawingml.chart+xml"/>
  <Override PartName="/xl/drawings/drawing34.xml" ContentType="application/vnd.openxmlformats-officedocument.drawingml.chartshapes+xml"/>
  <Override PartName="/xl/charts/chart30.xml" ContentType="application/vnd.openxmlformats-officedocument.drawingml.chart+xml"/>
  <Override PartName="/xl/drawings/drawing35.xml" ContentType="application/vnd.openxmlformats-officedocument.drawingml.chartshapes+xml"/>
  <Override PartName="/xl/charts/chart31.xml" ContentType="application/vnd.openxmlformats-officedocument.drawingml.chart+xml"/>
  <Override PartName="/xl/drawings/drawing36.xml" ContentType="application/vnd.openxmlformats-officedocument.drawingml.chartshapes+xml"/>
  <Override PartName="/xl/charts/chart32.xml" ContentType="application/vnd.openxmlformats-officedocument.drawingml.chart+xml"/>
  <Override PartName="/xl/drawings/drawing37.xml" ContentType="application/vnd.openxmlformats-officedocument.drawingml.chartshapes+xml"/>
  <Override PartName="/xl/charts/chart33.xml" ContentType="application/vnd.openxmlformats-officedocument.drawingml.chart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34.xml" ContentType="application/vnd.openxmlformats-officedocument.drawingml.chart+xml"/>
  <Override PartName="/xl/drawings/drawing40.xml" ContentType="application/vnd.openxmlformats-officedocument.drawingml.chartshapes+xml"/>
  <Override PartName="/xl/charts/chart35.xml" ContentType="application/vnd.openxmlformats-officedocument.drawingml.chart+xml"/>
  <Override PartName="/xl/drawings/drawing41.xml" ContentType="application/vnd.openxmlformats-officedocument.drawingml.chartshapes+xml"/>
  <Override PartName="/xl/charts/chart36.xml" ContentType="application/vnd.openxmlformats-officedocument.drawingml.chart+xml"/>
  <Override PartName="/xl/drawings/drawing42.xml" ContentType="application/vnd.openxmlformats-officedocument.drawingml.chartshapes+xml"/>
  <Override PartName="/xl/charts/chart37.xml" ContentType="application/vnd.openxmlformats-officedocument.drawingml.chart+xml"/>
  <Override PartName="/xl/drawings/drawing43.xml" ContentType="application/vnd.openxmlformats-officedocument.drawingml.chartshapes+xml"/>
  <Override PartName="/xl/charts/chart38.xml" ContentType="application/vnd.openxmlformats-officedocument.drawingml.chart+xml"/>
  <Override PartName="/xl/drawings/drawing44.xml" ContentType="application/vnd.openxmlformats-officedocument.drawingml.chartshapes+xml"/>
  <Override PartName="/xl/charts/chart39.xml" ContentType="application/vnd.openxmlformats-officedocument.drawingml.chart+xml"/>
  <Override PartName="/xl/drawings/drawing45.xml" ContentType="application/vnd.openxmlformats-officedocument.drawingml.chartshapes+xml"/>
  <Override PartName="/xl/charts/chart40.xml" ContentType="application/vnd.openxmlformats-officedocument.drawingml.chart+xml"/>
  <Override PartName="/xl/drawings/drawing46.xml" ContentType="application/vnd.openxmlformats-officedocument.drawingml.chartshapes+xml"/>
  <Override PartName="/xl/drawings/drawing47.xml" ContentType="application/vnd.openxmlformats-officedocument.drawing+xml"/>
  <Override PartName="/xl/charts/chart41.xml" ContentType="application/vnd.openxmlformats-officedocument.drawingml.chart+xml"/>
  <Override PartName="/xl/drawings/drawing48.xml" ContentType="application/vnd.openxmlformats-officedocument.drawingml.chartshapes+xml"/>
  <Override PartName="/xl/charts/chart42.xml" ContentType="application/vnd.openxmlformats-officedocument.drawingml.chart+xml"/>
  <Override PartName="/xl/drawings/drawing49.xml" ContentType="application/vnd.openxmlformats-officedocument.drawingml.chartshapes+xml"/>
  <Override PartName="/xl/charts/chart43.xml" ContentType="application/vnd.openxmlformats-officedocument.drawingml.chart+xml"/>
  <Override PartName="/xl/drawings/drawing50.xml" ContentType="application/vnd.openxmlformats-officedocument.drawingml.chartshapes+xml"/>
  <Override PartName="/xl/charts/chart44.xml" ContentType="application/vnd.openxmlformats-officedocument.drawingml.chart+xml"/>
  <Override PartName="/xl/drawings/drawing51.xml" ContentType="application/vnd.openxmlformats-officedocument.drawingml.chartshapes+xml"/>
  <Override PartName="/xl/charts/chart45.xml" ContentType="application/vnd.openxmlformats-officedocument.drawingml.chart+xml"/>
  <Override PartName="/xl/drawings/drawing52.xml" ContentType="application/vnd.openxmlformats-officedocument.drawingml.chartshapes+xml"/>
  <Override PartName="/xl/charts/chart46.xml" ContentType="application/vnd.openxmlformats-officedocument.drawingml.chart+xml"/>
  <Override PartName="/xl/drawings/drawing53.xml" ContentType="application/vnd.openxmlformats-officedocument.drawingml.chartshapes+xml"/>
  <Override PartName="/xl/charts/chart47.xml" ContentType="application/vnd.openxmlformats-officedocument.drawingml.chart+xml"/>
  <Override PartName="/xl/drawings/drawing54.xml" ContentType="application/vnd.openxmlformats-officedocument.drawingml.chartshapes+xml"/>
  <Override PartName="/xl/drawings/drawing55.xml" ContentType="application/vnd.openxmlformats-officedocument.drawing+xml"/>
  <Override PartName="/xl/charts/chart48.xml" ContentType="application/vnd.openxmlformats-officedocument.drawingml.chart+xml"/>
  <Override PartName="/xl/drawings/drawing56.xml" ContentType="application/vnd.openxmlformats-officedocument.drawingml.chartshapes+xml"/>
  <Override PartName="/xl/charts/chart49.xml" ContentType="application/vnd.openxmlformats-officedocument.drawingml.chart+xml"/>
  <Override PartName="/xl/drawings/drawing57.xml" ContentType="application/vnd.openxmlformats-officedocument.drawingml.chartshapes+xml"/>
  <Override PartName="/xl/charts/chart50.xml" ContentType="application/vnd.openxmlformats-officedocument.drawingml.chart+xml"/>
  <Override PartName="/xl/drawings/drawing58.xml" ContentType="application/vnd.openxmlformats-officedocument.drawingml.chartshapes+xml"/>
  <Override PartName="/xl/charts/chart51.xml" ContentType="application/vnd.openxmlformats-officedocument.drawingml.chart+xml"/>
  <Override PartName="/xl/drawings/drawing59.xml" ContentType="application/vnd.openxmlformats-officedocument.drawingml.chartshapes+xml"/>
  <Override PartName="/xl/charts/chart52.xml" ContentType="application/vnd.openxmlformats-officedocument.drawingml.chart+xml"/>
  <Override PartName="/xl/drawings/drawing60.xml" ContentType="application/vnd.openxmlformats-officedocument.drawingml.chartshapes+xml"/>
  <Override PartName="/xl/charts/chart53.xml" ContentType="application/vnd.openxmlformats-officedocument.drawingml.chart+xml"/>
  <Override PartName="/xl/drawings/drawing61.xml" ContentType="application/vnd.openxmlformats-officedocument.drawingml.chartshapes+xml"/>
  <Override PartName="/xl/charts/chart54.xml" ContentType="application/vnd.openxmlformats-officedocument.drawingml.chart+xml"/>
  <Override PartName="/xl/drawings/drawing62.xml" ContentType="application/vnd.openxmlformats-officedocument.drawingml.chartshapes+xml"/>
  <Override PartName="/xl/drawings/drawing63.xml" ContentType="application/vnd.openxmlformats-officedocument.drawing+xml"/>
  <Override PartName="/xl/charts/chart55.xml" ContentType="application/vnd.openxmlformats-officedocument.drawingml.chart+xml"/>
  <Override PartName="/xl/drawings/drawing64.xml" ContentType="application/vnd.openxmlformats-officedocument.drawingml.chartshapes+xml"/>
  <Override PartName="/xl/charts/chart56.xml" ContentType="application/vnd.openxmlformats-officedocument.drawingml.chart+xml"/>
  <Override PartName="/xl/drawings/drawing65.xml" ContentType="application/vnd.openxmlformats-officedocument.drawingml.chartshapes+xml"/>
  <Override PartName="/xl/charts/chart57.xml" ContentType="application/vnd.openxmlformats-officedocument.drawingml.chart+xml"/>
  <Override PartName="/xl/drawings/drawing66.xml" ContentType="application/vnd.openxmlformats-officedocument.drawingml.chartshapes+xml"/>
  <Override PartName="/xl/charts/chart58.xml" ContentType="application/vnd.openxmlformats-officedocument.drawingml.chart+xml"/>
  <Override PartName="/xl/drawings/drawing67.xml" ContentType="application/vnd.openxmlformats-officedocument.drawingml.chartshapes+xml"/>
  <Override PartName="/xl/charts/chart59.xml" ContentType="application/vnd.openxmlformats-officedocument.drawingml.chart+xml"/>
  <Override PartName="/xl/drawings/drawing68.xml" ContentType="application/vnd.openxmlformats-officedocument.drawingml.chartshapes+xml"/>
  <Override PartName="/xl/charts/chart60.xml" ContentType="application/vnd.openxmlformats-officedocument.drawingml.chart+xml"/>
  <Override PartName="/xl/drawings/drawing69.xml" ContentType="application/vnd.openxmlformats-officedocument.drawingml.chartshapes+xml"/>
  <Override PartName="/xl/charts/chart61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charts/chart62.xml" ContentType="application/vnd.openxmlformats-officedocument.drawingml.chart+xml"/>
  <Override PartName="/xl/drawings/drawing72.xml" ContentType="application/vnd.openxmlformats-officedocument.drawingml.chartshapes+xml"/>
  <Override PartName="/xl/charts/chart63.xml" ContentType="application/vnd.openxmlformats-officedocument.drawingml.chart+xml"/>
  <Override PartName="/xl/drawings/drawing73.xml" ContentType="application/vnd.openxmlformats-officedocument.drawingml.chartshapes+xml"/>
  <Override PartName="/xl/charts/chart64.xml" ContentType="application/vnd.openxmlformats-officedocument.drawingml.chart+xml"/>
  <Override PartName="/xl/drawings/drawing74.xml" ContentType="application/vnd.openxmlformats-officedocument.drawingml.chartshapes+xml"/>
  <Override PartName="/xl/charts/chart65.xml" ContentType="application/vnd.openxmlformats-officedocument.drawingml.chart+xml"/>
  <Override PartName="/xl/drawings/drawing75.xml" ContentType="application/vnd.openxmlformats-officedocument.drawingml.chartshapes+xml"/>
  <Override PartName="/xl/charts/chart66.xml" ContentType="application/vnd.openxmlformats-officedocument.drawingml.chart+xml"/>
  <Override PartName="/xl/drawings/drawing76.xml" ContentType="application/vnd.openxmlformats-officedocument.drawingml.chartshapes+xml"/>
  <Override PartName="/xl/charts/chart67.xml" ContentType="application/vnd.openxmlformats-officedocument.drawingml.chart+xml"/>
  <Override PartName="/xl/drawings/drawing77.xml" ContentType="application/vnd.openxmlformats-officedocument.drawingml.chartshapes+xml"/>
  <Override PartName="/xl/charts/chart68.xml" ContentType="application/vnd.openxmlformats-officedocument.drawingml.chart+xml"/>
  <Override PartName="/xl/drawings/drawing78.xml" ContentType="application/vnd.openxmlformats-officedocument.drawingml.chartshapes+xml"/>
  <Override PartName="/xl/drawings/drawing79.xml" ContentType="application/vnd.openxmlformats-officedocument.drawing+xml"/>
  <Override PartName="/xl/charts/chart69.xml" ContentType="application/vnd.openxmlformats-officedocument.drawingml.chart+xml"/>
  <Override PartName="/xl/drawings/drawing80.xml" ContentType="application/vnd.openxmlformats-officedocument.drawingml.chartshapes+xml"/>
  <Override PartName="/xl/charts/chart70.xml" ContentType="application/vnd.openxmlformats-officedocument.drawingml.chart+xml"/>
  <Override PartName="/xl/drawings/drawing81.xml" ContentType="application/vnd.openxmlformats-officedocument.drawingml.chartshapes+xml"/>
  <Override PartName="/xl/charts/chart71.xml" ContentType="application/vnd.openxmlformats-officedocument.drawingml.chart+xml"/>
  <Override PartName="/xl/drawings/drawing82.xml" ContentType="application/vnd.openxmlformats-officedocument.drawingml.chartshapes+xml"/>
  <Override PartName="/xl/charts/chart72.xml" ContentType="application/vnd.openxmlformats-officedocument.drawingml.chart+xml"/>
  <Override PartName="/xl/drawings/drawing83.xml" ContentType="application/vnd.openxmlformats-officedocument.drawingml.chartshapes+xml"/>
  <Override PartName="/xl/charts/chart73.xml" ContentType="application/vnd.openxmlformats-officedocument.drawingml.chart+xml"/>
  <Override PartName="/xl/drawings/drawing84.xml" ContentType="application/vnd.openxmlformats-officedocument.drawingml.chartshapes+xml"/>
  <Override PartName="/xl/charts/chart74.xml" ContentType="application/vnd.openxmlformats-officedocument.drawingml.chart+xml"/>
  <Override PartName="/xl/drawings/drawing85.xml" ContentType="application/vnd.openxmlformats-officedocument.drawingml.chartshapes+xml"/>
  <Override PartName="/xl/charts/chart75.xml" ContentType="application/vnd.openxmlformats-officedocument.drawingml.chart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charts/chart76.xml" ContentType="application/vnd.openxmlformats-officedocument.drawingml.chart+xml"/>
  <Override PartName="/xl/drawings/drawing88.xml" ContentType="application/vnd.openxmlformats-officedocument.drawingml.chartshapes+xml"/>
  <Override PartName="/xl/charts/chart77.xml" ContentType="application/vnd.openxmlformats-officedocument.drawingml.chart+xml"/>
  <Override PartName="/xl/drawings/drawing89.xml" ContentType="application/vnd.openxmlformats-officedocument.drawingml.chartshapes+xml"/>
  <Override PartName="/xl/charts/chart78.xml" ContentType="application/vnd.openxmlformats-officedocument.drawingml.chart+xml"/>
  <Override PartName="/xl/drawings/drawing90.xml" ContentType="application/vnd.openxmlformats-officedocument.drawingml.chartshapes+xml"/>
  <Override PartName="/xl/charts/chart79.xml" ContentType="application/vnd.openxmlformats-officedocument.drawingml.chart+xml"/>
  <Override PartName="/xl/drawings/drawing91.xml" ContentType="application/vnd.openxmlformats-officedocument.drawingml.chartshapes+xml"/>
  <Override PartName="/xl/charts/chart80.xml" ContentType="application/vnd.openxmlformats-officedocument.drawingml.chart+xml"/>
  <Override PartName="/xl/drawings/drawing92.xml" ContentType="application/vnd.openxmlformats-officedocument.drawingml.chartshapes+xml"/>
  <Override PartName="/xl/charts/chart81.xml" ContentType="application/vnd.openxmlformats-officedocument.drawingml.chart+xml"/>
  <Override PartName="/xl/drawings/drawing93.xml" ContentType="application/vnd.openxmlformats-officedocument.drawingml.chartshapes+xml"/>
  <Override PartName="/xl/charts/chart82.xml" ContentType="application/vnd.openxmlformats-officedocument.drawingml.chart+xml"/>
  <Override PartName="/xl/drawings/drawing94.xml" ContentType="application/vnd.openxmlformats-officedocument.drawingml.chartshapes+xml"/>
  <Override PartName="/xl/drawings/drawing95.xml" ContentType="application/vnd.openxmlformats-officedocument.drawing+xml"/>
  <Override PartName="/xl/charts/chart83.xml" ContentType="application/vnd.openxmlformats-officedocument.drawingml.chart+xml"/>
  <Override PartName="/xl/drawings/drawing96.xml" ContentType="application/vnd.openxmlformats-officedocument.drawingml.chartshapes+xml"/>
  <Override PartName="/xl/charts/chart84.xml" ContentType="application/vnd.openxmlformats-officedocument.drawingml.chart+xml"/>
  <Override PartName="/xl/drawings/drawing97.xml" ContentType="application/vnd.openxmlformats-officedocument.drawingml.chartshapes+xml"/>
  <Override PartName="/xl/charts/chart85.xml" ContentType="application/vnd.openxmlformats-officedocument.drawingml.chart+xml"/>
  <Override PartName="/xl/drawings/drawing98.xml" ContentType="application/vnd.openxmlformats-officedocument.drawingml.chartshapes+xml"/>
  <Override PartName="/xl/charts/chart86.xml" ContentType="application/vnd.openxmlformats-officedocument.drawingml.chart+xml"/>
  <Override PartName="/xl/drawings/drawing99.xml" ContentType="application/vnd.openxmlformats-officedocument.drawingml.chartshapes+xml"/>
  <Override PartName="/xl/charts/chart87.xml" ContentType="application/vnd.openxmlformats-officedocument.drawingml.chart+xml"/>
  <Override PartName="/xl/drawings/drawing100.xml" ContentType="application/vnd.openxmlformats-officedocument.drawingml.chartshapes+xml"/>
  <Override PartName="/xl/charts/chart88.xml" ContentType="application/vnd.openxmlformats-officedocument.drawingml.chart+xml"/>
  <Override PartName="/xl/drawings/drawing101.xml" ContentType="application/vnd.openxmlformats-officedocument.drawingml.chartshapes+xml"/>
  <Override PartName="/xl/charts/chart89.xml" ContentType="application/vnd.openxmlformats-officedocument.drawingml.chart+xml"/>
  <Override PartName="/xl/drawings/drawing102.xml" ContentType="application/vnd.openxmlformats-officedocument.drawingml.chartshapes+xml"/>
  <Override PartName="/xl/drawings/drawing103.xml" ContentType="application/vnd.openxmlformats-officedocument.drawing+xml"/>
  <Override PartName="/xl/charts/chart90.xml" ContentType="application/vnd.openxmlformats-officedocument.drawingml.chart+xml"/>
  <Override PartName="/xl/drawings/drawing104.xml" ContentType="application/vnd.openxmlformats-officedocument.drawingml.chartshapes+xml"/>
  <Override PartName="/xl/charts/chart91.xml" ContentType="application/vnd.openxmlformats-officedocument.drawingml.chart+xml"/>
  <Override PartName="/xl/drawings/drawing105.xml" ContentType="application/vnd.openxmlformats-officedocument.drawingml.chartshapes+xml"/>
  <Override PartName="/xl/charts/chart92.xml" ContentType="application/vnd.openxmlformats-officedocument.drawingml.chart+xml"/>
  <Override PartName="/xl/drawings/drawing106.xml" ContentType="application/vnd.openxmlformats-officedocument.drawingml.chartshapes+xml"/>
  <Override PartName="/xl/charts/chart93.xml" ContentType="application/vnd.openxmlformats-officedocument.drawingml.chart+xml"/>
  <Override PartName="/xl/drawings/drawing107.xml" ContentType="application/vnd.openxmlformats-officedocument.drawingml.chartshapes+xml"/>
  <Override PartName="/xl/charts/chart94.xml" ContentType="application/vnd.openxmlformats-officedocument.drawingml.chart+xml"/>
  <Override PartName="/xl/drawings/drawing108.xml" ContentType="application/vnd.openxmlformats-officedocument.drawingml.chartshapes+xml"/>
  <Override PartName="/xl/charts/chart95.xml" ContentType="application/vnd.openxmlformats-officedocument.drawingml.chart+xml"/>
  <Override PartName="/xl/drawings/drawing109.xml" ContentType="application/vnd.openxmlformats-officedocument.drawingml.chartshapes+xml"/>
  <Override PartName="/xl/charts/chart96.xml" ContentType="application/vnd.openxmlformats-officedocument.drawingml.chart+xml"/>
  <Override PartName="/xl/drawings/drawing110.xml" ContentType="application/vnd.openxmlformats-officedocument.drawingml.chartshapes+xml"/>
  <Override PartName="/xl/drawings/drawing111.xml" ContentType="application/vnd.openxmlformats-officedocument.drawing+xml"/>
  <Override PartName="/xl/charts/chart97.xml" ContentType="application/vnd.openxmlformats-officedocument.drawingml.chart+xml"/>
  <Override PartName="/xl/drawings/drawing112.xml" ContentType="application/vnd.openxmlformats-officedocument.drawingml.chartshapes+xml"/>
  <Override PartName="/xl/charts/chart98.xml" ContentType="application/vnd.openxmlformats-officedocument.drawingml.chart+xml"/>
  <Override PartName="/xl/drawings/drawing113.xml" ContentType="application/vnd.openxmlformats-officedocument.drawingml.chartshapes+xml"/>
  <Override PartName="/xl/charts/chart99.xml" ContentType="application/vnd.openxmlformats-officedocument.drawingml.chart+xml"/>
  <Override PartName="/xl/drawings/drawing114.xml" ContentType="application/vnd.openxmlformats-officedocument.drawingml.chartshapes+xml"/>
  <Override PartName="/xl/charts/chart100.xml" ContentType="application/vnd.openxmlformats-officedocument.drawingml.chart+xml"/>
  <Override PartName="/xl/drawings/drawing115.xml" ContentType="application/vnd.openxmlformats-officedocument.drawingml.chartshapes+xml"/>
  <Override PartName="/xl/charts/chart101.xml" ContentType="application/vnd.openxmlformats-officedocument.drawingml.chart+xml"/>
  <Override PartName="/xl/drawings/drawing116.xml" ContentType="application/vnd.openxmlformats-officedocument.drawingml.chartshapes+xml"/>
  <Override PartName="/xl/charts/chart102.xml" ContentType="application/vnd.openxmlformats-officedocument.drawingml.chart+xml"/>
  <Override PartName="/xl/drawings/drawing117.xml" ContentType="application/vnd.openxmlformats-officedocument.drawingml.chartshapes+xml"/>
  <Override PartName="/xl/charts/chart103.xml" ContentType="application/vnd.openxmlformats-officedocument.drawingml.chart+xml"/>
  <Override PartName="/xl/drawings/drawing118.xml" ContentType="application/vnd.openxmlformats-officedocument.drawingml.chartshapes+xml"/>
  <Override PartName="/xl/drawings/drawing119.xml" ContentType="application/vnd.openxmlformats-officedocument.drawing+xml"/>
  <Override PartName="/xl/charts/chart104.xml" ContentType="application/vnd.openxmlformats-officedocument.drawingml.chart+xml"/>
  <Override PartName="/xl/drawings/drawing120.xml" ContentType="application/vnd.openxmlformats-officedocument.drawingml.chartshapes+xml"/>
  <Override PartName="/xl/charts/chart105.xml" ContentType="application/vnd.openxmlformats-officedocument.drawingml.chart+xml"/>
  <Override PartName="/xl/drawings/drawing121.xml" ContentType="application/vnd.openxmlformats-officedocument.drawingml.chartshapes+xml"/>
  <Override PartName="/xl/charts/chart106.xml" ContentType="application/vnd.openxmlformats-officedocument.drawingml.chart+xml"/>
  <Override PartName="/xl/drawings/drawing122.xml" ContentType="application/vnd.openxmlformats-officedocument.drawingml.chartshapes+xml"/>
  <Override PartName="/xl/charts/chart107.xml" ContentType="application/vnd.openxmlformats-officedocument.drawingml.chart+xml"/>
  <Override PartName="/xl/drawings/drawing123.xml" ContentType="application/vnd.openxmlformats-officedocument.drawingml.chartshapes+xml"/>
  <Override PartName="/xl/charts/chart108.xml" ContentType="application/vnd.openxmlformats-officedocument.drawingml.chart+xml"/>
  <Override PartName="/xl/drawings/drawing124.xml" ContentType="application/vnd.openxmlformats-officedocument.drawingml.chartshapes+xml"/>
  <Override PartName="/xl/charts/chart109.xml" ContentType="application/vnd.openxmlformats-officedocument.drawingml.chart+xml"/>
  <Override PartName="/xl/drawings/drawing125.xml" ContentType="application/vnd.openxmlformats-officedocument.drawingml.chartshapes+xml"/>
  <Override PartName="/xl/charts/chart110.xml" ContentType="application/vnd.openxmlformats-officedocument.drawingml.chart+xml"/>
  <Override PartName="/xl/drawings/drawing126.xml" ContentType="application/vnd.openxmlformats-officedocument.drawingml.chartshapes+xml"/>
  <Override PartName="/xl/drawings/drawing127.xml" ContentType="application/vnd.openxmlformats-officedocument.drawing+xml"/>
  <Override PartName="/xl/charts/chart111.xml" ContentType="application/vnd.openxmlformats-officedocument.drawingml.chart+xml"/>
  <Override PartName="/xl/drawings/drawing128.xml" ContentType="application/vnd.openxmlformats-officedocument.drawingml.chartshapes+xml"/>
  <Override PartName="/xl/charts/chart112.xml" ContentType="application/vnd.openxmlformats-officedocument.drawingml.chart+xml"/>
  <Override PartName="/xl/drawings/drawing129.xml" ContentType="application/vnd.openxmlformats-officedocument.drawingml.chartshapes+xml"/>
  <Override PartName="/xl/charts/chart113.xml" ContentType="application/vnd.openxmlformats-officedocument.drawingml.chart+xml"/>
  <Override PartName="/xl/drawings/drawing130.xml" ContentType="application/vnd.openxmlformats-officedocument.drawingml.chartshapes+xml"/>
  <Override PartName="/xl/charts/chart114.xml" ContentType="application/vnd.openxmlformats-officedocument.drawingml.chart+xml"/>
  <Override PartName="/xl/drawings/drawing131.xml" ContentType="application/vnd.openxmlformats-officedocument.drawingml.chartshapes+xml"/>
  <Override PartName="/xl/charts/chart115.xml" ContentType="application/vnd.openxmlformats-officedocument.drawingml.chart+xml"/>
  <Override PartName="/xl/drawings/drawing132.xml" ContentType="application/vnd.openxmlformats-officedocument.drawingml.chartshapes+xml"/>
  <Override PartName="/xl/charts/chart116.xml" ContentType="application/vnd.openxmlformats-officedocument.drawingml.chart+xml"/>
  <Override PartName="/xl/drawings/drawing133.xml" ContentType="application/vnd.openxmlformats-officedocument.drawingml.chartshapes+xml"/>
  <Override PartName="/xl/charts/chart117.xml" ContentType="application/vnd.openxmlformats-officedocument.drawingml.chart+xml"/>
  <Override PartName="/xl/drawings/drawing134.xml" ContentType="application/vnd.openxmlformats-officedocument.drawingml.chartshapes+xml"/>
  <Override PartName="/xl/drawings/drawing135.xml" ContentType="application/vnd.openxmlformats-officedocument.drawing+xml"/>
  <Override PartName="/xl/charts/chart118.xml" ContentType="application/vnd.openxmlformats-officedocument.drawingml.chart+xml"/>
  <Override PartName="/xl/drawings/drawing136.xml" ContentType="application/vnd.openxmlformats-officedocument.drawingml.chartshapes+xml"/>
  <Override PartName="/xl/charts/chart119.xml" ContentType="application/vnd.openxmlformats-officedocument.drawingml.chart+xml"/>
  <Override PartName="/xl/drawings/drawing137.xml" ContentType="application/vnd.openxmlformats-officedocument.drawingml.chartshapes+xml"/>
  <Override PartName="/xl/charts/chart120.xml" ContentType="application/vnd.openxmlformats-officedocument.drawingml.chart+xml"/>
  <Override PartName="/xl/drawings/drawing138.xml" ContentType="application/vnd.openxmlformats-officedocument.drawingml.chartshapes+xml"/>
  <Override PartName="/xl/charts/chart121.xml" ContentType="application/vnd.openxmlformats-officedocument.drawingml.chart+xml"/>
  <Override PartName="/xl/drawings/drawing139.xml" ContentType="application/vnd.openxmlformats-officedocument.drawingml.chartshapes+xml"/>
  <Override PartName="/xl/charts/chart122.xml" ContentType="application/vnd.openxmlformats-officedocument.drawingml.chart+xml"/>
  <Override PartName="/xl/drawings/drawing140.xml" ContentType="application/vnd.openxmlformats-officedocument.drawingml.chartshapes+xml"/>
  <Override PartName="/xl/charts/chart123.xml" ContentType="application/vnd.openxmlformats-officedocument.drawingml.chart+xml"/>
  <Override PartName="/xl/drawings/drawing141.xml" ContentType="application/vnd.openxmlformats-officedocument.drawingml.chartshapes+xml"/>
  <Override PartName="/xl/charts/chart124.xml" ContentType="application/vnd.openxmlformats-officedocument.drawingml.chart+xml"/>
  <Override PartName="/xl/drawings/drawing142.xml" ContentType="application/vnd.openxmlformats-officedocument.drawingml.chartshapes+xml"/>
  <Override PartName="/xl/drawings/drawing143.xml" ContentType="application/vnd.openxmlformats-officedocument.drawing+xml"/>
  <Override PartName="/xl/charts/chart125.xml" ContentType="application/vnd.openxmlformats-officedocument.drawingml.chart+xml"/>
  <Override PartName="/xl/drawings/drawing144.xml" ContentType="application/vnd.openxmlformats-officedocument.drawingml.chartshapes+xml"/>
  <Override PartName="/xl/charts/chart126.xml" ContentType="application/vnd.openxmlformats-officedocument.drawingml.chart+xml"/>
  <Override PartName="/xl/drawings/drawing145.xml" ContentType="application/vnd.openxmlformats-officedocument.drawingml.chartshapes+xml"/>
  <Override PartName="/xl/charts/chart127.xml" ContentType="application/vnd.openxmlformats-officedocument.drawingml.chart+xml"/>
  <Override PartName="/xl/drawings/drawing146.xml" ContentType="application/vnd.openxmlformats-officedocument.drawingml.chartshapes+xml"/>
  <Override PartName="/xl/charts/chart128.xml" ContentType="application/vnd.openxmlformats-officedocument.drawingml.chart+xml"/>
  <Override PartName="/xl/drawings/drawing147.xml" ContentType="application/vnd.openxmlformats-officedocument.drawingml.chartshapes+xml"/>
  <Override PartName="/xl/charts/chart129.xml" ContentType="application/vnd.openxmlformats-officedocument.drawingml.chart+xml"/>
  <Override PartName="/xl/drawings/drawing148.xml" ContentType="application/vnd.openxmlformats-officedocument.drawingml.chartshapes+xml"/>
  <Override PartName="/xl/charts/chart130.xml" ContentType="application/vnd.openxmlformats-officedocument.drawingml.chart+xml"/>
  <Override PartName="/xl/drawings/drawing149.xml" ContentType="application/vnd.openxmlformats-officedocument.drawingml.chartshapes+xml"/>
  <Override PartName="/xl/charts/chart131.xml" ContentType="application/vnd.openxmlformats-officedocument.drawingml.chart+xml"/>
  <Override PartName="/xl/drawings/drawing150.xml" ContentType="application/vnd.openxmlformats-officedocument.drawingml.chartshapes+xml"/>
  <Override PartName="/xl/drawings/drawing151.xml" ContentType="application/vnd.openxmlformats-officedocument.drawing+xml"/>
  <Override PartName="/xl/charts/chart132.xml" ContentType="application/vnd.openxmlformats-officedocument.drawingml.chart+xml"/>
  <Override PartName="/xl/drawings/drawing152.xml" ContentType="application/vnd.openxmlformats-officedocument.drawingml.chartshapes+xml"/>
  <Override PartName="/xl/charts/chart133.xml" ContentType="application/vnd.openxmlformats-officedocument.drawingml.chart+xml"/>
  <Override PartName="/xl/drawings/drawing153.xml" ContentType="application/vnd.openxmlformats-officedocument.drawingml.chartshapes+xml"/>
  <Override PartName="/xl/charts/chart134.xml" ContentType="application/vnd.openxmlformats-officedocument.drawingml.chart+xml"/>
  <Override PartName="/xl/drawings/drawing154.xml" ContentType="application/vnd.openxmlformats-officedocument.drawingml.chartshapes+xml"/>
  <Override PartName="/xl/charts/chart135.xml" ContentType="application/vnd.openxmlformats-officedocument.drawingml.chart+xml"/>
  <Override PartName="/xl/drawings/drawing155.xml" ContentType="application/vnd.openxmlformats-officedocument.drawingml.chartshapes+xml"/>
  <Override PartName="/xl/charts/chart136.xml" ContentType="application/vnd.openxmlformats-officedocument.drawingml.chart+xml"/>
  <Override PartName="/xl/drawings/drawing156.xml" ContentType="application/vnd.openxmlformats-officedocument.drawingml.chartshapes+xml"/>
  <Override PartName="/xl/charts/chart137.xml" ContentType="application/vnd.openxmlformats-officedocument.drawingml.chart+xml"/>
  <Override PartName="/xl/drawings/drawing157.xml" ContentType="application/vnd.openxmlformats-officedocument.drawingml.chartshapes+xml"/>
  <Override PartName="/xl/charts/chart138.xml" ContentType="application/vnd.openxmlformats-officedocument.drawingml.chart+xml"/>
  <Override PartName="/xl/drawings/drawing158.xml" ContentType="application/vnd.openxmlformats-officedocument.drawingml.chartshapes+xml"/>
  <Override PartName="/xl/drawings/drawing159.xml" ContentType="application/vnd.openxmlformats-officedocument.drawing+xml"/>
  <Override PartName="/xl/charts/chart139.xml" ContentType="application/vnd.openxmlformats-officedocument.drawingml.chart+xml"/>
  <Override PartName="/xl/drawings/drawing160.xml" ContentType="application/vnd.openxmlformats-officedocument.drawingml.chartshapes+xml"/>
  <Override PartName="/xl/charts/chart140.xml" ContentType="application/vnd.openxmlformats-officedocument.drawingml.chart+xml"/>
  <Override PartName="/xl/drawings/drawing161.xml" ContentType="application/vnd.openxmlformats-officedocument.drawingml.chartshapes+xml"/>
  <Override PartName="/xl/charts/chart141.xml" ContentType="application/vnd.openxmlformats-officedocument.drawingml.chart+xml"/>
  <Override PartName="/xl/drawings/drawing162.xml" ContentType="application/vnd.openxmlformats-officedocument.drawingml.chartshapes+xml"/>
  <Override PartName="/xl/charts/chart142.xml" ContentType="application/vnd.openxmlformats-officedocument.drawingml.chart+xml"/>
  <Override PartName="/xl/drawings/drawing163.xml" ContentType="application/vnd.openxmlformats-officedocument.drawingml.chartshapes+xml"/>
  <Override PartName="/xl/charts/chart143.xml" ContentType="application/vnd.openxmlformats-officedocument.drawingml.chart+xml"/>
  <Override PartName="/xl/drawings/drawing164.xml" ContentType="application/vnd.openxmlformats-officedocument.drawingml.chartshapes+xml"/>
  <Override PartName="/xl/charts/chart144.xml" ContentType="application/vnd.openxmlformats-officedocument.drawingml.chart+xml"/>
  <Override PartName="/xl/drawings/drawing165.xml" ContentType="application/vnd.openxmlformats-officedocument.drawingml.chartshapes+xml"/>
  <Override PartName="/xl/charts/chart145.xml" ContentType="application/vnd.openxmlformats-officedocument.drawingml.chart+xml"/>
  <Override PartName="/xl/drawings/drawing166.xml" ContentType="application/vnd.openxmlformats-officedocument.drawingml.chartshapes+xml"/>
  <Override PartName="/xl/drawings/drawing167.xml" ContentType="application/vnd.openxmlformats-officedocument.drawing+xml"/>
  <Override PartName="/xl/charts/chart146.xml" ContentType="application/vnd.openxmlformats-officedocument.drawingml.chart+xml"/>
  <Override PartName="/xl/drawings/drawing168.xml" ContentType="application/vnd.openxmlformats-officedocument.drawingml.chartshapes+xml"/>
  <Override PartName="/xl/charts/chart147.xml" ContentType="application/vnd.openxmlformats-officedocument.drawingml.chart+xml"/>
  <Override PartName="/xl/drawings/drawing169.xml" ContentType="application/vnd.openxmlformats-officedocument.drawingml.chartshapes+xml"/>
  <Override PartName="/xl/charts/chart148.xml" ContentType="application/vnd.openxmlformats-officedocument.drawingml.chart+xml"/>
  <Override PartName="/xl/drawings/drawing170.xml" ContentType="application/vnd.openxmlformats-officedocument.drawingml.chartshapes+xml"/>
  <Override PartName="/xl/charts/chart149.xml" ContentType="application/vnd.openxmlformats-officedocument.drawingml.chart+xml"/>
  <Override PartName="/xl/drawings/drawing171.xml" ContentType="application/vnd.openxmlformats-officedocument.drawingml.chartshapes+xml"/>
  <Override PartName="/xl/charts/chart150.xml" ContentType="application/vnd.openxmlformats-officedocument.drawingml.chart+xml"/>
  <Override PartName="/xl/drawings/drawing172.xml" ContentType="application/vnd.openxmlformats-officedocument.drawingml.chartshapes+xml"/>
  <Override PartName="/xl/charts/chart151.xml" ContentType="application/vnd.openxmlformats-officedocument.drawingml.chart+xml"/>
  <Override PartName="/xl/drawings/drawing173.xml" ContentType="application/vnd.openxmlformats-officedocument.drawingml.chartshapes+xml"/>
  <Override PartName="/xl/charts/chart152.xml" ContentType="application/vnd.openxmlformats-officedocument.drawingml.chart+xml"/>
  <Override PartName="/xl/drawings/drawing174.xml" ContentType="application/vnd.openxmlformats-officedocument.drawingml.chartshapes+xml"/>
  <Override PartName="/xl/drawings/drawing175.xml" ContentType="application/vnd.openxmlformats-officedocument.drawing+xml"/>
  <Override PartName="/xl/charts/chart153.xml" ContentType="application/vnd.openxmlformats-officedocument.drawingml.chart+xml"/>
  <Override PartName="/xl/drawings/drawing176.xml" ContentType="application/vnd.openxmlformats-officedocument.drawingml.chartshapes+xml"/>
  <Override PartName="/xl/charts/chart154.xml" ContentType="application/vnd.openxmlformats-officedocument.drawingml.chart+xml"/>
  <Override PartName="/xl/drawings/drawing177.xml" ContentType="application/vnd.openxmlformats-officedocument.drawingml.chartshapes+xml"/>
  <Override PartName="/xl/charts/chart155.xml" ContentType="application/vnd.openxmlformats-officedocument.drawingml.chart+xml"/>
  <Override PartName="/xl/drawings/drawing178.xml" ContentType="application/vnd.openxmlformats-officedocument.drawingml.chartshapes+xml"/>
  <Override PartName="/xl/charts/chart156.xml" ContentType="application/vnd.openxmlformats-officedocument.drawingml.chart+xml"/>
  <Override PartName="/xl/drawings/drawing179.xml" ContentType="application/vnd.openxmlformats-officedocument.drawingml.chartshapes+xml"/>
  <Override PartName="/xl/charts/chart157.xml" ContentType="application/vnd.openxmlformats-officedocument.drawingml.chart+xml"/>
  <Override PartName="/xl/drawings/drawing180.xml" ContentType="application/vnd.openxmlformats-officedocument.drawingml.chartshapes+xml"/>
  <Override PartName="/xl/charts/chart158.xml" ContentType="application/vnd.openxmlformats-officedocument.drawingml.chart+xml"/>
  <Override PartName="/xl/drawings/drawing181.xml" ContentType="application/vnd.openxmlformats-officedocument.drawingml.chartshapes+xml"/>
  <Override PartName="/xl/charts/chart159.xml" ContentType="application/vnd.openxmlformats-officedocument.drawingml.chart+xml"/>
  <Override PartName="/xl/drawings/drawing182.xml" ContentType="application/vnd.openxmlformats-officedocument.drawingml.chartshapes+xml"/>
  <Override PartName="/xl/drawings/drawing183.xml" ContentType="application/vnd.openxmlformats-officedocument.drawing+xml"/>
  <Override PartName="/xl/charts/chart160.xml" ContentType="application/vnd.openxmlformats-officedocument.drawingml.chart+xml"/>
  <Override PartName="/xl/drawings/drawing184.xml" ContentType="application/vnd.openxmlformats-officedocument.drawingml.chartshapes+xml"/>
  <Override PartName="/xl/charts/chart161.xml" ContentType="application/vnd.openxmlformats-officedocument.drawingml.chart+xml"/>
  <Override PartName="/xl/drawings/drawing185.xml" ContentType="application/vnd.openxmlformats-officedocument.drawingml.chartshapes+xml"/>
  <Override PartName="/xl/charts/chart162.xml" ContentType="application/vnd.openxmlformats-officedocument.drawingml.chart+xml"/>
  <Override PartName="/xl/drawings/drawing186.xml" ContentType="application/vnd.openxmlformats-officedocument.drawingml.chartshapes+xml"/>
  <Override PartName="/xl/charts/chart163.xml" ContentType="application/vnd.openxmlformats-officedocument.drawingml.chart+xml"/>
  <Override PartName="/xl/drawings/drawing187.xml" ContentType="application/vnd.openxmlformats-officedocument.drawingml.chartshapes+xml"/>
  <Override PartName="/xl/charts/chart164.xml" ContentType="application/vnd.openxmlformats-officedocument.drawingml.chart+xml"/>
  <Override PartName="/xl/drawings/drawing188.xml" ContentType="application/vnd.openxmlformats-officedocument.drawingml.chartshapes+xml"/>
  <Override PartName="/xl/charts/chart165.xml" ContentType="application/vnd.openxmlformats-officedocument.drawingml.chart+xml"/>
  <Override PartName="/xl/drawings/drawing189.xml" ContentType="application/vnd.openxmlformats-officedocument.drawingml.chartshapes+xml"/>
  <Override PartName="/xl/charts/chart166.xml" ContentType="application/vnd.openxmlformats-officedocument.drawingml.chart+xml"/>
  <Override PartName="/xl/drawings/drawing190.xml" ContentType="application/vnd.openxmlformats-officedocument.drawingml.chartshapes+xml"/>
  <Override PartName="/xl/drawings/drawing191.xml" ContentType="application/vnd.openxmlformats-officedocument.drawing+xml"/>
  <Override PartName="/xl/charts/chart167.xml" ContentType="application/vnd.openxmlformats-officedocument.drawingml.chart+xml"/>
  <Override PartName="/xl/drawings/drawing192.xml" ContentType="application/vnd.openxmlformats-officedocument.drawingml.chartshapes+xml"/>
  <Override PartName="/xl/charts/chart168.xml" ContentType="application/vnd.openxmlformats-officedocument.drawingml.chart+xml"/>
  <Override PartName="/xl/drawings/drawing193.xml" ContentType="application/vnd.openxmlformats-officedocument.drawingml.chartshapes+xml"/>
  <Override PartName="/xl/charts/chart169.xml" ContentType="application/vnd.openxmlformats-officedocument.drawingml.chart+xml"/>
  <Override PartName="/xl/drawings/drawing194.xml" ContentType="application/vnd.openxmlformats-officedocument.drawingml.chartshapes+xml"/>
  <Override PartName="/xl/charts/chart170.xml" ContentType="application/vnd.openxmlformats-officedocument.drawingml.chart+xml"/>
  <Override PartName="/xl/drawings/drawing195.xml" ContentType="application/vnd.openxmlformats-officedocument.drawingml.chartshapes+xml"/>
  <Override PartName="/xl/charts/chart171.xml" ContentType="application/vnd.openxmlformats-officedocument.drawingml.chart+xml"/>
  <Override PartName="/xl/drawings/drawing196.xml" ContentType="application/vnd.openxmlformats-officedocument.drawingml.chartshapes+xml"/>
  <Override PartName="/xl/charts/chart172.xml" ContentType="application/vnd.openxmlformats-officedocument.drawingml.chart+xml"/>
  <Override PartName="/xl/drawings/drawing197.xml" ContentType="application/vnd.openxmlformats-officedocument.drawingml.chartshapes+xml"/>
  <Override PartName="/xl/charts/chart173.xml" ContentType="application/vnd.openxmlformats-officedocument.drawingml.chart+xml"/>
  <Override PartName="/xl/drawings/drawing198.xml" ContentType="application/vnd.openxmlformats-officedocument.drawingml.chartshapes+xml"/>
  <Override PartName="/xl/drawings/drawing199.xml" ContentType="application/vnd.openxmlformats-officedocument.drawing+xml"/>
  <Override PartName="/xl/charts/chart174.xml" ContentType="application/vnd.openxmlformats-officedocument.drawingml.chart+xml"/>
  <Override PartName="/xl/drawings/drawing200.xml" ContentType="application/vnd.openxmlformats-officedocument.drawingml.chartshapes+xml"/>
  <Override PartName="/xl/charts/chart175.xml" ContentType="application/vnd.openxmlformats-officedocument.drawingml.chart+xml"/>
  <Override PartName="/xl/drawings/drawing201.xml" ContentType="application/vnd.openxmlformats-officedocument.drawingml.chartshapes+xml"/>
  <Override PartName="/xl/charts/chart176.xml" ContentType="application/vnd.openxmlformats-officedocument.drawingml.chart+xml"/>
  <Override PartName="/xl/drawings/drawing202.xml" ContentType="application/vnd.openxmlformats-officedocument.drawingml.chartshapes+xml"/>
  <Override PartName="/xl/charts/chart177.xml" ContentType="application/vnd.openxmlformats-officedocument.drawingml.chart+xml"/>
  <Override PartName="/xl/drawings/drawing203.xml" ContentType="application/vnd.openxmlformats-officedocument.drawingml.chartshapes+xml"/>
  <Override PartName="/xl/charts/chart178.xml" ContentType="application/vnd.openxmlformats-officedocument.drawingml.chart+xml"/>
  <Override PartName="/xl/drawings/drawing204.xml" ContentType="application/vnd.openxmlformats-officedocument.drawingml.chartshapes+xml"/>
  <Override PartName="/xl/charts/chart179.xml" ContentType="application/vnd.openxmlformats-officedocument.drawingml.chart+xml"/>
  <Override PartName="/xl/drawings/drawing205.xml" ContentType="application/vnd.openxmlformats-officedocument.drawingml.chartshapes+xml"/>
  <Override PartName="/xl/charts/chart180.xml" ContentType="application/vnd.openxmlformats-officedocument.drawingml.chart+xml"/>
  <Override PartName="/xl/drawings/drawing206.xml" ContentType="application/vnd.openxmlformats-officedocument.drawingml.chartshapes+xml"/>
  <Override PartName="/xl/drawings/drawing207.xml" ContentType="application/vnd.openxmlformats-officedocument.drawing+xml"/>
  <Override PartName="/xl/charts/chart181.xml" ContentType="application/vnd.openxmlformats-officedocument.drawingml.chart+xml"/>
  <Override PartName="/xl/drawings/drawing208.xml" ContentType="application/vnd.openxmlformats-officedocument.drawingml.chartshapes+xml"/>
  <Override PartName="/xl/charts/chart182.xml" ContentType="application/vnd.openxmlformats-officedocument.drawingml.chart+xml"/>
  <Override PartName="/xl/drawings/drawing209.xml" ContentType="application/vnd.openxmlformats-officedocument.drawingml.chartshapes+xml"/>
  <Override PartName="/xl/charts/chart183.xml" ContentType="application/vnd.openxmlformats-officedocument.drawingml.chart+xml"/>
  <Override PartName="/xl/drawings/drawing210.xml" ContentType="application/vnd.openxmlformats-officedocument.drawingml.chartshapes+xml"/>
  <Override PartName="/xl/charts/chart184.xml" ContentType="application/vnd.openxmlformats-officedocument.drawingml.chart+xml"/>
  <Override PartName="/xl/drawings/drawing211.xml" ContentType="application/vnd.openxmlformats-officedocument.drawingml.chartshapes+xml"/>
  <Override PartName="/xl/charts/chart185.xml" ContentType="application/vnd.openxmlformats-officedocument.drawingml.chart+xml"/>
  <Override PartName="/xl/drawings/drawing212.xml" ContentType="application/vnd.openxmlformats-officedocument.drawingml.chartshapes+xml"/>
  <Override PartName="/xl/charts/chart186.xml" ContentType="application/vnd.openxmlformats-officedocument.drawingml.chart+xml"/>
  <Override PartName="/xl/drawings/drawing213.xml" ContentType="application/vnd.openxmlformats-officedocument.drawingml.chartshapes+xml"/>
  <Override PartName="/xl/charts/chart187.xml" ContentType="application/vnd.openxmlformats-officedocument.drawingml.chart+xml"/>
  <Override PartName="/xl/drawings/drawing214.xml" ContentType="application/vnd.openxmlformats-officedocument.drawingml.chartshapes+xml"/>
  <Override PartName="/xl/drawings/drawing215.xml" ContentType="application/vnd.openxmlformats-officedocument.drawing+xml"/>
  <Override PartName="/xl/charts/chart188.xml" ContentType="application/vnd.openxmlformats-officedocument.drawingml.chart+xml"/>
  <Override PartName="/xl/drawings/drawing216.xml" ContentType="application/vnd.openxmlformats-officedocument.drawingml.chartshapes+xml"/>
  <Override PartName="/xl/charts/chart189.xml" ContentType="application/vnd.openxmlformats-officedocument.drawingml.chart+xml"/>
  <Override PartName="/xl/drawings/drawing217.xml" ContentType="application/vnd.openxmlformats-officedocument.drawingml.chartshapes+xml"/>
  <Override PartName="/xl/charts/chart190.xml" ContentType="application/vnd.openxmlformats-officedocument.drawingml.chart+xml"/>
  <Override PartName="/xl/drawings/drawing218.xml" ContentType="application/vnd.openxmlformats-officedocument.drawingml.chartshapes+xml"/>
  <Override PartName="/xl/charts/chart191.xml" ContentType="application/vnd.openxmlformats-officedocument.drawingml.chart+xml"/>
  <Override PartName="/xl/drawings/drawing219.xml" ContentType="application/vnd.openxmlformats-officedocument.drawingml.chartshapes+xml"/>
  <Override PartName="/xl/charts/chart192.xml" ContentType="application/vnd.openxmlformats-officedocument.drawingml.chart+xml"/>
  <Override PartName="/xl/drawings/drawing220.xml" ContentType="application/vnd.openxmlformats-officedocument.drawingml.chartshapes+xml"/>
  <Override PartName="/xl/charts/chart193.xml" ContentType="application/vnd.openxmlformats-officedocument.drawingml.chart+xml"/>
  <Override PartName="/xl/drawings/drawing221.xml" ContentType="application/vnd.openxmlformats-officedocument.drawingml.chartshapes+xml"/>
  <Override PartName="/xl/charts/chart194.xml" ContentType="application/vnd.openxmlformats-officedocument.drawingml.chart+xml"/>
  <Override PartName="/xl/drawings/drawing222.xml" ContentType="application/vnd.openxmlformats-officedocument.drawingml.chartshapes+xml"/>
  <Override PartName="/xl/drawings/drawing223.xml" ContentType="application/vnd.openxmlformats-officedocument.drawing+xml"/>
  <Override PartName="/xl/charts/chart195.xml" ContentType="application/vnd.openxmlformats-officedocument.drawingml.chart+xml"/>
  <Override PartName="/xl/drawings/drawing224.xml" ContentType="application/vnd.openxmlformats-officedocument.drawingml.chartshapes+xml"/>
  <Override PartName="/xl/charts/chart196.xml" ContentType="application/vnd.openxmlformats-officedocument.drawingml.chart+xml"/>
  <Override PartName="/xl/drawings/drawing225.xml" ContentType="application/vnd.openxmlformats-officedocument.drawingml.chartshapes+xml"/>
  <Override PartName="/xl/charts/chart197.xml" ContentType="application/vnd.openxmlformats-officedocument.drawingml.chart+xml"/>
  <Override PartName="/xl/drawings/drawing226.xml" ContentType="application/vnd.openxmlformats-officedocument.drawingml.chartshapes+xml"/>
  <Override PartName="/xl/charts/chart198.xml" ContentType="application/vnd.openxmlformats-officedocument.drawingml.chart+xml"/>
  <Override PartName="/xl/drawings/drawing227.xml" ContentType="application/vnd.openxmlformats-officedocument.drawingml.chartshapes+xml"/>
  <Override PartName="/xl/charts/chart199.xml" ContentType="application/vnd.openxmlformats-officedocument.drawingml.chart+xml"/>
  <Override PartName="/xl/drawings/drawing228.xml" ContentType="application/vnd.openxmlformats-officedocument.drawingml.chartshapes+xml"/>
  <Override PartName="/xl/charts/chart200.xml" ContentType="application/vnd.openxmlformats-officedocument.drawingml.chart+xml"/>
  <Override PartName="/xl/drawings/drawing229.xml" ContentType="application/vnd.openxmlformats-officedocument.drawingml.chartshapes+xml"/>
  <Override PartName="/xl/charts/chart201.xml" ContentType="application/vnd.openxmlformats-officedocument.drawingml.chart+xml"/>
  <Override PartName="/xl/drawings/drawing230.xml" ContentType="application/vnd.openxmlformats-officedocument.drawingml.chartshapes+xml"/>
  <Override PartName="/xl/drawings/drawing231.xml" ContentType="application/vnd.openxmlformats-officedocument.drawing+xml"/>
  <Override PartName="/xl/charts/chart202.xml" ContentType="application/vnd.openxmlformats-officedocument.drawingml.chart+xml"/>
  <Override PartName="/xl/drawings/drawing232.xml" ContentType="application/vnd.openxmlformats-officedocument.drawingml.chartshapes+xml"/>
  <Override PartName="/xl/charts/chart203.xml" ContentType="application/vnd.openxmlformats-officedocument.drawingml.chart+xml"/>
  <Override PartName="/xl/drawings/drawing233.xml" ContentType="application/vnd.openxmlformats-officedocument.drawingml.chartshapes+xml"/>
  <Override PartName="/xl/charts/chart204.xml" ContentType="application/vnd.openxmlformats-officedocument.drawingml.chart+xml"/>
  <Override PartName="/xl/drawings/drawing234.xml" ContentType="application/vnd.openxmlformats-officedocument.drawingml.chartshapes+xml"/>
  <Override PartName="/xl/charts/chart205.xml" ContentType="application/vnd.openxmlformats-officedocument.drawingml.chart+xml"/>
  <Override PartName="/xl/drawings/drawing235.xml" ContentType="application/vnd.openxmlformats-officedocument.drawingml.chartshapes+xml"/>
  <Override PartName="/xl/charts/chart206.xml" ContentType="application/vnd.openxmlformats-officedocument.drawingml.chart+xml"/>
  <Override PartName="/xl/drawings/drawing236.xml" ContentType="application/vnd.openxmlformats-officedocument.drawingml.chartshapes+xml"/>
  <Override PartName="/xl/charts/chart207.xml" ContentType="application/vnd.openxmlformats-officedocument.drawingml.chart+xml"/>
  <Override PartName="/xl/drawings/drawing237.xml" ContentType="application/vnd.openxmlformats-officedocument.drawingml.chartshapes+xml"/>
  <Override PartName="/xl/charts/chart208.xml" ContentType="application/vnd.openxmlformats-officedocument.drawingml.chart+xml"/>
  <Override PartName="/xl/drawings/drawing238.xml" ContentType="application/vnd.openxmlformats-officedocument.drawingml.chartshapes+xml"/>
  <Override PartName="/xl/drawings/drawing239.xml" ContentType="application/vnd.openxmlformats-officedocument.drawing+xml"/>
  <Override PartName="/xl/charts/chart209.xml" ContentType="application/vnd.openxmlformats-officedocument.drawingml.chart+xml"/>
  <Override PartName="/xl/drawings/drawing240.xml" ContentType="application/vnd.openxmlformats-officedocument.drawingml.chartshapes+xml"/>
  <Override PartName="/xl/charts/chart210.xml" ContentType="application/vnd.openxmlformats-officedocument.drawingml.chart+xml"/>
  <Override PartName="/xl/drawings/drawing241.xml" ContentType="application/vnd.openxmlformats-officedocument.drawingml.chartshapes+xml"/>
  <Override PartName="/xl/charts/chart211.xml" ContentType="application/vnd.openxmlformats-officedocument.drawingml.chart+xml"/>
  <Override PartName="/xl/drawings/drawing242.xml" ContentType="application/vnd.openxmlformats-officedocument.drawingml.chartshapes+xml"/>
  <Override PartName="/xl/charts/chart212.xml" ContentType="application/vnd.openxmlformats-officedocument.drawingml.chart+xml"/>
  <Override PartName="/xl/drawings/drawing243.xml" ContentType="application/vnd.openxmlformats-officedocument.drawingml.chartshapes+xml"/>
  <Override PartName="/xl/charts/chart213.xml" ContentType="application/vnd.openxmlformats-officedocument.drawingml.chart+xml"/>
  <Override PartName="/xl/drawings/drawing244.xml" ContentType="application/vnd.openxmlformats-officedocument.drawingml.chartshapes+xml"/>
  <Override PartName="/xl/charts/chart214.xml" ContentType="application/vnd.openxmlformats-officedocument.drawingml.chart+xml"/>
  <Override PartName="/xl/drawings/drawing245.xml" ContentType="application/vnd.openxmlformats-officedocument.drawingml.chartshapes+xml"/>
  <Override PartName="/xl/charts/chart215.xml" ContentType="application/vnd.openxmlformats-officedocument.drawingml.chart+xml"/>
  <Override PartName="/xl/drawings/drawing246.xml" ContentType="application/vnd.openxmlformats-officedocument.drawingml.chartshapes+xml"/>
  <Override PartName="/xl/drawings/drawing247.xml" ContentType="application/vnd.openxmlformats-officedocument.drawing+xml"/>
  <Override PartName="/xl/charts/chart216.xml" ContentType="application/vnd.openxmlformats-officedocument.drawingml.chart+xml"/>
  <Override PartName="/xl/drawings/drawing248.xml" ContentType="application/vnd.openxmlformats-officedocument.drawingml.chartshapes+xml"/>
  <Override PartName="/xl/charts/chart217.xml" ContentType="application/vnd.openxmlformats-officedocument.drawingml.chart+xml"/>
  <Override PartName="/xl/drawings/drawing249.xml" ContentType="application/vnd.openxmlformats-officedocument.drawingml.chartshapes+xml"/>
  <Override PartName="/xl/charts/chart218.xml" ContentType="application/vnd.openxmlformats-officedocument.drawingml.chart+xml"/>
  <Override PartName="/xl/drawings/drawing250.xml" ContentType="application/vnd.openxmlformats-officedocument.drawingml.chartshapes+xml"/>
  <Override PartName="/xl/charts/chart219.xml" ContentType="application/vnd.openxmlformats-officedocument.drawingml.chart+xml"/>
  <Override PartName="/xl/drawings/drawing251.xml" ContentType="application/vnd.openxmlformats-officedocument.drawingml.chartshapes+xml"/>
  <Override PartName="/xl/charts/chart220.xml" ContentType="application/vnd.openxmlformats-officedocument.drawingml.chart+xml"/>
  <Override PartName="/xl/drawings/drawing252.xml" ContentType="application/vnd.openxmlformats-officedocument.drawingml.chartshapes+xml"/>
  <Override PartName="/xl/charts/chart221.xml" ContentType="application/vnd.openxmlformats-officedocument.drawingml.chart+xml"/>
  <Override PartName="/xl/drawings/drawing253.xml" ContentType="application/vnd.openxmlformats-officedocument.drawingml.chartshapes+xml"/>
  <Override PartName="/xl/charts/chart222.xml" ContentType="application/vnd.openxmlformats-officedocument.drawingml.chart+xml"/>
  <Override PartName="/xl/drawings/drawing254.xml" ContentType="application/vnd.openxmlformats-officedocument.drawingml.chartshapes+xml"/>
  <Override PartName="/xl/drawings/drawing255.xml" ContentType="application/vnd.openxmlformats-officedocument.drawing+xml"/>
  <Override PartName="/xl/charts/chart223.xml" ContentType="application/vnd.openxmlformats-officedocument.drawingml.chart+xml"/>
  <Override PartName="/xl/drawings/drawing256.xml" ContentType="application/vnd.openxmlformats-officedocument.drawingml.chartshapes+xml"/>
  <Override PartName="/xl/charts/chart224.xml" ContentType="application/vnd.openxmlformats-officedocument.drawingml.chart+xml"/>
  <Override PartName="/xl/drawings/drawing257.xml" ContentType="application/vnd.openxmlformats-officedocument.drawingml.chartshapes+xml"/>
  <Override PartName="/xl/charts/chart225.xml" ContentType="application/vnd.openxmlformats-officedocument.drawingml.chart+xml"/>
  <Override PartName="/xl/drawings/drawing258.xml" ContentType="application/vnd.openxmlformats-officedocument.drawingml.chartshapes+xml"/>
  <Override PartName="/xl/charts/chart226.xml" ContentType="application/vnd.openxmlformats-officedocument.drawingml.chart+xml"/>
  <Override PartName="/xl/drawings/drawing259.xml" ContentType="application/vnd.openxmlformats-officedocument.drawingml.chartshapes+xml"/>
  <Override PartName="/xl/charts/chart227.xml" ContentType="application/vnd.openxmlformats-officedocument.drawingml.chart+xml"/>
  <Override PartName="/xl/drawings/drawing260.xml" ContentType="application/vnd.openxmlformats-officedocument.drawingml.chartshapes+xml"/>
  <Override PartName="/xl/charts/chart228.xml" ContentType="application/vnd.openxmlformats-officedocument.drawingml.chart+xml"/>
  <Override PartName="/xl/drawings/drawing261.xml" ContentType="application/vnd.openxmlformats-officedocument.drawingml.chartshapes+xml"/>
  <Override PartName="/xl/charts/chart229.xml" ContentType="application/vnd.openxmlformats-officedocument.drawingml.chart+xml"/>
  <Override PartName="/xl/drawings/drawing262.xml" ContentType="application/vnd.openxmlformats-officedocument.drawingml.chartshapes+xml"/>
  <Override PartName="/xl/drawings/drawing263.xml" ContentType="application/vnd.openxmlformats-officedocument.drawing+xml"/>
  <Override PartName="/xl/charts/chart230.xml" ContentType="application/vnd.openxmlformats-officedocument.drawingml.chart+xml"/>
  <Override PartName="/xl/drawings/drawing264.xml" ContentType="application/vnd.openxmlformats-officedocument.drawingml.chartshapes+xml"/>
  <Override PartName="/xl/charts/chart231.xml" ContentType="application/vnd.openxmlformats-officedocument.drawingml.chart+xml"/>
  <Override PartName="/xl/drawings/drawing265.xml" ContentType="application/vnd.openxmlformats-officedocument.drawingml.chartshapes+xml"/>
  <Override PartName="/xl/charts/chart232.xml" ContentType="application/vnd.openxmlformats-officedocument.drawingml.chart+xml"/>
  <Override PartName="/xl/drawings/drawing266.xml" ContentType="application/vnd.openxmlformats-officedocument.drawingml.chartshapes+xml"/>
  <Override PartName="/xl/charts/chart233.xml" ContentType="application/vnd.openxmlformats-officedocument.drawingml.chart+xml"/>
  <Override PartName="/xl/drawings/drawing267.xml" ContentType="application/vnd.openxmlformats-officedocument.drawingml.chartshapes+xml"/>
  <Override PartName="/xl/charts/chart234.xml" ContentType="application/vnd.openxmlformats-officedocument.drawingml.chart+xml"/>
  <Override PartName="/xl/drawings/drawing268.xml" ContentType="application/vnd.openxmlformats-officedocument.drawingml.chartshapes+xml"/>
  <Override PartName="/xl/charts/chart235.xml" ContentType="application/vnd.openxmlformats-officedocument.drawingml.chart+xml"/>
  <Override PartName="/xl/drawings/drawing269.xml" ContentType="application/vnd.openxmlformats-officedocument.drawingml.chartshapes+xml"/>
  <Override PartName="/xl/drawings/drawing270.xml" ContentType="application/vnd.openxmlformats-officedocument.drawing+xml"/>
  <Override PartName="/xl/charts/chart236.xml" ContentType="application/vnd.openxmlformats-officedocument.drawingml.chart+xml"/>
  <Override PartName="/xl/drawings/drawing271.xml" ContentType="application/vnd.openxmlformats-officedocument.drawingml.chartshapes+xml"/>
  <Override PartName="/xl/charts/chart237.xml" ContentType="application/vnd.openxmlformats-officedocument.drawingml.chart+xml"/>
  <Override PartName="/xl/drawings/drawing272.xml" ContentType="application/vnd.openxmlformats-officedocument.drawingml.chartshapes+xml"/>
  <Override PartName="/xl/charts/chart238.xml" ContentType="application/vnd.openxmlformats-officedocument.drawingml.chart+xml"/>
  <Override PartName="/xl/drawings/drawing273.xml" ContentType="application/vnd.openxmlformats-officedocument.drawingml.chartshapes+xml"/>
  <Override PartName="/xl/charts/chart239.xml" ContentType="application/vnd.openxmlformats-officedocument.drawingml.chart+xml"/>
  <Override PartName="/xl/drawings/drawing274.xml" ContentType="application/vnd.openxmlformats-officedocument.drawingml.chartshapes+xml"/>
  <Override PartName="/xl/charts/chart240.xml" ContentType="application/vnd.openxmlformats-officedocument.drawingml.chart+xml"/>
  <Override PartName="/xl/drawings/drawing275.xml" ContentType="application/vnd.openxmlformats-officedocument.drawingml.chartshapes+xml"/>
  <Override PartName="/xl/charts/chart241.xml" ContentType="application/vnd.openxmlformats-officedocument.drawingml.chart+xml"/>
  <Override PartName="/xl/drawings/drawing276.xml" ContentType="application/vnd.openxmlformats-officedocument.drawingml.chartshapes+xml"/>
  <Override PartName="/xl/drawings/drawing277.xml" ContentType="application/vnd.openxmlformats-officedocument.drawing+xml"/>
  <Override PartName="/xl/charts/chart242.xml" ContentType="application/vnd.openxmlformats-officedocument.drawingml.chart+xml"/>
  <Override PartName="/xl/drawings/drawing278.xml" ContentType="application/vnd.openxmlformats-officedocument.drawingml.chartshapes+xml"/>
  <Override PartName="/xl/charts/chart243.xml" ContentType="application/vnd.openxmlformats-officedocument.drawingml.chart+xml"/>
  <Override PartName="/xl/drawings/drawing279.xml" ContentType="application/vnd.openxmlformats-officedocument.drawingml.chartshapes+xml"/>
  <Override PartName="/xl/charts/chart244.xml" ContentType="application/vnd.openxmlformats-officedocument.drawingml.chart+xml"/>
  <Override PartName="/xl/drawings/drawing280.xml" ContentType="application/vnd.openxmlformats-officedocument.drawingml.chartshapes+xml"/>
  <Override PartName="/xl/charts/chart245.xml" ContentType="application/vnd.openxmlformats-officedocument.drawingml.chart+xml"/>
  <Override PartName="/xl/drawings/drawing281.xml" ContentType="application/vnd.openxmlformats-officedocument.drawingml.chartshapes+xml"/>
  <Override PartName="/xl/charts/chart246.xml" ContentType="application/vnd.openxmlformats-officedocument.drawingml.chart+xml"/>
  <Override PartName="/xl/drawings/drawing282.xml" ContentType="application/vnd.openxmlformats-officedocument.drawingml.chartshapes+xml"/>
  <Override PartName="/xl/charts/chart247.xml" ContentType="application/vnd.openxmlformats-officedocument.drawingml.chart+xml"/>
  <Override PartName="/xl/drawings/drawing283.xml" ContentType="application/vnd.openxmlformats-officedocument.drawingml.chartshapes+xml"/>
  <Override PartName="/xl/drawings/drawing284.xml" ContentType="application/vnd.openxmlformats-officedocument.drawing+xml"/>
  <Override PartName="/xl/charts/chart248.xml" ContentType="application/vnd.openxmlformats-officedocument.drawingml.chart+xml"/>
  <Override PartName="/xl/drawings/drawing285.xml" ContentType="application/vnd.openxmlformats-officedocument.drawingml.chartshapes+xml"/>
  <Override PartName="/xl/charts/chart249.xml" ContentType="application/vnd.openxmlformats-officedocument.drawingml.chart+xml"/>
  <Override PartName="/xl/drawings/drawing286.xml" ContentType="application/vnd.openxmlformats-officedocument.drawingml.chartshapes+xml"/>
  <Override PartName="/xl/charts/chart250.xml" ContentType="application/vnd.openxmlformats-officedocument.drawingml.chart+xml"/>
  <Override PartName="/xl/drawings/drawing287.xml" ContentType="application/vnd.openxmlformats-officedocument.drawingml.chartshapes+xml"/>
  <Override PartName="/xl/charts/chart251.xml" ContentType="application/vnd.openxmlformats-officedocument.drawingml.chart+xml"/>
  <Override PartName="/xl/drawings/drawing288.xml" ContentType="application/vnd.openxmlformats-officedocument.drawingml.chartshapes+xml"/>
  <Override PartName="/xl/charts/chart252.xml" ContentType="application/vnd.openxmlformats-officedocument.drawingml.chart+xml"/>
  <Override PartName="/xl/drawings/drawing289.xml" ContentType="application/vnd.openxmlformats-officedocument.drawingml.chartshapes+xml"/>
  <Override PartName="/xl/charts/chart253.xml" ContentType="application/vnd.openxmlformats-officedocument.drawingml.chart+xml"/>
  <Override PartName="/xl/drawings/drawing290.xml" ContentType="application/vnd.openxmlformats-officedocument.drawingml.chartshapes+xml"/>
  <Override PartName="/xl/drawings/drawing291.xml" ContentType="application/vnd.openxmlformats-officedocument.drawing+xml"/>
  <Override PartName="/xl/charts/chart254.xml" ContentType="application/vnd.openxmlformats-officedocument.drawingml.chart+xml"/>
  <Override PartName="/xl/drawings/drawing292.xml" ContentType="application/vnd.openxmlformats-officedocument.drawingml.chartshapes+xml"/>
  <Override PartName="/xl/charts/chart255.xml" ContentType="application/vnd.openxmlformats-officedocument.drawingml.chart+xml"/>
  <Override PartName="/xl/drawings/drawing293.xml" ContentType="application/vnd.openxmlformats-officedocument.drawingml.chartshapes+xml"/>
  <Override PartName="/xl/charts/chart256.xml" ContentType="application/vnd.openxmlformats-officedocument.drawingml.chart+xml"/>
  <Override PartName="/xl/drawings/drawing294.xml" ContentType="application/vnd.openxmlformats-officedocument.drawingml.chartshapes+xml"/>
  <Override PartName="/xl/charts/chart257.xml" ContentType="application/vnd.openxmlformats-officedocument.drawingml.chart+xml"/>
  <Override PartName="/xl/drawings/drawing295.xml" ContentType="application/vnd.openxmlformats-officedocument.drawingml.chartshapes+xml"/>
  <Override PartName="/xl/charts/chart258.xml" ContentType="application/vnd.openxmlformats-officedocument.drawingml.chart+xml"/>
  <Override PartName="/xl/drawings/drawing296.xml" ContentType="application/vnd.openxmlformats-officedocument.drawingml.chartshapes+xml"/>
  <Override PartName="/xl/charts/chart259.xml" ContentType="application/vnd.openxmlformats-officedocument.drawingml.chart+xml"/>
  <Override PartName="/xl/drawings/drawing297.xml" ContentType="application/vnd.openxmlformats-officedocument.drawingml.chartshapes+xml"/>
  <Override PartName="/xl/drawings/drawing298.xml" ContentType="application/vnd.openxmlformats-officedocument.drawing+xml"/>
  <Override PartName="/xl/charts/chart260.xml" ContentType="application/vnd.openxmlformats-officedocument.drawingml.chart+xml"/>
  <Override PartName="/xl/drawings/drawing299.xml" ContentType="application/vnd.openxmlformats-officedocument.drawingml.chartshapes+xml"/>
  <Override PartName="/xl/charts/chart261.xml" ContentType="application/vnd.openxmlformats-officedocument.drawingml.chart+xml"/>
  <Override PartName="/xl/drawings/drawing300.xml" ContentType="application/vnd.openxmlformats-officedocument.drawingml.chartshapes+xml"/>
  <Override PartName="/xl/charts/chart262.xml" ContentType="application/vnd.openxmlformats-officedocument.drawingml.chart+xml"/>
  <Override PartName="/xl/drawings/drawing301.xml" ContentType="application/vnd.openxmlformats-officedocument.drawingml.chartshapes+xml"/>
  <Override PartName="/xl/charts/chart263.xml" ContentType="application/vnd.openxmlformats-officedocument.drawingml.chart+xml"/>
  <Override PartName="/xl/drawings/drawing302.xml" ContentType="application/vnd.openxmlformats-officedocument.drawingml.chartshapes+xml"/>
  <Override PartName="/xl/charts/chart264.xml" ContentType="application/vnd.openxmlformats-officedocument.drawingml.chart+xml"/>
  <Override PartName="/xl/drawings/drawing303.xml" ContentType="application/vnd.openxmlformats-officedocument.drawingml.chartshapes+xml"/>
  <Override PartName="/xl/charts/chart265.xml" ContentType="application/vnd.openxmlformats-officedocument.drawingml.chart+xml"/>
  <Override PartName="/xl/drawings/drawing304.xml" ContentType="application/vnd.openxmlformats-officedocument.drawingml.chartshapes+xml"/>
  <Override PartName="/xl/drawings/drawing305.xml" ContentType="application/vnd.openxmlformats-officedocument.drawing+xml"/>
  <Override PartName="/xl/charts/chart266.xml" ContentType="application/vnd.openxmlformats-officedocument.drawingml.chart+xml"/>
  <Override PartName="/xl/drawings/drawing306.xml" ContentType="application/vnd.openxmlformats-officedocument.drawingml.chartshapes+xml"/>
  <Override PartName="/xl/charts/chart267.xml" ContentType="application/vnd.openxmlformats-officedocument.drawingml.chart+xml"/>
  <Override PartName="/xl/drawings/drawing307.xml" ContentType="application/vnd.openxmlformats-officedocument.drawingml.chartshapes+xml"/>
  <Override PartName="/xl/charts/chart268.xml" ContentType="application/vnd.openxmlformats-officedocument.drawingml.chart+xml"/>
  <Override PartName="/xl/drawings/drawing308.xml" ContentType="application/vnd.openxmlformats-officedocument.drawingml.chartshapes+xml"/>
  <Override PartName="/xl/charts/chart269.xml" ContentType="application/vnd.openxmlformats-officedocument.drawingml.chart+xml"/>
  <Override PartName="/xl/drawings/drawing309.xml" ContentType="application/vnd.openxmlformats-officedocument.drawingml.chartshapes+xml"/>
  <Override PartName="/xl/charts/chart270.xml" ContentType="application/vnd.openxmlformats-officedocument.drawingml.chart+xml"/>
  <Override PartName="/xl/drawings/drawing310.xml" ContentType="application/vnd.openxmlformats-officedocument.drawingml.chartshapes+xml"/>
  <Override PartName="/xl/charts/chart271.xml" ContentType="application/vnd.openxmlformats-officedocument.drawingml.chart+xml"/>
  <Override PartName="/xl/drawings/drawing311.xml" ContentType="application/vnd.openxmlformats-officedocument.drawingml.chartshapes+xml"/>
  <Override PartName="/xl/drawings/drawing312.xml" ContentType="application/vnd.openxmlformats-officedocument.drawing+xml"/>
  <Override PartName="/xl/charts/chart272.xml" ContentType="application/vnd.openxmlformats-officedocument.drawingml.chart+xml"/>
  <Override PartName="/xl/drawings/drawing313.xml" ContentType="application/vnd.openxmlformats-officedocument.drawingml.chartshapes+xml"/>
  <Override PartName="/xl/charts/chart273.xml" ContentType="application/vnd.openxmlformats-officedocument.drawingml.chart+xml"/>
  <Override PartName="/xl/drawings/drawing314.xml" ContentType="application/vnd.openxmlformats-officedocument.drawingml.chartshapes+xml"/>
  <Override PartName="/xl/charts/chart274.xml" ContentType="application/vnd.openxmlformats-officedocument.drawingml.chart+xml"/>
  <Override PartName="/xl/drawings/drawing315.xml" ContentType="application/vnd.openxmlformats-officedocument.drawingml.chartshapes+xml"/>
  <Override PartName="/xl/charts/chart275.xml" ContentType="application/vnd.openxmlformats-officedocument.drawingml.chart+xml"/>
  <Override PartName="/xl/drawings/drawing316.xml" ContentType="application/vnd.openxmlformats-officedocument.drawingml.chartshapes+xml"/>
  <Override PartName="/xl/charts/chart276.xml" ContentType="application/vnd.openxmlformats-officedocument.drawingml.chart+xml"/>
  <Override PartName="/xl/drawings/drawing317.xml" ContentType="application/vnd.openxmlformats-officedocument.drawingml.chartshapes+xml"/>
  <Override PartName="/xl/charts/chart277.xml" ContentType="application/vnd.openxmlformats-officedocument.drawingml.chart+xml"/>
  <Override PartName="/xl/drawings/drawing318.xml" ContentType="application/vnd.openxmlformats-officedocument.drawingml.chartshapes+xml"/>
  <Override PartName="/xl/drawings/drawing319.xml" ContentType="application/vnd.openxmlformats-officedocument.drawing+xml"/>
  <Override PartName="/xl/charts/chart278.xml" ContentType="application/vnd.openxmlformats-officedocument.drawingml.chart+xml"/>
  <Override PartName="/xl/drawings/drawing320.xml" ContentType="application/vnd.openxmlformats-officedocument.drawingml.chartshapes+xml"/>
  <Override PartName="/xl/charts/chart279.xml" ContentType="application/vnd.openxmlformats-officedocument.drawingml.chart+xml"/>
  <Override PartName="/xl/drawings/drawing321.xml" ContentType="application/vnd.openxmlformats-officedocument.drawingml.chartshapes+xml"/>
  <Override PartName="/xl/charts/chart280.xml" ContentType="application/vnd.openxmlformats-officedocument.drawingml.chart+xml"/>
  <Override PartName="/xl/drawings/drawing322.xml" ContentType="application/vnd.openxmlformats-officedocument.drawingml.chartshapes+xml"/>
  <Override PartName="/xl/charts/chart281.xml" ContentType="application/vnd.openxmlformats-officedocument.drawingml.chart+xml"/>
  <Override PartName="/xl/drawings/drawing323.xml" ContentType="application/vnd.openxmlformats-officedocument.drawingml.chartshapes+xml"/>
  <Override PartName="/xl/charts/chart282.xml" ContentType="application/vnd.openxmlformats-officedocument.drawingml.chart+xml"/>
  <Override PartName="/xl/drawings/drawing324.xml" ContentType="application/vnd.openxmlformats-officedocument.drawingml.chartshapes+xml"/>
  <Override PartName="/xl/charts/chart283.xml" ContentType="application/vnd.openxmlformats-officedocument.drawingml.chart+xml"/>
  <Override PartName="/xl/drawings/drawing325.xml" ContentType="application/vnd.openxmlformats-officedocument.drawingml.chartshapes+xml"/>
  <Override PartName="/xl/drawings/drawing326.xml" ContentType="application/vnd.openxmlformats-officedocument.drawing+xml"/>
  <Override PartName="/xl/charts/chart284.xml" ContentType="application/vnd.openxmlformats-officedocument.drawingml.chart+xml"/>
  <Override PartName="/xl/drawings/drawing327.xml" ContentType="application/vnd.openxmlformats-officedocument.drawingml.chartshapes+xml"/>
  <Override PartName="/xl/charts/chart285.xml" ContentType="application/vnd.openxmlformats-officedocument.drawingml.chart+xml"/>
  <Override PartName="/xl/drawings/drawing328.xml" ContentType="application/vnd.openxmlformats-officedocument.drawingml.chartshapes+xml"/>
  <Override PartName="/xl/charts/chart286.xml" ContentType="application/vnd.openxmlformats-officedocument.drawingml.chart+xml"/>
  <Override PartName="/xl/drawings/drawing329.xml" ContentType="application/vnd.openxmlformats-officedocument.drawingml.chartshapes+xml"/>
  <Override PartName="/xl/charts/chart287.xml" ContentType="application/vnd.openxmlformats-officedocument.drawingml.chart+xml"/>
  <Override PartName="/xl/drawings/drawing330.xml" ContentType="application/vnd.openxmlformats-officedocument.drawingml.chartshapes+xml"/>
  <Override PartName="/xl/charts/chart288.xml" ContentType="application/vnd.openxmlformats-officedocument.drawingml.chart+xml"/>
  <Override PartName="/xl/drawings/drawing331.xml" ContentType="application/vnd.openxmlformats-officedocument.drawingml.chartshapes+xml"/>
  <Override PartName="/xl/charts/chart289.xml" ContentType="application/vnd.openxmlformats-officedocument.drawingml.chart+xml"/>
  <Override PartName="/xl/drawings/drawing332.xml" ContentType="application/vnd.openxmlformats-officedocument.drawingml.chartshapes+xml"/>
  <Override PartName="/xl/drawings/drawing333.xml" ContentType="application/vnd.openxmlformats-officedocument.drawing+xml"/>
  <Override PartName="/xl/charts/chart290.xml" ContentType="application/vnd.openxmlformats-officedocument.drawingml.chart+xml"/>
  <Override PartName="/xl/drawings/drawing334.xml" ContentType="application/vnd.openxmlformats-officedocument.drawingml.chartshapes+xml"/>
  <Override PartName="/xl/charts/chart291.xml" ContentType="application/vnd.openxmlformats-officedocument.drawingml.chart+xml"/>
  <Override PartName="/xl/drawings/drawing335.xml" ContentType="application/vnd.openxmlformats-officedocument.drawingml.chartshapes+xml"/>
  <Override PartName="/xl/charts/chart292.xml" ContentType="application/vnd.openxmlformats-officedocument.drawingml.chart+xml"/>
  <Override PartName="/xl/drawings/drawing336.xml" ContentType="application/vnd.openxmlformats-officedocument.drawingml.chartshapes+xml"/>
  <Override PartName="/xl/charts/chart293.xml" ContentType="application/vnd.openxmlformats-officedocument.drawingml.chart+xml"/>
  <Override PartName="/xl/drawings/drawing337.xml" ContentType="application/vnd.openxmlformats-officedocument.drawingml.chartshapes+xml"/>
  <Override PartName="/xl/charts/chart294.xml" ContentType="application/vnd.openxmlformats-officedocument.drawingml.chart+xml"/>
  <Override PartName="/xl/drawings/drawing338.xml" ContentType="application/vnd.openxmlformats-officedocument.drawingml.chartshapes+xml"/>
  <Override PartName="/xl/charts/chart295.xml" ContentType="application/vnd.openxmlformats-officedocument.drawingml.chart+xml"/>
  <Override PartName="/xl/drawings/drawing339.xml" ContentType="application/vnd.openxmlformats-officedocument.drawingml.chartshapes+xml"/>
  <Override PartName="/xl/drawings/drawing340.xml" ContentType="application/vnd.openxmlformats-officedocument.drawing+xml"/>
  <Override PartName="/xl/charts/chart296.xml" ContentType="application/vnd.openxmlformats-officedocument.drawingml.chart+xml"/>
  <Override PartName="/xl/drawings/drawing341.xml" ContentType="application/vnd.openxmlformats-officedocument.drawingml.chartshapes+xml"/>
  <Override PartName="/xl/charts/chart297.xml" ContentType="application/vnd.openxmlformats-officedocument.drawingml.chart+xml"/>
  <Override PartName="/xl/drawings/drawing342.xml" ContentType="application/vnd.openxmlformats-officedocument.drawingml.chartshapes+xml"/>
  <Override PartName="/xl/charts/chart298.xml" ContentType="application/vnd.openxmlformats-officedocument.drawingml.chart+xml"/>
  <Override PartName="/xl/drawings/drawing343.xml" ContentType="application/vnd.openxmlformats-officedocument.drawingml.chartshapes+xml"/>
  <Override PartName="/xl/charts/chart299.xml" ContentType="application/vnd.openxmlformats-officedocument.drawingml.chart+xml"/>
  <Override PartName="/xl/drawings/drawing344.xml" ContentType="application/vnd.openxmlformats-officedocument.drawingml.chartshapes+xml"/>
  <Override PartName="/xl/charts/chart300.xml" ContentType="application/vnd.openxmlformats-officedocument.drawingml.chart+xml"/>
  <Override PartName="/xl/drawings/drawing345.xml" ContentType="application/vnd.openxmlformats-officedocument.drawingml.chartshapes+xml"/>
  <Override PartName="/xl/charts/chart301.xml" ContentType="application/vnd.openxmlformats-officedocument.drawingml.chart+xml"/>
  <Override PartName="/xl/drawings/drawing346.xml" ContentType="application/vnd.openxmlformats-officedocument.drawingml.chartshapes+xml"/>
  <Override PartName="/xl/drawings/drawing347.xml" ContentType="application/vnd.openxmlformats-officedocument.drawing+xml"/>
  <Override PartName="/xl/charts/chart302.xml" ContentType="application/vnd.openxmlformats-officedocument.drawingml.chart+xml"/>
  <Override PartName="/xl/drawings/drawing348.xml" ContentType="application/vnd.openxmlformats-officedocument.drawingml.chartshapes+xml"/>
  <Override PartName="/xl/charts/chart303.xml" ContentType="application/vnd.openxmlformats-officedocument.drawingml.chart+xml"/>
  <Override PartName="/xl/drawings/drawing349.xml" ContentType="application/vnd.openxmlformats-officedocument.drawingml.chartshapes+xml"/>
  <Override PartName="/xl/charts/chart304.xml" ContentType="application/vnd.openxmlformats-officedocument.drawingml.chart+xml"/>
  <Override PartName="/xl/drawings/drawing350.xml" ContentType="application/vnd.openxmlformats-officedocument.drawingml.chartshapes+xml"/>
  <Override PartName="/xl/charts/chart305.xml" ContentType="application/vnd.openxmlformats-officedocument.drawingml.chart+xml"/>
  <Override PartName="/xl/drawings/drawing351.xml" ContentType="application/vnd.openxmlformats-officedocument.drawingml.chartshapes+xml"/>
  <Override PartName="/xl/charts/chart306.xml" ContentType="application/vnd.openxmlformats-officedocument.drawingml.chart+xml"/>
  <Override PartName="/xl/drawings/drawing352.xml" ContentType="application/vnd.openxmlformats-officedocument.drawingml.chartshapes+xml"/>
  <Override PartName="/xl/charts/chart307.xml" ContentType="application/vnd.openxmlformats-officedocument.drawingml.chart+xml"/>
  <Override PartName="/xl/drawings/drawing353.xml" ContentType="application/vnd.openxmlformats-officedocument.drawingml.chartshapes+xml"/>
  <Override PartName="/xl/drawings/drawing354.xml" ContentType="application/vnd.openxmlformats-officedocument.drawing+xml"/>
  <Override PartName="/xl/charts/chart308.xml" ContentType="application/vnd.openxmlformats-officedocument.drawingml.chart+xml"/>
  <Override PartName="/xl/drawings/drawing355.xml" ContentType="application/vnd.openxmlformats-officedocument.drawingml.chartshapes+xml"/>
  <Override PartName="/xl/charts/chart309.xml" ContentType="application/vnd.openxmlformats-officedocument.drawingml.chart+xml"/>
  <Override PartName="/xl/drawings/drawing356.xml" ContentType="application/vnd.openxmlformats-officedocument.drawingml.chartshapes+xml"/>
  <Override PartName="/xl/charts/chart310.xml" ContentType="application/vnd.openxmlformats-officedocument.drawingml.chart+xml"/>
  <Override PartName="/xl/drawings/drawing357.xml" ContentType="application/vnd.openxmlformats-officedocument.drawingml.chartshapes+xml"/>
  <Override PartName="/xl/charts/chart311.xml" ContentType="application/vnd.openxmlformats-officedocument.drawingml.chart+xml"/>
  <Override PartName="/xl/drawings/drawing358.xml" ContentType="application/vnd.openxmlformats-officedocument.drawingml.chartshapes+xml"/>
  <Override PartName="/xl/charts/chart312.xml" ContentType="application/vnd.openxmlformats-officedocument.drawingml.chart+xml"/>
  <Override PartName="/xl/drawings/drawing359.xml" ContentType="application/vnd.openxmlformats-officedocument.drawingml.chartshapes+xml"/>
  <Override PartName="/xl/charts/chart313.xml" ContentType="application/vnd.openxmlformats-officedocument.drawingml.chart+xml"/>
  <Override PartName="/xl/drawings/drawing360.xml" ContentType="application/vnd.openxmlformats-officedocument.drawingml.chartshapes+xml"/>
  <Override PartName="/xl/drawings/drawing361.xml" ContentType="application/vnd.openxmlformats-officedocument.drawing+xml"/>
  <Override PartName="/xl/charts/chart314.xml" ContentType="application/vnd.openxmlformats-officedocument.drawingml.chart+xml"/>
  <Override PartName="/xl/drawings/drawing362.xml" ContentType="application/vnd.openxmlformats-officedocument.drawingml.chartshapes+xml"/>
  <Override PartName="/xl/charts/chart315.xml" ContentType="application/vnd.openxmlformats-officedocument.drawingml.chart+xml"/>
  <Override PartName="/xl/drawings/drawing363.xml" ContentType="application/vnd.openxmlformats-officedocument.drawingml.chartshapes+xml"/>
  <Override PartName="/xl/charts/chart316.xml" ContentType="application/vnd.openxmlformats-officedocument.drawingml.chart+xml"/>
  <Override PartName="/xl/drawings/drawing364.xml" ContentType="application/vnd.openxmlformats-officedocument.drawingml.chartshapes+xml"/>
  <Override PartName="/xl/charts/chart317.xml" ContentType="application/vnd.openxmlformats-officedocument.drawingml.chart+xml"/>
  <Override PartName="/xl/drawings/drawing365.xml" ContentType="application/vnd.openxmlformats-officedocument.drawingml.chartshapes+xml"/>
  <Override PartName="/xl/charts/chart318.xml" ContentType="application/vnd.openxmlformats-officedocument.drawingml.chart+xml"/>
  <Override PartName="/xl/drawings/drawing366.xml" ContentType="application/vnd.openxmlformats-officedocument.drawingml.chartshapes+xml"/>
  <Override PartName="/xl/charts/chart319.xml" ContentType="application/vnd.openxmlformats-officedocument.drawingml.chart+xml"/>
  <Override PartName="/xl/drawings/drawing367.xml" ContentType="application/vnd.openxmlformats-officedocument.drawingml.chartshapes+xml"/>
  <Override PartName="/xl/drawings/drawing368.xml" ContentType="application/vnd.openxmlformats-officedocument.drawing+xml"/>
  <Override PartName="/xl/charts/chart320.xml" ContentType="application/vnd.openxmlformats-officedocument.drawingml.chart+xml"/>
  <Override PartName="/xl/drawings/drawing369.xml" ContentType="application/vnd.openxmlformats-officedocument.drawingml.chartshapes+xml"/>
  <Override PartName="/xl/charts/chart321.xml" ContentType="application/vnd.openxmlformats-officedocument.drawingml.chart+xml"/>
  <Override PartName="/xl/drawings/drawing370.xml" ContentType="application/vnd.openxmlformats-officedocument.drawingml.chartshapes+xml"/>
  <Override PartName="/xl/charts/chart322.xml" ContentType="application/vnd.openxmlformats-officedocument.drawingml.chart+xml"/>
  <Override PartName="/xl/drawings/drawing371.xml" ContentType="application/vnd.openxmlformats-officedocument.drawingml.chartshapes+xml"/>
  <Override PartName="/xl/charts/chart323.xml" ContentType="application/vnd.openxmlformats-officedocument.drawingml.chart+xml"/>
  <Override PartName="/xl/drawings/drawing372.xml" ContentType="application/vnd.openxmlformats-officedocument.drawingml.chartshapes+xml"/>
  <Override PartName="/xl/charts/chart324.xml" ContentType="application/vnd.openxmlformats-officedocument.drawingml.chart+xml"/>
  <Override PartName="/xl/drawings/drawing373.xml" ContentType="application/vnd.openxmlformats-officedocument.drawingml.chartshapes+xml"/>
  <Override PartName="/xl/charts/chart325.xml" ContentType="application/vnd.openxmlformats-officedocument.drawingml.chart+xml"/>
  <Override PartName="/xl/drawings/drawing374.xml" ContentType="application/vnd.openxmlformats-officedocument.drawingml.chartshapes+xml"/>
  <Override PartName="/xl/drawings/drawing375.xml" ContentType="application/vnd.openxmlformats-officedocument.drawing+xml"/>
  <Override PartName="/xl/charts/chart326.xml" ContentType="application/vnd.openxmlformats-officedocument.drawingml.chart+xml"/>
  <Override PartName="/xl/drawings/drawing376.xml" ContentType="application/vnd.openxmlformats-officedocument.drawingml.chartshapes+xml"/>
  <Override PartName="/xl/charts/chart327.xml" ContentType="application/vnd.openxmlformats-officedocument.drawingml.chart+xml"/>
  <Override PartName="/xl/drawings/drawing377.xml" ContentType="application/vnd.openxmlformats-officedocument.drawingml.chartshapes+xml"/>
  <Override PartName="/xl/charts/chart328.xml" ContentType="application/vnd.openxmlformats-officedocument.drawingml.chart+xml"/>
  <Override PartName="/xl/drawings/drawing378.xml" ContentType="application/vnd.openxmlformats-officedocument.drawingml.chartshapes+xml"/>
  <Override PartName="/xl/charts/chart329.xml" ContentType="application/vnd.openxmlformats-officedocument.drawingml.chart+xml"/>
  <Override PartName="/xl/drawings/drawing379.xml" ContentType="application/vnd.openxmlformats-officedocument.drawingml.chartshapes+xml"/>
  <Override PartName="/xl/charts/chart330.xml" ContentType="application/vnd.openxmlformats-officedocument.drawingml.chart+xml"/>
  <Override PartName="/xl/drawings/drawing380.xml" ContentType="application/vnd.openxmlformats-officedocument.drawingml.chartshapes+xml"/>
  <Override PartName="/xl/charts/chart331.xml" ContentType="application/vnd.openxmlformats-officedocument.drawingml.chart+xml"/>
  <Override PartName="/xl/drawings/drawing381.xml" ContentType="application/vnd.openxmlformats-officedocument.drawingml.chartshapes+xml"/>
  <Override PartName="/xl/drawings/drawing382.xml" ContentType="application/vnd.openxmlformats-officedocument.drawing+xml"/>
  <Override PartName="/xl/charts/chart332.xml" ContentType="application/vnd.openxmlformats-officedocument.drawingml.chart+xml"/>
  <Override PartName="/xl/drawings/drawing383.xml" ContentType="application/vnd.openxmlformats-officedocument.drawingml.chartshapes+xml"/>
  <Override PartName="/xl/charts/chart333.xml" ContentType="application/vnd.openxmlformats-officedocument.drawingml.chart+xml"/>
  <Override PartName="/xl/drawings/drawing384.xml" ContentType="application/vnd.openxmlformats-officedocument.drawingml.chartshapes+xml"/>
  <Override PartName="/xl/charts/chart334.xml" ContentType="application/vnd.openxmlformats-officedocument.drawingml.chart+xml"/>
  <Override PartName="/xl/drawings/drawing385.xml" ContentType="application/vnd.openxmlformats-officedocument.drawingml.chartshapes+xml"/>
  <Override PartName="/xl/charts/chart335.xml" ContentType="application/vnd.openxmlformats-officedocument.drawingml.chart+xml"/>
  <Override PartName="/xl/drawings/drawing386.xml" ContentType="application/vnd.openxmlformats-officedocument.drawingml.chartshapes+xml"/>
  <Override PartName="/xl/charts/chart336.xml" ContentType="application/vnd.openxmlformats-officedocument.drawingml.chart+xml"/>
  <Override PartName="/xl/drawings/drawing387.xml" ContentType="application/vnd.openxmlformats-officedocument.drawingml.chartshapes+xml"/>
  <Override PartName="/xl/charts/chart337.xml" ContentType="application/vnd.openxmlformats-officedocument.drawingml.chart+xml"/>
  <Override PartName="/xl/drawings/drawing388.xml" ContentType="application/vnd.openxmlformats-officedocument.drawingml.chartshapes+xml"/>
  <Override PartName="/xl/drawings/drawing389.xml" ContentType="application/vnd.openxmlformats-officedocument.drawing+xml"/>
  <Override PartName="/xl/charts/chart338.xml" ContentType="application/vnd.openxmlformats-officedocument.drawingml.chart+xml"/>
  <Override PartName="/xl/drawings/drawing390.xml" ContentType="application/vnd.openxmlformats-officedocument.drawingml.chartshapes+xml"/>
  <Override PartName="/xl/charts/chart339.xml" ContentType="application/vnd.openxmlformats-officedocument.drawingml.chart+xml"/>
  <Override PartName="/xl/drawings/drawing391.xml" ContentType="application/vnd.openxmlformats-officedocument.drawingml.chartshapes+xml"/>
  <Override PartName="/xl/charts/chart340.xml" ContentType="application/vnd.openxmlformats-officedocument.drawingml.chart+xml"/>
  <Override PartName="/xl/drawings/drawing392.xml" ContentType="application/vnd.openxmlformats-officedocument.drawingml.chartshapes+xml"/>
  <Override PartName="/xl/charts/chart341.xml" ContentType="application/vnd.openxmlformats-officedocument.drawingml.chart+xml"/>
  <Override PartName="/xl/drawings/drawing393.xml" ContentType="application/vnd.openxmlformats-officedocument.drawingml.chartshapes+xml"/>
  <Override PartName="/xl/charts/chart342.xml" ContentType="application/vnd.openxmlformats-officedocument.drawingml.chart+xml"/>
  <Override PartName="/xl/drawings/drawing394.xml" ContentType="application/vnd.openxmlformats-officedocument.drawingml.chartshapes+xml"/>
  <Override PartName="/xl/charts/chart343.xml" ContentType="application/vnd.openxmlformats-officedocument.drawingml.chart+xml"/>
  <Override PartName="/xl/drawings/drawing395.xml" ContentType="application/vnd.openxmlformats-officedocument.drawingml.chartshapes+xml"/>
  <Override PartName="/xl/drawings/drawing396.xml" ContentType="application/vnd.openxmlformats-officedocument.drawing+xml"/>
  <Override PartName="/xl/charts/chart344.xml" ContentType="application/vnd.openxmlformats-officedocument.drawingml.chart+xml"/>
  <Override PartName="/xl/drawings/drawing397.xml" ContentType="application/vnd.openxmlformats-officedocument.drawingml.chartshapes+xml"/>
  <Override PartName="/xl/charts/chart345.xml" ContentType="application/vnd.openxmlformats-officedocument.drawingml.chart+xml"/>
  <Override PartName="/xl/drawings/drawing398.xml" ContentType="application/vnd.openxmlformats-officedocument.drawingml.chartshapes+xml"/>
  <Override PartName="/xl/charts/chart346.xml" ContentType="application/vnd.openxmlformats-officedocument.drawingml.chart+xml"/>
  <Override PartName="/xl/drawings/drawing399.xml" ContentType="application/vnd.openxmlformats-officedocument.drawingml.chartshapes+xml"/>
  <Override PartName="/xl/charts/chart347.xml" ContentType="application/vnd.openxmlformats-officedocument.drawingml.chart+xml"/>
  <Override PartName="/xl/drawings/drawing400.xml" ContentType="application/vnd.openxmlformats-officedocument.drawingml.chartshapes+xml"/>
  <Override PartName="/xl/charts/chart348.xml" ContentType="application/vnd.openxmlformats-officedocument.drawingml.chart+xml"/>
  <Override PartName="/xl/drawings/drawing401.xml" ContentType="application/vnd.openxmlformats-officedocument.drawingml.chartshapes+xml"/>
  <Override PartName="/xl/charts/chart349.xml" ContentType="application/vnd.openxmlformats-officedocument.drawingml.chart+xml"/>
  <Override PartName="/xl/drawings/drawing402.xml" ContentType="application/vnd.openxmlformats-officedocument.drawingml.chartshapes+xml"/>
  <Override PartName="/xl/drawings/drawing403.xml" ContentType="application/vnd.openxmlformats-officedocument.drawing+xml"/>
  <Override PartName="/xl/charts/chart350.xml" ContentType="application/vnd.openxmlformats-officedocument.drawingml.chart+xml"/>
  <Override PartName="/xl/drawings/drawing404.xml" ContentType="application/vnd.openxmlformats-officedocument.drawingml.chartshapes+xml"/>
  <Override PartName="/xl/charts/chart351.xml" ContentType="application/vnd.openxmlformats-officedocument.drawingml.chart+xml"/>
  <Override PartName="/xl/drawings/drawing405.xml" ContentType="application/vnd.openxmlformats-officedocument.drawingml.chartshapes+xml"/>
  <Override PartName="/xl/charts/chart352.xml" ContentType="application/vnd.openxmlformats-officedocument.drawingml.chart+xml"/>
  <Override PartName="/xl/drawings/drawing406.xml" ContentType="application/vnd.openxmlformats-officedocument.drawingml.chartshapes+xml"/>
  <Override PartName="/xl/charts/chart353.xml" ContentType="application/vnd.openxmlformats-officedocument.drawingml.chart+xml"/>
  <Override PartName="/xl/drawings/drawing407.xml" ContentType="application/vnd.openxmlformats-officedocument.drawingml.chartshapes+xml"/>
  <Override PartName="/xl/charts/chart354.xml" ContentType="application/vnd.openxmlformats-officedocument.drawingml.chart+xml"/>
  <Override PartName="/xl/drawings/drawing408.xml" ContentType="application/vnd.openxmlformats-officedocument.drawingml.chartshapes+xml"/>
  <Override PartName="/xl/charts/chart355.xml" ContentType="application/vnd.openxmlformats-officedocument.drawingml.chart+xml"/>
  <Override PartName="/xl/drawings/drawing409.xml" ContentType="application/vnd.openxmlformats-officedocument.drawingml.chartshapes+xml"/>
  <Override PartName="/xl/drawings/drawing410.xml" ContentType="application/vnd.openxmlformats-officedocument.drawing+xml"/>
  <Override PartName="/xl/charts/chart356.xml" ContentType="application/vnd.openxmlformats-officedocument.drawingml.chart+xml"/>
  <Override PartName="/xl/drawings/drawing411.xml" ContentType="application/vnd.openxmlformats-officedocument.drawingml.chartshapes+xml"/>
  <Override PartName="/xl/charts/chart357.xml" ContentType="application/vnd.openxmlformats-officedocument.drawingml.chart+xml"/>
  <Override PartName="/xl/drawings/drawing412.xml" ContentType="application/vnd.openxmlformats-officedocument.drawingml.chartshapes+xml"/>
  <Override PartName="/xl/charts/chart358.xml" ContentType="application/vnd.openxmlformats-officedocument.drawingml.chart+xml"/>
  <Override PartName="/xl/drawings/drawing413.xml" ContentType="application/vnd.openxmlformats-officedocument.drawingml.chartshapes+xml"/>
  <Override PartName="/xl/charts/chart359.xml" ContentType="application/vnd.openxmlformats-officedocument.drawingml.chart+xml"/>
  <Override PartName="/xl/drawings/drawing414.xml" ContentType="application/vnd.openxmlformats-officedocument.drawingml.chartshapes+xml"/>
  <Override PartName="/xl/charts/chart360.xml" ContentType="application/vnd.openxmlformats-officedocument.drawingml.chart+xml"/>
  <Override PartName="/xl/drawings/drawing415.xml" ContentType="application/vnd.openxmlformats-officedocument.drawingml.chartshapes+xml"/>
  <Override PartName="/xl/charts/chart361.xml" ContentType="application/vnd.openxmlformats-officedocument.drawingml.chart+xml"/>
  <Override PartName="/xl/drawings/drawing416.xml" ContentType="application/vnd.openxmlformats-officedocument.drawingml.chartshapes+xml"/>
  <Override PartName="/xl/drawings/drawing417.xml" ContentType="application/vnd.openxmlformats-officedocument.drawing+xml"/>
  <Override PartName="/xl/charts/chart362.xml" ContentType="application/vnd.openxmlformats-officedocument.drawingml.chart+xml"/>
  <Override PartName="/xl/drawings/drawing418.xml" ContentType="application/vnd.openxmlformats-officedocument.drawingml.chartshapes+xml"/>
  <Override PartName="/xl/charts/chart363.xml" ContentType="application/vnd.openxmlformats-officedocument.drawingml.chart+xml"/>
  <Override PartName="/xl/drawings/drawing419.xml" ContentType="application/vnd.openxmlformats-officedocument.drawingml.chartshapes+xml"/>
  <Override PartName="/xl/charts/chart364.xml" ContentType="application/vnd.openxmlformats-officedocument.drawingml.chart+xml"/>
  <Override PartName="/xl/drawings/drawing420.xml" ContentType="application/vnd.openxmlformats-officedocument.drawingml.chartshapes+xml"/>
  <Override PartName="/xl/charts/chart365.xml" ContentType="application/vnd.openxmlformats-officedocument.drawingml.chart+xml"/>
  <Override PartName="/xl/drawings/drawing421.xml" ContentType="application/vnd.openxmlformats-officedocument.drawingml.chartshapes+xml"/>
  <Override PartName="/xl/charts/chart366.xml" ContentType="application/vnd.openxmlformats-officedocument.drawingml.chart+xml"/>
  <Override PartName="/xl/drawings/drawing422.xml" ContentType="application/vnd.openxmlformats-officedocument.drawingml.chartshapes+xml"/>
  <Override PartName="/xl/charts/chart367.xml" ContentType="application/vnd.openxmlformats-officedocument.drawingml.chart+xml"/>
  <Override PartName="/xl/drawings/drawing423.xml" ContentType="application/vnd.openxmlformats-officedocument.drawingml.chartshapes+xml"/>
  <Override PartName="/xl/drawings/drawing424.xml" ContentType="application/vnd.openxmlformats-officedocument.drawing+xml"/>
  <Override PartName="/xl/charts/chart368.xml" ContentType="application/vnd.openxmlformats-officedocument.drawingml.chart+xml"/>
  <Override PartName="/xl/drawings/drawing425.xml" ContentType="application/vnd.openxmlformats-officedocument.drawingml.chartshapes+xml"/>
  <Override PartName="/xl/charts/chart369.xml" ContentType="application/vnd.openxmlformats-officedocument.drawingml.chart+xml"/>
  <Override PartName="/xl/drawings/drawing426.xml" ContentType="application/vnd.openxmlformats-officedocument.drawingml.chartshapes+xml"/>
  <Override PartName="/xl/charts/chart370.xml" ContentType="application/vnd.openxmlformats-officedocument.drawingml.chart+xml"/>
  <Override PartName="/xl/drawings/drawing427.xml" ContentType="application/vnd.openxmlformats-officedocument.drawingml.chartshapes+xml"/>
  <Override PartName="/xl/charts/chart371.xml" ContentType="application/vnd.openxmlformats-officedocument.drawingml.chart+xml"/>
  <Override PartName="/xl/drawings/drawing428.xml" ContentType="application/vnd.openxmlformats-officedocument.drawingml.chartshapes+xml"/>
  <Override PartName="/xl/charts/chart372.xml" ContentType="application/vnd.openxmlformats-officedocument.drawingml.chart+xml"/>
  <Override PartName="/xl/drawings/drawing429.xml" ContentType="application/vnd.openxmlformats-officedocument.drawingml.chartshapes+xml"/>
  <Override PartName="/xl/charts/chart373.xml" ContentType="application/vnd.openxmlformats-officedocument.drawingml.chart+xml"/>
  <Override PartName="/xl/drawings/drawing430.xml" ContentType="application/vnd.openxmlformats-officedocument.drawingml.chartshapes+xml"/>
  <Override PartName="/xl/drawings/drawing431.xml" ContentType="application/vnd.openxmlformats-officedocument.drawing+xml"/>
  <Override PartName="/xl/charts/chart374.xml" ContentType="application/vnd.openxmlformats-officedocument.drawingml.chart+xml"/>
  <Override PartName="/xl/drawings/drawing432.xml" ContentType="application/vnd.openxmlformats-officedocument.drawingml.chartshapes+xml"/>
  <Override PartName="/xl/charts/chart375.xml" ContentType="application/vnd.openxmlformats-officedocument.drawingml.chart+xml"/>
  <Override PartName="/xl/drawings/drawing433.xml" ContentType="application/vnd.openxmlformats-officedocument.drawingml.chartshapes+xml"/>
  <Override PartName="/xl/charts/chart376.xml" ContentType="application/vnd.openxmlformats-officedocument.drawingml.chart+xml"/>
  <Override PartName="/xl/drawings/drawing434.xml" ContentType="application/vnd.openxmlformats-officedocument.drawingml.chartshapes+xml"/>
  <Override PartName="/xl/charts/chart377.xml" ContentType="application/vnd.openxmlformats-officedocument.drawingml.chart+xml"/>
  <Override PartName="/xl/drawings/drawing435.xml" ContentType="application/vnd.openxmlformats-officedocument.drawingml.chartshapes+xml"/>
  <Override PartName="/xl/charts/chart378.xml" ContentType="application/vnd.openxmlformats-officedocument.drawingml.chart+xml"/>
  <Override PartName="/xl/drawings/drawing436.xml" ContentType="application/vnd.openxmlformats-officedocument.drawingml.chartshapes+xml"/>
  <Override PartName="/xl/charts/chart379.xml" ContentType="application/vnd.openxmlformats-officedocument.drawingml.chart+xml"/>
  <Override PartName="/xl/drawings/drawing437.xml" ContentType="application/vnd.openxmlformats-officedocument.drawingml.chartshapes+xml"/>
  <Override PartName="/xl/drawings/drawing438.xml" ContentType="application/vnd.openxmlformats-officedocument.drawing+xml"/>
  <Override PartName="/xl/charts/chart380.xml" ContentType="application/vnd.openxmlformats-officedocument.drawingml.chart+xml"/>
  <Override PartName="/xl/drawings/drawing439.xml" ContentType="application/vnd.openxmlformats-officedocument.drawingml.chartshapes+xml"/>
  <Override PartName="/xl/charts/chart381.xml" ContentType="application/vnd.openxmlformats-officedocument.drawingml.chart+xml"/>
  <Override PartName="/xl/drawings/drawing440.xml" ContentType="application/vnd.openxmlformats-officedocument.drawingml.chartshapes+xml"/>
  <Override PartName="/xl/charts/chart382.xml" ContentType="application/vnd.openxmlformats-officedocument.drawingml.chart+xml"/>
  <Override PartName="/xl/drawings/drawing441.xml" ContentType="application/vnd.openxmlformats-officedocument.drawingml.chartshapes+xml"/>
  <Override PartName="/xl/charts/chart383.xml" ContentType="application/vnd.openxmlformats-officedocument.drawingml.chart+xml"/>
  <Override PartName="/xl/drawings/drawing442.xml" ContentType="application/vnd.openxmlformats-officedocument.drawingml.chartshapes+xml"/>
  <Override PartName="/xl/charts/chart384.xml" ContentType="application/vnd.openxmlformats-officedocument.drawingml.chart+xml"/>
  <Override PartName="/xl/drawings/drawing443.xml" ContentType="application/vnd.openxmlformats-officedocument.drawingml.chartshapes+xml"/>
  <Override PartName="/xl/charts/chart385.xml" ContentType="application/vnd.openxmlformats-officedocument.drawingml.chart+xml"/>
  <Override PartName="/xl/drawings/drawing444.xml" ContentType="application/vnd.openxmlformats-officedocument.drawingml.chartshapes+xml"/>
  <Override PartName="/xl/drawings/drawing445.xml" ContentType="application/vnd.openxmlformats-officedocument.drawing+xml"/>
  <Override PartName="/xl/charts/chart386.xml" ContentType="application/vnd.openxmlformats-officedocument.drawingml.chart+xml"/>
  <Override PartName="/xl/drawings/drawing446.xml" ContentType="application/vnd.openxmlformats-officedocument.drawingml.chartshapes+xml"/>
  <Override PartName="/xl/charts/chart387.xml" ContentType="application/vnd.openxmlformats-officedocument.drawingml.chart+xml"/>
  <Override PartName="/xl/drawings/drawing447.xml" ContentType="application/vnd.openxmlformats-officedocument.drawingml.chartshapes+xml"/>
  <Override PartName="/xl/charts/chart388.xml" ContentType="application/vnd.openxmlformats-officedocument.drawingml.chart+xml"/>
  <Override PartName="/xl/drawings/drawing448.xml" ContentType="application/vnd.openxmlformats-officedocument.drawingml.chartshapes+xml"/>
  <Override PartName="/xl/charts/chart389.xml" ContentType="application/vnd.openxmlformats-officedocument.drawingml.chart+xml"/>
  <Override PartName="/xl/drawings/drawing449.xml" ContentType="application/vnd.openxmlformats-officedocument.drawingml.chartshapes+xml"/>
  <Override PartName="/xl/charts/chart390.xml" ContentType="application/vnd.openxmlformats-officedocument.drawingml.chart+xml"/>
  <Override PartName="/xl/drawings/drawing450.xml" ContentType="application/vnd.openxmlformats-officedocument.drawingml.chartshapes+xml"/>
  <Override PartName="/xl/charts/chart391.xml" ContentType="application/vnd.openxmlformats-officedocument.drawingml.chart+xml"/>
  <Override PartName="/xl/drawings/drawing451.xml" ContentType="application/vnd.openxmlformats-officedocument.drawingml.chartshapes+xml"/>
  <Override PartName="/xl/drawings/drawing452.xml" ContentType="application/vnd.openxmlformats-officedocument.drawing+xml"/>
  <Override PartName="/xl/charts/chart392.xml" ContentType="application/vnd.openxmlformats-officedocument.drawingml.chart+xml"/>
  <Override PartName="/xl/drawings/drawing453.xml" ContentType="application/vnd.openxmlformats-officedocument.drawingml.chartshapes+xml"/>
  <Override PartName="/xl/charts/chart393.xml" ContentType="application/vnd.openxmlformats-officedocument.drawingml.chart+xml"/>
  <Override PartName="/xl/drawings/drawing454.xml" ContentType="application/vnd.openxmlformats-officedocument.drawingml.chartshapes+xml"/>
  <Override PartName="/xl/charts/chart394.xml" ContentType="application/vnd.openxmlformats-officedocument.drawingml.chart+xml"/>
  <Override PartName="/xl/drawings/drawing455.xml" ContentType="application/vnd.openxmlformats-officedocument.drawingml.chartshapes+xml"/>
  <Override PartName="/xl/charts/chart395.xml" ContentType="application/vnd.openxmlformats-officedocument.drawingml.chart+xml"/>
  <Override PartName="/xl/drawings/drawing456.xml" ContentType="application/vnd.openxmlformats-officedocument.drawingml.chartshapes+xml"/>
  <Override PartName="/xl/charts/chart396.xml" ContentType="application/vnd.openxmlformats-officedocument.drawingml.chart+xml"/>
  <Override PartName="/xl/drawings/drawing457.xml" ContentType="application/vnd.openxmlformats-officedocument.drawingml.chartshapes+xml"/>
  <Override PartName="/xl/charts/chart397.xml" ContentType="application/vnd.openxmlformats-officedocument.drawingml.chart+xml"/>
  <Override PartName="/xl/drawings/drawing458.xml" ContentType="application/vnd.openxmlformats-officedocument.drawingml.chartshapes+xml"/>
  <Override PartName="/xl/drawings/drawing459.xml" ContentType="application/vnd.openxmlformats-officedocument.drawing+xml"/>
  <Override PartName="/xl/charts/chart398.xml" ContentType="application/vnd.openxmlformats-officedocument.drawingml.chart+xml"/>
  <Override PartName="/xl/drawings/drawing460.xml" ContentType="application/vnd.openxmlformats-officedocument.drawingml.chartshapes+xml"/>
  <Override PartName="/xl/charts/chart399.xml" ContentType="application/vnd.openxmlformats-officedocument.drawingml.chart+xml"/>
  <Override PartName="/xl/drawings/drawing461.xml" ContentType="application/vnd.openxmlformats-officedocument.drawingml.chartshapes+xml"/>
  <Override PartName="/xl/charts/chart400.xml" ContentType="application/vnd.openxmlformats-officedocument.drawingml.chart+xml"/>
  <Override PartName="/xl/drawings/drawing462.xml" ContentType="application/vnd.openxmlformats-officedocument.drawingml.chartshapes+xml"/>
  <Override PartName="/xl/charts/chart401.xml" ContentType="application/vnd.openxmlformats-officedocument.drawingml.chart+xml"/>
  <Override PartName="/xl/drawings/drawing463.xml" ContentType="application/vnd.openxmlformats-officedocument.drawingml.chartshapes+xml"/>
  <Override PartName="/xl/charts/chart402.xml" ContentType="application/vnd.openxmlformats-officedocument.drawingml.chart+xml"/>
  <Override PartName="/xl/drawings/drawing464.xml" ContentType="application/vnd.openxmlformats-officedocument.drawingml.chartshapes+xml"/>
  <Override PartName="/xl/charts/chart403.xml" ContentType="application/vnd.openxmlformats-officedocument.drawingml.chart+xml"/>
  <Override PartName="/xl/drawings/drawing465.xml" ContentType="application/vnd.openxmlformats-officedocument.drawingml.chartshapes+xml"/>
  <Override PartName="/xl/drawings/drawing466.xml" ContentType="application/vnd.openxmlformats-officedocument.drawing+xml"/>
  <Override PartName="/xl/charts/chart404.xml" ContentType="application/vnd.openxmlformats-officedocument.drawingml.chart+xml"/>
  <Override PartName="/xl/drawings/drawing467.xml" ContentType="application/vnd.openxmlformats-officedocument.drawingml.chartshapes+xml"/>
  <Override PartName="/xl/charts/chart405.xml" ContentType="application/vnd.openxmlformats-officedocument.drawingml.chart+xml"/>
  <Override PartName="/xl/drawings/drawing468.xml" ContentType="application/vnd.openxmlformats-officedocument.drawingml.chartshapes+xml"/>
  <Override PartName="/xl/charts/chart406.xml" ContentType="application/vnd.openxmlformats-officedocument.drawingml.chart+xml"/>
  <Override PartName="/xl/drawings/drawing469.xml" ContentType="application/vnd.openxmlformats-officedocument.drawingml.chartshapes+xml"/>
  <Override PartName="/xl/charts/chart407.xml" ContentType="application/vnd.openxmlformats-officedocument.drawingml.chart+xml"/>
  <Override PartName="/xl/drawings/drawing470.xml" ContentType="application/vnd.openxmlformats-officedocument.drawingml.chartshapes+xml"/>
  <Override PartName="/xl/charts/chart408.xml" ContentType="application/vnd.openxmlformats-officedocument.drawingml.chart+xml"/>
  <Override PartName="/xl/drawings/drawing471.xml" ContentType="application/vnd.openxmlformats-officedocument.drawingml.chartshapes+xml"/>
  <Override PartName="/xl/charts/chart409.xml" ContentType="application/vnd.openxmlformats-officedocument.drawingml.chart+xml"/>
  <Override PartName="/xl/drawings/drawing472.xml" ContentType="application/vnd.openxmlformats-officedocument.drawingml.chartshapes+xml"/>
  <Override PartName="/xl/drawings/drawing473.xml" ContentType="application/vnd.openxmlformats-officedocument.drawing+xml"/>
  <Override PartName="/xl/charts/chart410.xml" ContentType="application/vnd.openxmlformats-officedocument.drawingml.chart+xml"/>
  <Override PartName="/xl/drawings/drawing474.xml" ContentType="application/vnd.openxmlformats-officedocument.drawingml.chartshapes+xml"/>
  <Override PartName="/xl/charts/chart411.xml" ContentType="application/vnd.openxmlformats-officedocument.drawingml.chart+xml"/>
  <Override PartName="/xl/drawings/drawing475.xml" ContentType="application/vnd.openxmlformats-officedocument.drawingml.chartshapes+xml"/>
  <Override PartName="/xl/charts/chart412.xml" ContentType="application/vnd.openxmlformats-officedocument.drawingml.chart+xml"/>
  <Override PartName="/xl/drawings/drawing476.xml" ContentType="application/vnd.openxmlformats-officedocument.drawingml.chartshapes+xml"/>
  <Override PartName="/xl/charts/chart413.xml" ContentType="application/vnd.openxmlformats-officedocument.drawingml.chart+xml"/>
  <Override PartName="/xl/drawings/drawing477.xml" ContentType="application/vnd.openxmlformats-officedocument.drawingml.chartshapes+xml"/>
  <Override PartName="/xl/charts/chart414.xml" ContentType="application/vnd.openxmlformats-officedocument.drawingml.chart+xml"/>
  <Override PartName="/xl/drawings/drawing478.xml" ContentType="application/vnd.openxmlformats-officedocument.drawingml.chartshapes+xml"/>
  <Override PartName="/xl/charts/chart415.xml" ContentType="application/vnd.openxmlformats-officedocument.drawingml.chart+xml"/>
  <Override PartName="/xl/drawings/drawing479.xml" ContentType="application/vnd.openxmlformats-officedocument.drawingml.chartshapes+xml"/>
  <Override PartName="/xl/drawings/drawing480.xml" ContentType="application/vnd.openxmlformats-officedocument.drawing+xml"/>
  <Override PartName="/xl/charts/chart416.xml" ContentType="application/vnd.openxmlformats-officedocument.drawingml.chart+xml"/>
  <Override PartName="/xl/drawings/drawing481.xml" ContentType="application/vnd.openxmlformats-officedocument.drawingml.chartshapes+xml"/>
  <Override PartName="/xl/charts/chart417.xml" ContentType="application/vnd.openxmlformats-officedocument.drawingml.chart+xml"/>
  <Override PartName="/xl/drawings/drawing482.xml" ContentType="application/vnd.openxmlformats-officedocument.drawingml.chartshapes+xml"/>
  <Override PartName="/xl/charts/chart418.xml" ContentType="application/vnd.openxmlformats-officedocument.drawingml.chart+xml"/>
  <Override PartName="/xl/drawings/drawing483.xml" ContentType="application/vnd.openxmlformats-officedocument.drawingml.chartshapes+xml"/>
  <Override PartName="/xl/charts/chart419.xml" ContentType="application/vnd.openxmlformats-officedocument.drawingml.chart+xml"/>
  <Override PartName="/xl/drawings/drawing484.xml" ContentType="application/vnd.openxmlformats-officedocument.drawingml.chartshapes+xml"/>
  <Override PartName="/xl/charts/chart420.xml" ContentType="application/vnd.openxmlformats-officedocument.drawingml.chart+xml"/>
  <Override PartName="/xl/drawings/drawing485.xml" ContentType="application/vnd.openxmlformats-officedocument.drawingml.chartshapes+xml"/>
  <Override PartName="/xl/charts/chart421.xml" ContentType="application/vnd.openxmlformats-officedocument.drawingml.chart+xml"/>
  <Override PartName="/xl/drawings/drawing486.xml" ContentType="application/vnd.openxmlformats-officedocument.drawingml.chartshapes+xml"/>
  <Override PartName="/xl/drawings/drawing487.xml" ContentType="application/vnd.openxmlformats-officedocument.drawing+xml"/>
  <Override PartName="/xl/charts/chart422.xml" ContentType="application/vnd.openxmlformats-officedocument.drawingml.chart+xml"/>
  <Override PartName="/xl/drawings/drawing488.xml" ContentType="application/vnd.openxmlformats-officedocument.drawingml.chartshapes+xml"/>
  <Override PartName="/xl/charts/chart423.xml" ContentType="application/vnd.openxmlformats-officedocument.drawingml.chart+xml"/>
  <Override PartName="/xl/drawings/drawing489.xml" ContentType="application/vnd.openxmlformats-officedocument.drawingml.chartshapes+xml"/>
  <Override PartName="/xl/charts/chart424.xml" ContentType="application/vnd.openxmlformats-officedocument.drawingml.chart+xml"/>
  <Override PartName="/xl/drawings/drawing490.xml" ContentType="application/vnd.openxmlformats-officedocument.drawingml.chartshapes+xml"/>
  <Override PartName="/xl/charts/chart425.xml" ContentType="application/vnd.openxmlformats-officedocument.drawingml.chart+xml"/>
  <Override PartName="/xl/drawings/drawing491.xml" ContentType="application/vnd.openxmlformats-officedocument.drawingml.chartshapes+xml"/>
  <Override PartName="/xl/charts/chart426.xml" ContentType="application/vnd.openxmlformats-officedocument.drawingml.chart+xml"/>
  <Override PartName="/xl/drawings/drawing492.xml" ContentType="application/vnd.openxmlformats-officedocument.drawingml.chartshapes+xml"/>
  <Override PartName="/xl/charts/chart427.xml" ContentType="application/vnd.openxmlformats-officedocument.drawingml.chart+xml"/>
  <Override PartName="/xl/drawings/drawing493.xml" ContentType="application/vnd.openxmlformats-officedocument.drawingml.chartshapes+xml"/>
  <Override PartName="/xl/drawings/drawing494.xml" ContentType="application/vnd.openxmlformats-officedocument.drawing+xml"/>
  <Override PartName="/xl/charts/chart428.xml" ContentType="application/vnd.openxmlformats-officedocument.drawingml.chart+xml"/>
  <Override PartName="/xl/drawings/drawing495.xml" ContentType="application/vnd.openxmlformats-officedocument.drawingml.chartshapes+xml"/>
  <Override PartName="/xl/charts/chart429.xml" ContentType="application/vnd.openxmlformats-officedocument.drawingml.chart+xml"/>
  <Override PartName="/xl/drawings/drawing496.xml" ContentType="application/vnd.openxmlformats-officedocument.drawingml.chartshapes+xml"/>
  <Override PartName="/xl/charts/chart430.xml" ContentType="application/vnd.openxmlformats-officedocument.drawingml.chart+xml"/>
  <Override PartName="/xl/drawings/drawing497.xml" ContentType="application/vnd.openxmlformats-officedocument.drawingml.chartshapes+xml"/>
  <Override PartName="/xl/charts/chart431.xml" ContentType="application/vnd.openxmlformats-officedocument.drawingml.chart+xml"/>
  <Override PartName="/xl/drawings/drawing498.xml" ContentType="application/vnd.openxmlformats-officedocument.drawingml.chartshapes+xml"/>
  <Override PartName="/xl/charts/chart432.xml" ContentType="application/vnd.openxmlformats-officedocument.drawingml.chart+xml"/>
  <Override PartName="/xl/drawings/drawing499.xml" ContentType="application/vnd.openxmlformats-officedocument.drawingml.chartshapes+xml"/>
  <Override PartName="/xl/charts/chart433.xml" ContentType="application/vnd.openxmlformats-officedocument.drawingml.chart+xml"/>
  <Override PartName="/xl/drawings/drawing500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0" yWindow="30" windowWidth="20115" windowHeight="10290" tabRatio="571"/>
  </bookViews>
  <sheets>
    <sheet name="Aurora" sheetId="1" r:id="rId1"/>
    <sheet name="Beadle" sheetId="2" r:id="rId2"/>
    <sheet name="Bennett" sheetId="3" r:id="rId3"/>
    <sheet name="Bon Homme" sheetId="4" r:id="rId4"/>
    <sheet name="Brookings" sheetId="5" r:id="rId5"/>
    <sheet name="Brown" sheetId="6" r:id="rId6"/>
    <sheet name="Brule" sheetId="7" r:id="rId7"/>
    <sheet name="Buffalo" sheetId="8" r:id="rId8"/>
    <sheet name="Butte" sheetId="9" r:id="rId9"/>
    <sheet name="Campbell" sheetId="10" r:id="rId10"/>
    <sheet name="Charles Mix" sheetId="11" r:id="rId11"/>
    <sheet name="Clark" sheetId="12" r:id="rId12"/>
    <sheet name="Clay" sheetId="13" r:id="rId13"/>
    <sheet name="Codington" sheetId="14" r:id="rId14"/>
    <sheet name="Corson" sheetId="15" r:id="rId15"/>
    <sheet name="Custer" sheetId="16" r:id="rId16"/>
    <sheet name="Davison" sheetId="17" r:id="rId17"/>
    <sheet name="Day" sheetId="18" r:id="rId18"/>
    <sheet name="Deuel" sheetId="19" r:id="rId19"/>
    <sheet name="Dewey" sheetId="20" r:id="rId20"/>
    <sheet name="Douglas" sheetId="21" r:id="rId21"/>
    <sheet name="Edmunds" sheetId="22" r:id="rId22"/>
    <sheet name="Fall River" sheetId="23" r:id="rId23"/>
    <sheet name="Faulk" sheetId="24" r:id="rId24"/>
    <sheet name="Grant" sheetId="25" r:id="rId25"/>
    <sheet name="Gregory" sheetId="26" r:id="rId26"/>
    <sheet name="Haakon" sheetId="27" r:id="rId27"/>
    <sheet name="Hamlin" sheetId="28" r:id="rId28"/>
    <sheet name="Hand" sheetId="29" r:id="rId29"/>
    <sheet name="Hanson" sheetId="30" r:id="rId30"/>
    <sheet name="Harding" sheetId="31" r:id="rId31"/>
    <sheet name="Hughes" sheetId="32" r:id="rId32"/>
    <sheet name="Hutchinson" sheetId="33" r:id="rId33"/>
    <sheet name="Hyde" sheetId="34" r:id="rId34"/>
    <sheet name="Jackson" sheetId="35" r:id="rId35"/>
    <sheet name="Jerauld" sheetId="36" r:id="rId36"/>
    <sheet name="Jones" sheetId="37" r:id="rId37"/>
    <sheet name="Kingsbury" sheetId="38" r:id="rId38"/>
    <sheet name="Lake" sheetId="39" r:id="rId39"/>
    <sheet name="Lawrence" sheetId="40" r:id="rId40"/>
    <sheet name="Lincoln" sheetId="41" r:id="rId41"/>
    <sheet name="Lyman" sheetId="42" r:id="rId42"/>
    <sheet name="McCook" sheetId="43" r:id="rId43"/>
    <sheet name="McPherson" sheetId="44" r:id="rId44"/>
    <sheet name="Marshall" sheetId="45" r:id="rId45"/>
    <sheet name="Meade" sheetId="46" r:id="rId46"/>
    <sheet name="Mellette" sheetId="47" r:id="rId47"/>
    <sheet name="Miner" sheetId="48" r:id="rId48"/>
    <sheet name="Minnehaha" sheetId="49" r:id="rId49"/>
    <sheet name="Moody" sheetId="50" r:id="rId50"/>
    <sheet name="Pennington" sheetId="51" r:id="rId51"/>
    <sheet name="Perkins" sheetId="52" r:id="rId52"/>
    <sheet name="Potter" sheetId="53" r:id="rId53"/>
    <sheet name="Roberts" sheetId="54" r:id="rId54"/>
    <sheet name="Sanborn" sheetId="55" r:id="rId55"/>
    <sheet name="Shannon" sheetId="56" r:id="rId56"/>
    <sheet name="Spink" sheetId="57" r:id="rId57"/>
    <sheet name="Stanley" sheetId="58" r:id="rId58"/>
    <sheet name="Sully" sheetId="59" r:id="rId59"/>
    <sheet name="Tripp" sheetId="60" r:id="rId60"/>
    <sheet name="Todd" sheetId="61" r:id="rId61"/>
    <sheet name="Turner" sheetId="62" r:id="rId62"/>
    <sheet name="Union" sheetId="63" r:id="rId63"/>
    <sheet name="Walworth" sheetId="64" r:id="rId64"/>
    <sheet name="Yankton" sheetId="65" r:id="rId65"/>
    <sheet name="Ziebach" sheetId="66" r:id="rId66"/>
    <sheet name="So Dak Proj" sheetId="68" r:id="rId67"/>
  </sheets>
  <definedNames>
    <definedName name="_xlnm.Print_Area" localSheetId="4">Brookings!$I$22:$P$141</definedName>
  </definedNames>
  <calcPr calcId="145621"/>
</workbook>
</file>

<file path=xl/calcChain.xml><?xml version="1.0" encoding="utf-8"?>
<calcChain xmlns="http://schemas.openxmlformats.org/spreadsheetml/2006/main">
  <c r="S24" i="18" l="1"/>
  <c r="S130" i="66"/>
  <c r="S129" i="66"/>
  <c r="S128" i="66"/>
  <c r="S127" i="66"/>
  <c r="S126" i="66"/>
  <c r="S125" i="66"/>
  <c r="S124" i="66"/>
  <c r="S110" i="66"/>
  <c r="S109" i="66"/>
  <c r="S108" i="66"/>
  <c r="S107" i="66"/>
  <c r="S106" i="66"/>
  <c r="S105" i="66"/>
  <c r="S104" i="66"/>
  <c r="S90" i="66"/>
  <c r="S89" i="66"/>
  <c r="S88" i="66"/>
  <c r="S87" i="66"/>
  <c r="S86" i="66"/>
  <c r="S85" i="66"/>
  <c r="S84" i="66"/>
  <c r="S70" i="66"/>
  <c r="S69" i="66"/>
  <c r="S68" i="66"/>
  <c r="S67" i="66"/>
  <c r="S66" i="66"/>
  <c r="S65" i="66"/>
  <c r="S64" i="66"/>
  <c r="S50" i="66"/>
  <c r="S49" i="66"/>
  <c r="S48" i="66"/>
  <c r="S47" i="66"/>
  <c r="S46" i="66"/>
  <c r="S45" i="66"/>
  <c r="S44" i="66"/>
  <c r="S30" i="66"/>
  <c r="S29" i="66"/>
  <c r="S28" i="66"/>
  <c r="S27" i="66"/>
  <c r="S26" i="66"/>
  <c r="S25" i="66"/>
  <c r="S24" i="66"/>
  <c r="S130" i="65"/>
  <c r="S129" i="65"/>
  <c r="S128" i="65"/>
  <c r="S127" i="65"/>
  <c r="S126" i="65"/>
  <c r="S125" i="65"/>
  <c r="S124" i="65"/>
  <c r="S110" i="65"/>
  <c r="S109" i="65"/>
  <c r="S108" i="65"/>
  <c r="S107" i="65"/>
  <c r="S106" i="65"/>
  <c r="S105" i="65"/>
  <c r="S104" i="65"/>
  <c r="S90" i="65"/>
  <c r="S89" i="65"/>
  <c r="S88" i="65"/>
  <c r="S87" i="65"/>
  <c r="S86" i="65"/>
  <c r="S85" i="65"/>
  <c r="S84" i="65"/>
  <c r="S70" i="65"/>
  <c r="S69" i="65"/>
  <c r="S68" i="65"/>
  <c r="S67" i="65"/>
  <c r="S66" i="65"/>
  <c r="S65" i="65"/>
  <c r="S64" i="65"/>
  <c r="S50" i="65"/>
  <c r="S49" i="65"/>
  <c r="S48" i="65"/>
  <c r="S47" i="65"/>
  <c r="S46" i="65"/>
  <c r="S45" i="65"/>
  <c r="S44" i="65"/>
  <c r="S30" i="65"/>
  <c r="S29" i="65"/>
  <c r="S28" i="65"/>
  <c r="S27" i="65"/>
  <c r="S26" i="65"/>
  <c r="S25" i="65"/>
  <c r="S24" i="65"/>
  <c r="S130" i="64"/>
  <c r="S129" i="64"/>
  <c r="S128" i="64"/>
  <c r="S127" i="64"/>
  <c r="S126" i="64"/>
  <c r="S125" i="64"/>
  <c r="S124" i="64"/>
  <c r="S110" i="64"/>
  <c r="S109" i="64"/>
  <c r="S108" i="64"/>
  <c r="S107" i="64"/>
  <c r="S106" i="64"/>
  <c r="S105" i="64"/>
  <c r="S104" i="64"/>
  <c r="S90" i="64"/>
  <c r="S89" i="64"/>
  <c r="S88" i="64"/>
  <c r="S87" i="64"/>
  <c r="S86" i="64"/>
  <c r="S85" i="64"/>
  <c r="S84" i="64"/>
  <c r="S70" i="64"/>
  <c r="S69" i="64"/>
  <c r="S68" i="64"/>
  <c r="S67" i="64"/>
  <c r="S66" i="64"/>
  <c r="S65" i="64"/>
  <c r="S64" i="64"/>
  <c r="S50" i="64"/>
  <c r="S49" i="64"/>
  <c r="S48" i="64"/>
  <c r="S47" i="64"/>
  <c r="S46" i="64"/>
  <c r="S45" i="64"/>
  <c r="S44" i="64"/>
  <c r="S30" i="64"/>
  <c r="S29" i="64"/>
  <c r="S28" i="64"/>
  <c r="S27" i="64"/>
  <c r="S26" i="64"/>
  <c r="S25" i="64"/>
  <c r="S24" i="64"/>
  <c r="S130" i="63"/>
  <c r="S129" i="63"/>
  <c r="S128" i="63"/>
  <c r="S127" i="63"/>
  <c r="S126" i="63"/>
  <c r="S125" i="63"/>
  <c r="S124" i="63"/>
  <c r="S110" i="63"/>
  <c r="S109" i="63"/>
  <c r="S108" i="63"/>
  <c r="S107" i="63"/>
  <c r="S106" i="63"/>
  <c r="S105" i="63"/>
  <c r="S104" i="63"/>
  <c r="S90" i="63"/>
  <c r="S89" i="63"/>
  <c r="S88" i="63"/>
  <c r="S87" i="63"/>
  <c r="S86" i="63"/>
  <c r="S85" i="63"/>
  <c r="S84" i="63"/>
  <c r="S70" i="63"/>
  <c r="S69" i="63"/>
  <c r="S68" i="63"/>
  <c r="S67" i="63"/>
  <c r="S66" i="63"/>
  <c r="S65" i="63"/>
  <c r="S64" i="63"/>
  <c r="S50" i="63"/>
  <c r="S49" i="63"/>
  <c r="S48" i="63"/>
  <c r="S47" i="63"/>
  <c r="S46" i="63"/>
  <c r="S45" i="63"/>
  <c r="S44" i="63"/>
  <c r="S30" i="63"/>
  <c r="S29" i="63"/>
  <c r="S28" i="63"/>
  <c r="S27" i="63"/>
  <c r="S26" i="63"/>
  <c r="S25" i="63"/>
  <c r="S24" i="63"/>
  <c r="S130" i="62"/>
  <c r="S129" i="62"/>
  <c r="S128" i="62"/>
  <c r="S127" i="62"/>
  <c r="S126" i="62"/>
  <c r="S125" i="62"/>
  <c r="S124" i="62"/>
  <c r="S110" i="62"/>
  <c r="S109" i="62"/>
  <c r="S108" i="62"/>
  <c r="S107" i="62"/>
  <c r="S106" i="62"/>
  <c r="S105" i="62"/>
  <c r="S104" i="62"/>
  <c r="S90" i="62"/>
  <c r="S89" i="62"/>
  <c r="S88" i="62"/>
  <c r="S87" i="62"/>
  <c r="S86" i="62"/>
  <c r="S85" i="62"/>
  <c r="S84" i="62"/>
  <c r="S70" i="62"/>
  <c r="S69" i="62"/>
  <c r="S68" i="62"/>
  <c r="S67" i="62"/>
  <c r="S66" i="62"/>
  <c r="S65" i="62"/>
  <c r="S64" i="62"/>
  <c r="S50" i="62"/>
  <c r="S49" i="62"/>
  <c r="S48" i="62"/>
  <c r="S47" i="62"/>
  <c r="S46" i="62"/>
  <c r="S45" i="62"/>
  <c r="S44" i="62"/>
  <c r="S30" i="62"/>
  <c r="S29" i="62"/>
  <c r="S28" i="62"/>
  <c r="S27" i="62"/>
  <c r="S26" i="62"/>
  <c r="S25" i="62"/>
  <c r="S24" i="62"/>
  <c r="S130" i="61"/>
  <c r="S129" i="61"/>
  <c r="S128" i="61"/>
  <c r="S127" i="61"/>
  <c r="S126" i="61"/>
  <c r="S125" i="61"/>
  <c r="S124" i="61"/>
  <c r="S110" i="61"/>
  <c r="S109" i="61"/>
  <c r="S108" i="61"/>
  <c r="S107" i="61"/>
  <c r="S106" i="61"/>
  <c r="S105" i="61"/>
  <c r="S104" i="61"/>
  <c r="S90" i="61"/>
  <c r="S89" i="61"/>
  <c r="S88" i="61"/>
  <c r="S87" i="61"/>
  <c r="S86" i="61"/>
  <c r="S85" i="61"/>
  <c r="S84" i="61"/>
  <c r="S70" i="61"/>
  <c r="S69" i="61"/>
  <c r="S68" i="61"/>
  <c r="S67" i="61"/>
  <c r="S66" i="61"/>
  <c r="S65" i="61"/>
  <c r="S64" i="61"/>
  <c r="S50" i="61"/>
  <c r="S49" i="61"/>
  <c r="S48" i="61"/>
  <c r="S47" i="61"/>
  <c r="S46" i="61"/>
  <c r="S45" i="61"/>
  <c r="S44" i="61"/>
  <c r="S30" i="61"/>
  <c r="S29" i="61"/>
  <c r="S28" i="61"/>
  <c r="S27" i="61"/>
  <c r="S26" i="61"/>
  <c r="S25" i="61"/>
  <c r="S24" i="61"/>
  <c r="S130" i="60"/>
  <c r="S129" i="60"/>
  <c r="S128" i="60"/>
  <c r="S127" i="60"/>
  <c r="S126" i="60"/>
  <c r="S125" i="60"/>
  <c r="S124" i="60"/>
  <c r="S110" i="60"/>
  <c r="S109" i="60"/>
  <c r="S108" i="60"/>
  <c r="S107" i="60"/>
  <c r="S106" i="60"/>
  <c r="S105" i="60"/>
  <c r="S104" i="60"/>
  <c r="S90" i="60"/>
  <c r="S89" i="60"/>
  <c r="S88" i="60"/>
  <c r="S87" i="60"/>
  <c r="S86" i="60"/>
  <c r="S85" i="60"/>
  <c r="S84" i="60"/>
  <c r="S70" i="60"/>
  <c r="S69" i="60"/>
  <c r="S68" i="60"/>
  <c r="S67" i="60"/>
  <c r="S66" i="60"/>
  <c r="S65" i="60"/>
  <c r="S64" i="60"/>
  <c r="S50" i="60"/>
  <c r="S49" i="60"/>
  <c r="S48" i="60"/>
  <c r="S47" i="60"/>
  <c r="S46" i="60"/>
  <c r="S45" i="60"/>
  <c r="S44" i="60"/>
  <c r="S30" i="60"/>
  <c r="S29" i="60"/>
  <c r="S28" i="60"/>
  <c r="S27" i="60"/>
  <c r="S26" i="60"/>
  <c r="S25" i="60"/>
  <c r="S24" i="60"/>
  <c r="S130" i="59"/>
  <c r="S129" i="59"/>
  <c r="S128" i="59"/>
  <c r="S127" i="59"/>
  <c r="S126" i="59"/>
  <c r="S125" i="59"/>
  <c r="S124" i="59"/>
  <c r="S110" i="59"/>
  <c r="S109" i="59"/>
  <c r="S108" i="59"/>
  <c r="S107" i="59"/>
  <c r="S106" i="59"/>
  <c r="S105" i="59"/>
  <c r="S104" i="59"/>
  <c r="S90" i="59"/>
  <c r="S89" i="59"/>
  <c r="S88" i="59"/>
  <c r="S87" i="59"/>
  <c r="S86" i="59"/>
  <c r="S85" i="59"/>
  <c r="S84" i="59"/>
  <c r="S70" i="59"/>
  <c r="S69" i="59"/>
  <c r="S68" i="59"/>
  <c r="S67" i="59"/>
  <c r="S66" i="59"/>
  <c r="S65" i="59"/>
  <c r="S64" i="59"/>
  <c r="S50" i="59"/>
  <c r="S49" i="59"/>
  <c r="S48" i="59"/>
  <c r="S47" i="59"/>
  <c r="S46" i="59"/>
  <c r="S45" i="59"/>
  <c r="S44" i="59"/>
  <c r="S30" i="59"/>
  <c r="S29" i="59"/>
  <c r="S28" i="59"/>
  <c r="S27" i="59"/>
  <c r="S26" i="59"/>
  <c r="S25" i="59"/>
  <c r="S24" i="59"/>
  <c r="S130" i="58"/>
  <c r="S129" i="58"/>
  <c r="S128" i="58"/>
  <c r="S127" i="58"/>
  <c r="S126" i="58"/>
  <c r="S125" i="58"/>
  <c r="S124" i="58"/>
  <c r="S110" i="58"/>
  <c r="S109" i="58"/>
  <c r="S108" i="58"/>
  <c r="S107" i="58"/>
  <c r="S106" i="58"/>
  <c r="S105" i="58"/>
  <c r="S104" i="58"/>
  <c r="S90" i="58"/>
  <c r="S89" i="58"/>
  <c r="S88" i="58"/>
  <c r="S87" i="58"/>
  <c r="S86" i="58"/>
  <c r="S85" i="58"/>
  <c r="S84" i="58"/>
  <c r="S70" i="58"/>
  <c r="S69" i="58"/>
  <c r="S68" i="58"/>
  <c r="S67" i="58"/>
  <c r="S66" i="58"/>
  <c r="S65" i="58"/>
  <c r="S64" i="58"/>
  <c r="S50" i="58"/>
  <c r="S49" i="58"/>
  <c r="S48" i="58"/>
  <c r="S47" i="58"/>
  <c r="S46" i="58"/>
  <c r="S45" i="58"/>
  <c r="S44" i="58"/>
  <c r="S30" i="58"/>
  <c r="S29" i="58"/>
  <c r="S28" i="58"/>
  <c r="S27" i="58"/>
  <c r="S26" i="58"/>
  <c r="S25" i="58"/>
  <c r="S24" i="58"/>
  <c r="S130" i="57"/>
  <c r="S129" i="57"/>
  <c r="S128" i="57"/>
  <c r="S127" i="57"/>
  <c r="S126" i="57"/>
  <c r="S125" i="57"/>
  <c r="S124" i="57"/>
  <c r="S110" i="57"/>
  <c r="S109" i="57"/>
  <c r="S108" i="57"/>
  <c r="S107" i="57"/>
  <c r="S106" i="57"/>
  <c r="S105" i="57"/>
  <c r="S104" i="57"/>
  <c r="S90" i="57"/>
  <c r="S89" i="57"/>
  <c r="S88" i="57"/>
  <c r="S87" i="57"/>
  <c r="S86" i="57"/>
  <c r="S85" i="57"/>
  <c r="S84" i="57"/>
  <c r="S70" i="57"/>
  <c r="S69" i="57"/>
  <c r="S68" i="57"/>
  <c r="S67" i="57"/>
  <c r="S66" i="57"/>
  <c r="S65" i="57"/>
  <c r="S64" i="57"/>
  <c r="S50" i="57"/>
  <c r="S49" i="57"/>
  <c r="S48" i="57"/>
  <c r="S47" i="57"/>
  <c r="S46" i="57"/>
  <c r="S45" i="57"/>
  <c r="S44" i="57"/>
  <c r="S30" i="57"/>
  <c r="S29" i="57"/>
  <c r="S28" i="57"/>
  <c r="S27" i="57"/>
  <c r="S26" i="57"/>
  <c r="S25" i="57"/>
  <c r="S24" i="57"/>
  <c r="S130" i="56"/>
  <c r="S129" i="56"/>
  <c r="S128" i="56"/>
  <c r="S127" i="56"/>
  <c r="S126" i="56"/>
  <c r="S125" i="56"/>
  <c r="S124" i="56"/>
  <c r="S110" i="56"/>
  <c r="S109" i="56"/>
  <c r="S108" i="56"/>
  <c r="S107" i="56"/>
  <c r="S106" i="56"/>
  <c r="S105" i="56"/>
  <c r="S104" i="56"/>
  <c r="S90" i="56"/>
  <c r="S89" i="56"/>
  <c r="S88" i="56"/>
  <c r="S87" i="56"/>
  <c r="S86" i="56"/>
  <c r="S85" i="56"/>
  <c r="S84" i="56"/>
  <c r="S70" i="56"/>
  <c r="S69" i="56"/>
  <c r="S68" i="56"/>
  <c r="S67" i="56"/>
  <c r="S66" i="56"/>
  <c r="S65" i="56"/>
  <c r="S64" i="56"/>
  <c r="S50" i="56"/>
  <c r="S49" i="56"/>
  <c r="S48" i="56"/>
  <c r="S47" i="56"/>
  <c r="S46" i="56"/>
  <c r="S45" i="56"/>
  <c r="S44" i="56"/>
  <c r="S30" i="56"/>
  <c r="S29" i="56"/>
  <c r="S28" i="56"/>
  <c r="S27" i="56"/>
  <c r="S26" i="56"/>
  <c r="S25" i="56"/>
  <c r="S24" i="56"/>
  <c r="S130" i="55"/>
  <c r="S129" i="55"/>
  <c r="S128" i="55"/>
  <c r="S127" i="55"/>
  <c r="S126" i="55"/>
  <c r="S125" i="55"/>
  <c r="S124" i="55"/>
  <c r="S110" i="55"/>
  <c r="S109" i="55"/>
  <c r="S108" i="55"/>
  <c r="S107" i="55"/>
  <c r="S106" i="55"/>
  <c r="S105" i="55"/>
  <c r="S104" i="55"/>
  <c r="S90" i="55"/>
  <c r="S89" i="55"/>
  <c r="S88" i="55"/>
  <c r="S87" i="55"/>
  <c r="S86" i="55"/>
  <c r="S85" i="55"/>
  <c r="S84" i="55"/>
  <c r="S70" i="55"/>
  <c r="S69" i="55"/>
  <c r="S68" i="55"/>
  <c r="S67" i="55"/>
  <c r="S66" i="55"/>
  <c r="S65" i="55"/>
  <c r="S64" i="55"/>
  <c r="S50" i="55"/>
  <c r="S49" i="55"/>
  <c r="S48" i="55"/>
  <c r="S47" i="55"/>
  <c r="S46" i="55"/>
  <c r="S45" i="55"/>
  <c r="S44" i="55"/>
  <c r="S30" i="55"/>
  <c r="S29" i="55"/>
  <c r="S28" i="55"/>
  <c r="S27" i="55"/>
  <c r="S26" i="55"/>
  <c r="S25" i="55"/>
  <c r="S24" i="55"/>
  <c r="S130" i="54"/>
  <c r="S129" i="54"/>
  <c r="S128" i="54"/>
  <c r="S127" i="54"/>
  <c r="S126" i="54"/>
  <c r="S125" i="54"/>
  <c r="S124" i="54"/>
  <c r="S110" i="54"/>
  <c r="S109" i="54"/>
  <c r="S108" i="54"/>
  <c r="S107" i="54"/>
  <c r="S106" i="54"/>
  <c r="S105" i="54"/>
  <c r="S104" i="54"/>
  <c r="S90" i="54"/>
  <c r="S89" i="54"/>
  <c r="S88" i="54"/>
  <c r="S87" i="54"/>
  <c r="S86" i="54"/>
  <c r="S85" i="54"/>
  <c r="S84" i="54"/>
  <c r="S70" i="54"/>
  <c r="S69" i="54"/>
  <c r="S68" i="54"/>
  <c r="S67" i="54"/>
  <c r="S66" i="54"/>
  <c r="S65" i="54"/>
  <c r="S64" i="54"/>
  <c r="S50" i="54"/>
  <c r="S49" i="54"/>
  <c r="S48" i="54"/>
  <c r="S47" i="54"/>
  <c r="S46" i="54"/>
  <c r="S45" i="54"/>
  <c r="S44" i="54"/>
  <c r="S30" i="54"/>
  <c r="S29" i="54"/>
  <c r="S28" i="54"/>
  <c r="S27" i="54"/>
  <c r="S26" i="54"/>
  <c r="S25" i="54"/>
  <c r="S24" i="54"/>
  <c r="S130" i="53"/>
  <c r="S129" i="53"/>
  <c r="S128" i="53"/>
  <c r="S127" i="53"/>
  <c r="S126" i="53"/>
  <c r="S125" i="53"/>
  <c r="S124" i="53"/>
  <c r="S110" i="53"/>
  <c r="S109" i="53"/>
  <c r="S108" i="53"/>
  <c r="S107" i="53"/>
  <c r="S106" i="53"/>
  <c r="S105" i="53"/>
  <c r="S104" i="53"/>
  <c r="S90" i="53"/>
  <c r="S89" i="53"/>
  <c r="S88" i="53"/>
  <c r="S87" i="53"/>
  <c r="S86" i="53"/>
  <c r="S85" i="53"/>
  <c r="S84" i="53"/>
  <c r="S70" i="53"/>
  <c r="S69" i="53"/>
  <c r="S68" i="53"/>
  <c r="S67" i="53"/>
  <c r="S66" i="53"/>
  <c r="S65" i="53"/>
  <c r="S64" i="53"/>
  <c r="S50" i="53"/>
  <c r="S49" i="53"/>
  <c r="S48" i="53"/>
  <c r="S47" i="53"/>
  <c r="S46" i="53"/>
  <c r="S45" i="53"/>
  <c r="S44" i="53"/>
  <c r="S30" i="53"/>
  <c r="S29" i="53"/>
  <c r="S28" i="53"/>
  <c r="S27" i="53"/>
  <c r="S26" i="53"/>
  <c r="S25" i="53"/>
  <c r="S24" i="53"/>
  <c r="S130" i="52"/>
  <c r="S129" i="52"/>
  <c r="S128" i="52"/>
  <c r="S127" i="52"/>
  <c r="S126" i="52"/>
  <c r="S125" i="52"/>
  <c r="S124" i="52"/>
  <c r="S110" i="52"/>
  <c r="S109" i="52"/>
  <c r="S108" i="52"/>
  <c r="S107" i="52"/>
  <c r="S106" i="52"/>
  <c r="S105" i="52"/>
  <c r="S104" i="52"/>
  <c r="S90" i="52"/>
  <c r="S89" i="52"/>
  <c r="S88" i="52"/>
  <c r="S87" i="52"/>
  <c r="S86" i="52"/>
  <c r="S85" i="52"/>
  <c r="S84" i="52"/>
  <c r="S70" i="52"/>
  <c r="S69" i="52"/>
  <c r="S68" i="52"/>
  <c r="S67" i="52"/>
  <c r="S66" i="52"/>
  <c r="S65" i="52"/>
  <c r="S64" i="52"/>
  <c r="S50" i="52"/>
  <c r="S49" i="52"/>
  <c r="S48" i="52"/>
  <c r="S47" i="52"/>
  <c r="S46" i="52"/>
  <c r="S45" i="52"/>
  <c r="S44" i="52"/>
  <c r="S30" i="52"/>
  <c r="S29" i="52"/>
  <c r="S28" i="52"/>
  <c r="S27" i="52"/>
  <c r="S26" i="52"/>
  <c r="S25" i="52"/>
  <c r="S24" i="52"/>
  <c r="S130" i="51"/>
  <c r="S129" i="51"/>
  <c r="S128" i="51"/>
  <c r="S127" i="51"/>
  <c r="S126" i="51"/>
  <c r="S125" i="51"/>
  <c r="S124" i="51"/>
  <c r="S110" i="51"/>
  <c r="S109" i="51"/>
  <c r="S108" i="51"/>
  <c r="S107" i="51"/>
  <c r="S106" i="51"/>
  <c r="S105" i="51"/>
  <c r="S104" i="51"/>
  <c r="S90" i="51"/>
  <c r="S89" i="51"/>
  <c r="S88" i="51"/>
  <c r="S87" i="51"/>
  <c r="S86" i="51"/>
  <c r="S85" i="51"/>
  <c r="S84" i="51"/>
  <c r="S70" i="51"/>
  <c r="S69" i="51"/>
  <c r="S68" i="51"/>
  <c r="S67" i="51"/>
  <c r="S66" i="51"/>
  <c r="S65" i="51"/>
  <c r="S64" i="51"/>
  <c r="S50" i="51"/>
  <c r="S49" i="51"/>
  <c r="S48" i="51"/>
  <c r="S47" i="51"/>
  <c r="S46" i="51"/>
  <c r="S45" i="51"/>
  <c r="S44" i="51"/>
  <c r="S30" i="51"/>
  <c r="S29" i="51"/>
  <c r="S28" i="51"/>
  <c r="S27" i="51"/>
  <c r="S26" i="51"/>
  <c r="S25" i="51"/>
  <c r="S24" i="51"/>
  <c r="S130" i="50"/>
  <c r="S129" i="50"/>
  <c r="S128" i="50"/>
  <c r="S127" i="50"/>
  <c r="S126" i="50"/>
  <c r="S125" i="50"/>
  <c r="S124" i="50"/>
  <c r="S110" i="50"/>
  <c r="S109" i="50"/>
  <c r="S108" i="50"/>
  <c r="S107" i="50"/>
  <c r="S106" i="50"/>
  <c r="S105" i="50"/>
  <c r="S104" i="50"/>
  <c r="S90" i="50"/>
  <c r="S89" i="50"/>
  <c r="S88" i="50"/>
  <c r="S87" i="50"/>
  <c r="S86" i="50"/>
  <c r="S85" i="50"/>
  <c r="S84" i="50"/>
  <c r="S70" i="50"/>
  <c r="S69" i="50"/>
  <c r="S68" i="50"/>
  <c r="S67" i="50"/>
  <c r="S66" i="50"/>
  <c r="S65" i="50"/>
  <c r="S64" i="50"/>
  <c r="S50" i="50"/>
  <c r="S49" i="50"/>
  <c r="S48" i="50"/>
  <c r="S47" i="50"/>
  <c r="S46" i="50"/>
  <c r="S45" i="50"/>
  <c r="S44" i="50"/>
  <c r="S30" i="50"/>
  <c r="S29" i="50"/>
  <c r="S28" i="50"/>
  <c r="S27" i="50"/>
  <c r="S26" i="50"/>
  <c r="S25" i="50"/>
  <c r="S24" i="50"/>
  <c r="S130" i="49"/>
  <c r="S129" i="49"/>
  <c r="S128" i="49"/>
  <c r="S127" i="49"/>
  <c r="S126" i="49"/>
  <c r="S125" i="49"/>
  <c r="S124" i="49"/>
  <c r="S110" i="49"/>
  <c r="S109" i="49"/>
  <c r="S108" i="49"/>
  <c r="S107" i="49"/>
  <c r="S106" i="49"/>
  <c r="S105" i="49"/>
  <c r="S104" i="49"/>
  <c r="S90" i="49"/>
  <c r="S89" i="49"/>
  <c r="S88" i="49"/>
  <c r="S87" i="49"/>
  <c r="S86" i="49"/>
  <c r="S85" i="49"/>
  <c r="S84" i="49"/>
  <c r="S70" i="49"/>
  <c r="S69" i="49"/>
  <c r="S68" i="49"/>
  <c r="S67" i="49"/>
  <c r="S66" i="49"/>
  <c r="S65" i="49"/>
  <c r="S64" i="49"/>
  <c r="S50" i="49"/>
  <c r="S49" i="49"/>
  <c r="S48" i="49"/>
  <c r="S47" i="49"/>
  <c r="S46" i="49"/>
  <c r="S45" i="49"/>
  <c r="S44" i="49"/>
  <c r="S30" i="49"/>
  <c r="S29" i="49"/>
  <c r="S28" i="49"/>
  <c r="S27" i="49"/>
  <c r="S26" i="49"/>
  <c r="S25" i="49"/>
  <c r="S24" i="49"/>
  <c r="S130" i="48"/>
  <c r="S129" i="48"/>
  <c r="S128" i="48"/>
  <c r="S127" i="48"/>
  <c r="S126" i="48"/>
  <c r="S125" i="48"/>
  <c r="S124" i="48"/>
  <c r="S110" i="48"/>
  <c r="S109" i="48"/>
  <c r="S108" i="48"/>
  <c r="S107" i="48"/>
  <c r="S106" i="48"/>
  <c r="S105" i="48"/>
  <c r="S104" i="48"/>
  <c r="S90" i="48"/>
  <c r="S89" i="48"/>
  <c r="S88" i="48"/>
  <c r="S87" i="48"/>
  <c r="S86" i="48"/>
  <c r="S85" i="48"/>
  <c r="S84" i="48"/>
  <c r="S70" i="48"/>
  <c r="S69" i="48"/>
  <c r="S68" i="48"/>
  <c r="S67" i="48"/>
  <c r="S66" i="48"/>
  <c r="S65" i="48"/>
  <c r="S64" i="48"/>
  <c r="S50" i="48"/>
  <c r="S49" i="48"/>
  <c r="S48" i="48"/>
  <c r="S47" i="48"/>
  <c r="S46" i="48"/>
  <c r="S45" i="48"/>
  <c r="S44" i="48"/>
  <c r="S30" i="48"/>
  <c r="S29" i="48"/>
  <c r="S28" i="48"/>
  <c r="S27" i="48"/>
  <c r="S26" i="48"/>
  <c r="S25" i="48"/>
  <c r="S24" i="48"/>
  <c r="S130" i="47"/>
  <c r="S129" i="47"/>
  <c r="S128" i="47"/>
  <c r="S127" i="47"/>
  <c r="S126" i="47"/>
  <c r="S125" i="47"/>
  <c r="S124" i="47"/>
  <c r="S110" i="47"/>
  <c r="S109" i="47"/>
  <c r="S108" i="47"/>
  <c r="S107" i="47"/>
  <c r="S106" i="47"/>
  <c r="S105" i="47"/>
  <c r="S104" i="47"/>
  <c r="S90" i="47"/>
  <c r="S89" i="47"/>
  <c r="S88" i="47"/>
  <c r="S87" i="47"/>
  <c r="S86" i="47"/>
  <c r="S85" i="47"/>
  <c r="S84" i="47"/>
  <c r="S70" i="47"/>
  <c r="S69" i="47"/>
  <c r="S68" i="47"/>
  <c r="S67" i="47"/>
  <c r="S66" i="47"/>
  <c r="S65" i="47"/>
  <c r="S64" i="47"/>
  <c r="S50" i="47"/>
  <c r="S49" i="47"/>
  <c r="S48" i="47"/>
  <c r="S47" i="47"/>
  <c r="S46" i="47"/>
  <c r="S45" i="47"/>
  <c r="S44" i="47"/>
  <c r="S30" i="47"/>
  <c r="S29" i="47"/>
  <c r="S28" i="47"/>
  <c r="S27" i="47"/>
  <c r="S26" i="47"/>
  <c r="S25" i="47"/>
  <c r="S24" i="47"/>
  <c r="S130" i="46"/>
  <c r="S129" i="46"/>
  <c r="S128" i="46"/>
  <c r="S127" i="46"/>
  <c r="S126" i="46"/>
  <c r="S125" i="46"/>
  <c r="S124" i="46"/>
  <c r="S110" i="46"/>
  <c r="S109" i="46"/>
  <c r="S108" i="46"/>
  <c r="S107" i="46"/>
  <c r="S106" i="46"/>
  <c r="S105" i="46"/>
  <c r="S104" i="46"/>
  <c r="S90" i="46"/>
  <c r="S89" i="46"/>
  <c r="S88" i="46"/>
  <c r="S87" i="46"/>
  <c r="S86" i="46"/>
  <c r="S85" i="46"/>
  <c r="S84" i="46"/>
  <c r="S70" i="46"/>
  <c r="S69" i="46"/>
  <c r="S68" i="46"/>
  <c r="S67" i="46"/>
  <c r="S66" i="46"/>
  <c r="S65" i="46"/>
  <c r="S64" i="46"/>
  <c r="S50" i="46"/>
  <c r="S49" i="46"/>
  <c r="S48" i="46"/>
  <c r="S47" i="46"/>
  <c r="S46" i="46"/>
  <c r="S45" i="46"/>
  <c r="S44" i="46"/>
  <c r="S30" i="46"/>
  <c r="S29" i="46"/>
  <c r="S28" i="46"/>
  <c r="S27" i="46"/>
  <c r="S26" i="46"/>
  <c r="S25" i="46"/>
  <c r="S24" i="46"/>
  <c r="S130" i="45"/>
  <c r="S129" i="45"/>
  <c r="S128" i="45"/>
  <c r="S127" i="45"/>
  <c r="S126" i="45"/>
  <c r="S125" i="45"/>
  <c r="S124" i="45"/>
  <c r="S110" i="45"/>
  <c r="S109" i="45"/>
  <c r="S108" i="45"/>
  <c r="S107" i="45"/>
  <c r="S106" i="45"/>
  <c r="S105" i="45"/>
  <c r="S104" i="45"/>
  <c r="S90" i="45"/>
  <c r="S89" i="45"/>
  <c r="S88" i="45"/>
  <c r="S87" i="45"/>
  <c r="S86" i="45"/>
  <c r="S85" i="45"/>
  <c r="S84" i="45"/>
  <c r="S70" i="45"/>
  <c r="S69" i="45"/>
  <c r="S68" i="45"/>
  <c r="S67" i="45"/>
  <c r="S66" i="45"/>
  <c r="S65" i="45"/>
  <c r="S64" i="45"/>
  <c r="S50" i="45"/>
  <c r="S49" i="45"/>
  <c r="S48" i="45"/>
  <c r="S47" i="45"/>
  <c r="S46" i="45"/>
  <c r="S45" i="45"/>
  <c r="S44" i="45"/>
  <c r="S30" i="45"/>
  <c r="S29" i="45"/>
  <c r="S28" i="45"/>
  <c r="S27" i="45"/>
  <c r="S26" i="45"/>
  <c r="S25" i="45"/>
  <c r="S24" i="45"/>
  <c r="S130" i="44"/>
  <c r="S129" i="44"/>
  <c r="S128" i="44"/>
  <c r="S127" i="44"/>
  <c r="S126" i="44"/>
  <c r="S125" i="44"/>
  <c r="S124" i="44"/>
  <c r="S110" i="44"/>
  <c r="S109" i="44"/>
  <c r="S108" i="44"/>
  <c r="S107" i="44"/>
  <c r="S106" i="44"/>
  <c r="S105" i="44"/>
  <c r="S104" i="44"/>
  <c r="S90" i="44"/>
  <c r="S89" i="44"/>
  <c r="S88" i="44"/>
  <c r="S87" i="44"/>
  <c r="S86" i="44"/>
  <c r="S85" i="44"/>
  <c r="S84" i="44"/>
  <c r="S70" i="44"/>
  <c r="S69" i="44"/>
  <c r="S68" i="44"/>
  <c r="S67" i="44"/>
  <c r="S66" i="44"/>
  <c r="S65" i="44"/>
  <c r="S64" i="44"/>
  <c r="S50" i="44"/>
  <c r="S49" i="44"/>
  <c r="S48" i="44"/>
  <c r="S47" i="44"/>
  <c r="S46" i="44"/>
  <c r="S45" i="44"/>
  <c r="S44" i="44"/>
  <c r="S30" i="44"/>
  <c r="S29" i="44"/>
  <c r="S28" i="44"/>
  <c r="S27" i="44"/>
  <c r="S26" i="44"/>
  <c r="S25" i="44"/>
  <c r="S24" i="44"/>
  <c r="S130" i="43"/>
  <c r="S129" i="43"/>
  <c r="S128" i="43"/>
  <c r="S127" i="43"/>
  <c r="S126" i="43"/>
  <c r="S125" i="43"/>
  <c r="S124" i="43"/>
  <c r="S110" i="43"/>
  <c r="S109" i="43"/>
  <c r="S108" i="43"/>
  <c r="S107" i="43"/>
  <c r="S106" i="43"/>
  <c r="S105" i="43"/>
  <c r="S104" i="43"/>
  <c r="S90" i="43"/>
  <c r="S89" i="43"/>
  <c r="S88" i="43"/>
  <c r="S87" i="43"/>
  <c r="S86" i="43"/>
  <c r="S85" i="43"/>
  <c r="S84" i="43"/>
  <c r="S70" i="43"/>
  <c r="S69" i="43"/>
  <c r="S68" i="43"/>
  <c r="S67" i="43"/>
  <c r="S66" i="43"/>
  <c r="S65" i="43"/>
  <c r="S64" i="43"/>
  <c r="S50" i="43"/>
  <c r="S49" i="43"/>
  <c r="S48" i="43"/>
  <c r="S47" i="43"/>
  <c r="S46" i="43"/>
  <c r="S45" i="43"/>
  <c r="S44" i="43"/>
  <c r="S30" i="43"/>
  <c r="S29" i="43"/>
  <c r="S28" i="43"/>
  <c r="S27" i="43"/>
  <c r="S26" i="43"/>
  <c r="S25" i="43"/>
  <c r="S24" i="43"/>
  <c r="S130" i="42"/>
  <c r="S129" i="42"/>
  <c r="S128" i="42"/>
  <c r="S127" i="42"/>
  <c r="S126" i="42"/>
  <c r="S125" i="42"/>
  <c r="S124" i="42"/>
  <c r="S110" i="42"/>
  <c r="S109" i="42"/>
  <c r="S108" i="42"/>
  <c r="S107" i="42"/>
  <c r="S106" i="42"/>
  <c r="S105" i="42"/>
  <c r="S104" i="42"/>
  <c r="S90" i="42"/>
  <c r="S89" i="42"/>
  <c r="S88" i="42"/>
  <c r="S87" i="42"/>
  <c r="S86" i="42"/>
  <c r="S85" i="42"/>
  <c r="S84" i="42"/>
  <c r="S70" i="42"/>
  <c r="S69" i="42"/>
  <c r="S68" i="42"/>
  <c r="S67" i="42"/>
  <c r="S66" i="42"/>
  <c r="S65" i="42"/>
  <c r="S64" i="42"/>
  <c r="S50" i="42"/>
  <c r="S49" i="42"/>
  <c r="S48" i="42"/>
  <c r="S47" i="42"/>
  <c r="S46" i="42"/>
  <c r="S45" i="42"/>
  <c r="S44" i="42"/>
  <c r="S30" i="42"/>
  <c r="S29" i="42"/>
  <c r="S28" i="42"/>
  <c r="S27" i="42"/>
  <c r="S26" i="42"/>
  <c r="S25" i="42"/>
  <c r="S24" i="42"/>
  <c r="S130" i="41"/>
  <c r="S129" i="41"/>
  <c r="S128" i="41"/>
  <c r="S127" i="41"/>
  <c r="S126" i="41"/>
  <c r="S125" i="41"/>
  <c r="S124" i="41"/>
  <c r="S110" i="41"/>
  <c r="S109" i="41"/>
  <c r="S108" i="41"/>
  <c r="S107" i="41"/>
  <c r="S106" i="41"/>
  <c r="S105" i="41"/>
  <c r="S104" i="41"/>
  <c r="S90" i="41"/>
  <c r="S89" i="41"/>
  <c r="S88" i="41"/>
  <c r="S87" i="41"/>
  <c r="S86" i="41"/>
  <c r="S85" i="41"/>
  <c r="S84" i="41"/>
  <c r="S70" i="41"/>
  <c r="S69" i="41"/>
  <c r="S68" i="41"/>
  <c r="S67" i="41"/>
  <c r="S66" i="41"/>
  <c r="S65" i="41"/>
  <c r="S64" i="41"/>
  <c r="S50" i="41"/>
  <c r="S49" i="41"/>
  <c r="S48" i="41"/>
  <c r="S47" i="41"/>
  <c r="S46" i="41"/>
  <c r="S45" i="41"/>
  <c r="S44" i="41"/>
  <c r="S30" i="41"/>
  <c r="S29" i="41"/>
  <c r="S28" i="41"/>
  <c r="S27" i="41"/>
  <c r="S26" i="41"/>
  <c r="S25" i="41"/>
  <c r="S24" i="41"/>
  <c r="S130" i="40"/>
  <c r="S129" i="40"/>
  <c r="S128" i="40"/>
  <c r="S127" i="40"/>
  <c r="S126" i="40"/>
  <c r="S125" i="40"/>
  <c r="S124" i="40"/>
  <c r="S110" i="40"/>
  <c r="S109" i="40"/>
  <c r="S108" i="40"/>
  <c r="S107" i="40"/>
  <c r="S106" i="40"/>
  <c r="S105" i="40"/>
  <c r="S104" i="40"/>
  <c r="S90" i="40"/>
  <c r="S89" i="40"/>
  <c r="S88" i="40"/>
  <c r="S87" i="40"/>
  <c r="S86" i="40"/>
  <c r="S85" i="40"/>
  <c r="S84" i="40"/>
  <c r="S70" i="40"/>
  <c r="S69" i="40"/>
  <c r="S68" i="40"/>
  <c r="S67" i="40"/>
  <c r="S66" i="40"/>
  <c r="S65" i="40"/>
  <c r="S64" i="40"/>
  <c r="S50" i="40"/>
  <c r="S49" i="40"/>
  <c r="S48" i="40"/>
  <c r="S47" i="40"/>
  <c r="S46" i="40"/>
  <c r="S45" i="40"/>
  <c r="S44" i="40"/>
  <c r="S30" i="40"/>
  <c r="S29" i="40"/>
  <c r="S28" i="40"/>
  <c r="S27" i="40"/>
  <c r="S26" i="40"/>
  <c r="S25" i="40"/>
  <c r="S24" i="40"/>
  <c r="S130" i="39"/>
  <c r="S129" i="39"/>
  <c r="S128" i="39"/>
  <c r="S127" i="39"/>
  <c r="S126" i="39"/>
  <c r="S125" i="39"/>
  <c r="S124" i="39"/>
  <c r="S110" i="39"/>
  <c r="S109" i="39"/>
  <c r="S108" i="39"/>
  <c r="S107" i="39"/>
  <c r="S106" i="39"/>
  <c r="S105" i="39"/>
  <c r="S104" i="39"/>
  <c r="S90" i="39"/>
  <c r="S89" i="39"/>
  <c r="S88" i="39"/>
  <c r="S87" i="39"/>
  <c r="S86" i="39"/>
  <c r="S85" i="39"/>
  <c r="S84" i="39"/>
  <c r="S70" i="39"/>
  <c r="S69" i="39"/>
  <c r="S68" i="39"/>
  <c r="S67" i="39"/>
  <c r="S66" i="39"/>
  <c r="S65" i="39"/>
  <c r="S64" i="39"/>
  <c r="S50" i="39"/>
  <c r="S49" i="39"/>
  <c r="S48" i="39"/>
  <c r="S47" i="39"/>
  <c r="S46" i="39"/>
  <c r="S45" i="39"/>
  <c r="S44" i="39"/>
  <c r="S30" i="39"/>
  <c r="S29" i="39"/>
  <c r="S28" i="39"/>
  <c r="S27" i="39"/>
  <c r="S26" i="39"/>
  <c r="S25" i="39"/>
  <c r="S24" i="39"/>
  <c r="S130" i="38"/>
  <c r="S129" i="38"/>
  <c r="S128" i="38"/>
  <c r="S127" i="38"/>
  <c r="S126" i="38"/>
  <c r="S125" i="38"/>
  <c r="S124" i="38"/>
  <c r="S110" i="38"/>
  <c r="S109" i="38"/>
  <c r="S108" i="38"/>
  <c r="S107" i="38"/>
  <c r="S106" i="38"/>
  <c r="S105" i="38"/>
  <c r="S104" i="38"/>
  <c r="S90" i="38"/>
  <c r="S89" i="38"/>
  <c r="S88" i="38"/>
  <c r="S87" i="38"/>
  <c r="S86" i="38"/>
  <c r="S85" i="38"/>
  <c r="S84" i="38"/>
  <c r="S70" i="38"/>
  <c r="S69" i="38"/>
  <c r="S68" i="38"/>
  <c r="S67" i="38"/>
  <c r="S66" i="38"/>
  <c r="S65" i="38"/>
  <c r="S64" i="38"/>
  <c r="S50" i="38"/>
  <c r="S49" i="38"/>
  <c r="S48" i="38"/>
  <c r="S47" i="38"/>
  <c r="S46" i="38"/>
  <c r="S45" i="38"/>
  <c r="S44" i="38"/>
  <c r="S30" i="38"/>
  <c r="S29" i="38"/>
  <c r="S28" i="38"/>
  <c r="S27" i="38"/>
  <c r="S26" i="38"/>
  <c r="S25" i="38"/>
  <c r="S24" i="38"/>
  <c r="S130" i="37"/>
  <c r="S129" i="37"/>
  <c r="S128" i="37"/>
  <c r="S127" i="37"/>
  <c r="S126" i="37"/>
  <c r="S125" i="37"/>
  <c r="S124" i="37"/>
  <c r="S110" i="37"/>
  <c r="S109" i="37"/>
  <c r="S108" i="37"/>
  <c r="S107" i="37"/>
  <c r="S106" i="37"/>
  <c r="S105" i="37"/>
  <c r="S104" i="37"/>
  <c r="S90" i="37"/>
  <c r="S89" i="37"/>
  <c r="S88" i="37"/>
  <c r="S87" i="37"/>
  <c r="S86" i="37"/>
  <c r="S85" i="37"/>
  <c r="S84" i="37"/>
  <c r="S70" i="37"/>
  <c r="S69" i="37"/>
  <c r="S68" i="37"/>
  <c r="S67" i="37"/>
  <c r="S66" i="37"/>
  <c r="S65" i="37"/>
  <c r="S64" i="37"/>
  <c r="S50" i="37"/>
  <c r="S49" i="37"/>
  <c r="S48" i="37"/>
  <c r="S47" i="37"/>
  <c r="S46" i="37"/>
  <c r="S45" i="37"/>
  <c r="S44" i="37"/>
  <c r="S30" i="37"/>
  <c r="S29" i="37"/>
  <c r="S28" i="37"/>
  <c r="S27" i="37"/>
  <c r="S26" i="37"/>
  <c r="S25" i="37"/>
  <c r="S24" i="37"/>
  <c r="S130" i="36"/>
  <c r="S129" i="36"/>
  <c r="S128" i="36"/>
  <c r="S127" i="36"/>
  <c r="S126" i="36"/>
  <c r="S125" i="36"/>
  <c r="S124" i="36"/>
  <c r="S110" i="36"/>
  <c r="S109" i="36"/>
  <c r="S108" i="36"/>
  <c r="S107" i="36"/>
  <c r="S106" i="36"/>
  <c r="S105" i="36"/>
  <c r="S104" i="36"/>
  <c r="S90" i="36"/>
  <c r="S89" i="36"/>
  <c r="S88" i="36"/>
  <c r="S87" i="36"/>
  <c r="S86" i="36"/>
  <c r="S85" i="36"/>
  <c r="S84" i="36"/>
  <c r="S70" i="36"/>
  <c r="S69" i="36"/>
  <c r="S68" i="36"/>
  <c r="S67" i="36"/>
  <c r="S66" i="36"/>
  <c r="S65" i="36"/>
  <c r="S64" i="36"/>
  <c r="S50" i="36"/>
  <c r="S49" i="36"/>
  <c r="S48" i="36"/>
  <c r="S47" i="36"/>
  <c r="S46" i="36"/>
  <c r="S45" i="36"/>
  <c r="S44" i="36"/>
  <c r="S30" i="36"/>
  <c r="S29" i="36"/>
  <c r="S28" i="36"/>
  <c r="S27" i="36"/>
  <c r="S26" i="36"/>
  <c r="S25" i="36"/>
  <c r="S24" i="36"/>
  <c r="S130" i="35"/>
  <c r="S129" i="35"/>
  <c r="S128" i="35"/>
  <c r="S127" i="35"/>
  <c r="S126" i="35"/>
  <c r="S125" i="35"/>
  <c r="S124" i="35"/>
  <c r="S110" i="35"/>
  <c r="S109" i="35"/>
  <c r="S108" i="35"/>
  <c r="S107" i="35"/>
  <c r="S106" i="35"/>
  <c r="S105" i="35"/>
  <c r="S104" i="35"/>
  <c r="S90" i="35"/>
  <c r="S89" i="35"/>
  <c r="S88" i="35"/>
  <c r="S87" i="35"/>
  <c r="S86" i="35"/>
  <c r="S85" i="35"/>
  <c r="S84" i="35"/>
  <c r="S70" i="35"/>
  <c r="S69" i="35"/>
  <c r="S68" i="35"/>
  <c r="S67" i="35"/>
  <c r="S66" i="35"/>
  <c r="S65" i="35"/>
  <c r="S64" i="35"/>
  <c r="S50" i="35"/>
  <c r="S49" i="35"/>
  <c r="S48" i="35"/>
  <c r="S47" i="35"/>
  <c r="S46" i="35"/>
  <c r="S45" i="35"/>
  <c r="S44" i="35"/>
  <c r="S30" i="35"/>
  <c r="S29" i="35"/>
  <c r="S28" i="35"/>
  <c r="S27" i="35"/>
  <c r="S26" i="35"/>
  <c r="S25" i="35"/>
  <c r="S24" i="35"/>
  <c r="S130" i="34"/>
  <c r="S129" i="34"/>
  <c r="S128" i="34"/>
  <c r="S127" i="34"/>
  <c r="S126" i="34"/>
  <c r="S125" i="34"/>
  <c r="S124" i="34"/>
  <c r="S110" i="34"/>
  <c r="S109" i="34"/>
  <c r="S108" i="34"/>
  <c r="S107" i="34"/>
  <c r="S106" i="34"/>
  <c r="S105" i="34"/>
  <c r="S104" i="34"/>
  <c r="S90" i="34"/>
  <c r="S89" i="34"/>
  <c r="S88" i="34"/>
  <c r="S87" i="34"/>
  <c r="S86" i="34"/>
  <c r="S85" i="34"/>
  <c r="S84" i="34"/>
  <c r="S70" i="34"/>
  <c r="S69" i="34"/>
  <c r="S68" i="34"/>
  <c r="S67" i="34"/>
  <c r="S66" i="34"/>
  <c r="S65" i="34"/>
  <c r="S64" i="34"/>
  <c r="S50" i="34"/>
  <c r="S49" i="34"/>
  <c r="S48" i="34"/>
  <c r="S47" i="34"/>
  <c r="S46" i="34"/>
  <c r="S45" i="34"/>
  <c r="S44" i="34"/>
  <c r="S30" i="34"/>
  <c r="S29" i="34"/>
  <c r="S28" i="34"/>
  <c r="S27" i="34"/>
  <c r="S26" i="34"/>
  <c r="S25" i="34"/>
  <c r="S24" i="34"/>
  <c r="S130" i="33"/>
  <c r="S129" i="33"/>
  <c r="S128" i="33"/>
  <c r="S127" i="33"/>
  <c r="S126" i="33"/>
  <c r="S125" i="33"/>
  <c r="S124" i="33"/>
  <c r="S110" i="33"/>
  <c r="S109" i="33"/>
  <c r="S108" i="33"/>
  <c r="S107" i="33"/>
  <c r="S106" i="33"/>
  <c r="S105" i="33"/>
  <c r="S104" i="33"/>
  <c r="S90" i="33"/>
  <c r="S89" i="33"/>
  <c r="S88" i="33"/>
  <c r="S87" i="33"/>
  <c r="S86" i="33"/>
  <c r="S85" i="33"/>
  <c r="S84" i="33"/>
  <c r="S70" i="33"/>
  <c r="S69" i="33"/>
  <c r="S68" i="33"/>
  <c r="S67" i="33"/>
  <c r="S66" i="33"/>
  <c r="S65" i="33"/>
  <c r="S64" i="33"/>
  <c r="S50" i="33"/>
  <c r="S49" i="33"/>
  <c r="S48" i="33"/>
  <c r="S47" i="33"/>
  <c r="S46" i="33"/>
  <c r="S45" i="33"/>
  <c r="S44" i="33"/>
  <c r="S30" i="33"/>
  <c r="S29" i="33"/>
  <c r="S28" i="33"/>
  <c r="S27" i="33"/>
  <c r="S26" i="33"/>
  <c r="S25" i="33"/>
  <c r="S24" i="33"/>
  <c r="S130" i="32"/>
  <c r="S129" i="32"/>
  <c r="S128" i="32"/>
  <c r="S127" i="32"/>
  <c r="S126" i="32"/>
  <c r="S125" i="32"/>
  <c r="S124" i="32"/>
  <c r="S110" i="32"/>
  <c r="S109" i="32"/>
  <c r="S108" i="32"/>
  <c r="S107" i="32"/>
  <c r="S106" i="32"/>
  <c r="S105" i="32"/>
  <c r="S104" i="32"/>
  <c r="S90" i="32"/>
  <c r="S89" i="32"/>
  <c r="S88" i="32"/>
  <c r="S87" i="32"/>
  <c r="S86" i="32"/>
  <c r="S85" i="32"/>
  <c r="S84" i="32"/>
  <c r="S70" i="32"/>
  <c r="S69" i="32"/>
  <c r="S68" i="32"/>
  <c r="S67" i="32"/>
  <c r="S66" i="32"/>
  <c r="S65" i="32"/>
  <c r="S64" i="32"/>
  <c r="S50" i="32"/>
  <c r="S49" i="32"/>
  <c r="S48" i="32"/>
  <c r="S47" i="32"/>
  <c r="S46" i="32"/>
  <c r="S45" i="32"/>
  <c r="S44" i="32"/>
  <c r="S30" i="32"/>
  <c r="S29" i="32"/>
  <c r="S28" i="32"/>
  <c r="S27" i="32"/>
  <c r="S26" i="32"/>
  <c r="S25" i="32"/>
  <c r="S24" i="32"/>
  <c r="S130" i="31"/>
  <c r="S129" i="31"/>
  <c r="S128" i="31"/>
  <c r="S127" i="31"/>
  <c r="S126" i="31"/>
  <c r="S125" i="31"/>
  <c r="S124" i="31"/>
  <c r="S110" i="31"/>
  <c r="S109" i="31"/>
  <c r="S108" i="31"/>
  <c r="S107" i="31"/>
  <c r="S106" i="31"/>
  <c r="S105" i="31"/>
  <c r="S104" i="31"/>
  <c r="S90" i="31"/>
  <c r="S89" i="31"/>
  <c r="S88" i="31"/>
  <c r="S87" i="31"/>
  <c r="S86" i="31"/>
  <c r="S85" i="31"/>
  <c r="S84" i="31"/>
  <c r="S70" i="31"/>
  <c r="S69" i="31"/>
  <c r="S68" i="31"/>
  <c r="S67" i="31"/>
  <c r="S66" i="31"/>
  <c r="S65" i="31"/>
  <c r="S64" i="31"/>
  <c r="S50" i="31"/>
  <c r="S49" i="31"/>
  <c r="S48" i="31"/>
  <c r="S47" i="31"/>
  <c r="S46" i="31"/>
  <c r="S45" i="31"/>
  <c r="S44" i="31"/>
  <c r="S30" i="31"/>
  <c r="S29" i="31"/>
  <c r="S28" i="31"/>
  <c r="S27" i="31"/>
  <c r="S26" i="31"/>
  <c r="S25" i="31"/>
  <c r="S24" i="31"/>
  <c r="S130" i="30"/>
  <c r="S129" i="30"/>
  <c r="S128" i="30"/>
  <c r="S127" i="30"/>
  <c r="S126" i="30"/>
  <c r="S125" i="30"/>
  <c r="S124" i="30"/>
  <c r="S110" i="30"/>
  <c r="S109" i="30"/>
  <c r="S108" i="30"/>
  <c r="S107" i="30"/>
  <c r="S106" i="30"/>
  <c r="S105" i="30"/>
  <c r="S104" i="30"/>
  <c r="S90" i="30"/>
  <c r="S89" i="30"/>
  <c r="S88" i="30"/>
  <c r="S87" i="30"/>
  <c r="S86" i="30"/>
  <c r="S85" i="30"/>
  <c r="S84" i="30"/>
  <c r="S70" i="30"/>
  <c r="S69" i="30"/>
  <c r="S68" i="30"/>
  <c r="S67" i="30"/>
  <c r="S66" i="30"/>
  <c r="S65" i="30"/>
  <c r="S64" i="30"/>
  <c r="S50" i="30"/>
  <c r="S49" i="30"/>
  <c r="S48" i="30"/>
  <c r="S47" i="30"/>
  <c r="S46" i="30"/>
  <c r="S45" i="30"/>
  <c r="S44" i="30"/>
  <c r="S30" i="30"/>
  <c r="S29" i="30"/>
  <c r="S28" i="30"/>
  <c r="S27" i="30"/>
  <c r="S26" i="30"/>
  <c r="S25" i="30"/>
  <c r="S24" i="30"/>
  <c r="S130" i="29"/>
  <c r="S129" i="29"/>
  <c r="S128" i="29"/>
  <c r="S127" i="29"/>
  <c r="S126" i="29"/>
  <c r="S125" i="29"/>
  <c r="S124" i="29"/>
  <c r="S110" i="29"/>
  <c r="S109" i="29"/>
  <c r="S108" i="29"/>
  <c r="S107" i="29"/>
  <c r="S106" i="29"/>
  <c r="S105" i="29"/>
  <c r="S104" i="29"/>
  <c r="S90" i="29"/>
  <c r="S89" i="29"/>
  <c r="S88" i="29"/>
  <c r="S87" i="29"/>
  <c r="S86" i="29"/>
  <c r="S85" i="29"/>
  <c r="S84" i="29"/>
  <c r="S70" i="29"/>
  <c r="S69" i="29"/>
  <c r="S68" i="29"/>
  <c r="S67" i="29"/>
  <c r="S66" i="29"/>
  <c r="S65" i="29"/>
  <c r="S64" i="29"/>
  <c r="S50" i="29"/>
  <c r="S49" i="29"/>
  <c r="S48" i="29"/>
  <c r="S47" i="29"/>
  <c r="S46" i="29"/>
  <c r="S45" i="29"/>
  <c r="S44" i="29"/>
  <c r="S30" i="29"/>
  <c r="S29" i="29"/>
  <c r="S28" i="29"/>
  <c r="S27" i="29"/>
  <c r="S26" i="29"/>
  <c r="S25" i="29"/>
  <c r="S24" i="29"/>
  <c r="S130" i="28"/>
  <c r="S129" i="28"/>
  <c r="S128" i="28"/>
  <c r="S127" i="28"/>
  <c r="S126" i="28"/>
  <c r="S125" i="28"/>
  <c r="S124" i="28"/>
  <c r="S110" i="28"/>
  <c r="S109" i="28"/>
  <c r="S108" i="28"/>
  <c r="S107" i="28"/>
  <c r="S106" i="28"/>
  <c r="S105" i="28"/>
  <c r="S104" i="28"/>
  <c r="S90" i="28"/>
  <c r="S89" i="28"/>
  <c r="S88" i="28"/>
  <c r="S87" i="28"/>
  <c r="S86" i="28"/>
  <c r="S85" i="28"/>
  <c r="S84" i="28"/>
  <c r="S70" i="28"/>
  <c r="S69" i="28"/>
  <c r="S68" i="28"/>
  <c r="S67" i="28"/>
  <c r="S66" i="28"/>
  <c r="S65" i="28"/>
  <c r="S64" i="28"/>
  <c r="S50" i="28"/>
  <c r="S49" i="28"/>
  <c r="S48" i="28"/>
  <c r="S47" i="28"/>
  <c r="S46" i="28"/>
  <c r="S45" i="28"/>
  <c r="S44" i="28"/>
  <c r="S30" i="28"/>
  <c r="S29" i="28"/>
  <c r="S28" i="28"/>
  <c r="S27" i="28"/>
  <c r="S26" i="28"/>
  <c r="S25" i="28"/>
  <c r="S24" i="28"/>
  <c r="S130" i="27"/>
  <c r="S129" i="27"/>
  <c r="S128" i="27"/>
  <c r="S127" i="27"/>
  <c r="S126" i="27"/>
  <c r="S125" i="27"/>
  <c r="S124" i="27"/>
  <c r="S110" i="27"/>
  <c r="S109" i="27"/>
  <c r="S108" i="27"/>
  <c r="S107" i="27"/>
  <c r="S106" i="27"/>
  <c r="S105" i="27"/>
  <c r="S104" i="27"/>
  <c r="S90" i="27"/>
  <c r="S89" i="27"/>
  <c r="S88" i="27"/>
  <c r="S87" i="27"/>
  <c r="S86" i="27"/>
  <c r="S85" i="27"/>
  <c r="S84" i="27"/>
  <c r="S70" i="27"/>
  <c r="S69" i="27"/>
  <c r="S68" i="27"/>
  <c r="S67" i="27"/>
  <c r="S66" i="27"/>
  <c r="S65" i="27"/>
  <c r="S64" i="27"/>
  <c r="S50" i="27"/>
  <c r="S49" i="27"/>
  <c r="S48" i="27"/>
  <c r="S47" i="27"/>
  <c r="S46" i="27"/>
  <c r="S45" i="27"/>
  <c r="S44" i="27"/>
  <c r="S30" i="27"/>
  <c r="S29" i="27"/>
  <c r="S28" i="27"/>
  <c r="S27" i="27"/>
  <c r="S26" i="27"/>
  <c r="S25" i="27"/>
  <c r="S24" i="27"/>
  <c r="S130" i="26"/>
  <c r="S129" i="26"/>
  <c r="S128" i="26"/>
  <c r="S127" i="26"/>
  <c r="S126" i="26"/>
  <c r="S125" i="26"/>
  <c r="S124" i="26"/>
  <c r="S110" i="26"/>
  <c r="S109" i="26"/>
  <c r="S108" i="26"/>
  <c r="S107" i="26"/>
  <c r="S106" i="26"/>
  <c r="S105" i="26"/>
  <c r="S104" i="26"/>
  <c r="S90" i="26"/>
  <c r="S89" i="26"/>
  <c r="S88" i="26"/>
  <c r="S87" i="26"/>
  <c r="S86" i="26"/>
  <c r="S85" i="26"/>
  <c r="S84" i="26"/>
  <c r="S70" i="26"/>
  <c r="S69" i="26"/>
  <c r="S68" i="26"/>
  <c r="S67" i="26"/>
  <c r="S66" i="26"/>
  <c r="S65" i="26"/>
  <c r="S64" i="26"/>
  <c r="S50" i="26"/>
  <c r="S49" i="26"/>
  <c r="S48" i="26"/>
  <c r="S47" i="26"/>
  <c r="S46" i="26"/>
  <c r="S45" i="26"/>
  <c r="S44" i="26"/>
  <c r="S30" i="26"/>
  <c r="S29" i="26"/>
  <c r="S28" i="26"/>
  <c r="S27" i="26"/>
  <c r="S26" i="26"/>
  <c r="S25" i="26"/>
  <c r="S24" i="26"/>
  <c r="S130" i="25"/>
  <c r="S129" i="25"/>
  <c r="S128" i="25"/>
  <c r="S127" i="25"/>
  <c r="S126" i="25"/>
  <c r="S125" i="25"/>
  <c r="S124" i="25"/>
  <c r="S110" i="25"/>
  <c r="S109" i="25"/>
  <c r="S108" i="25"/>
  <c r="S107" i="25"/>
  <c r="S106" i="25"/>
  <c r="S105" i="25"/>
  <c r="S104" i="25"/>
  <c r="S90" i="25"/>
  <c r="S89" i="25"/>
  <c r="S88" i="25"/>
  <c r="S87" i="25"/>
  <c r="S86" i="25"/>
  <c r="S85" i="25"/>
  <c r="S84" i="25"/>
  <c r="S70" i="25"/>
  <c r="S69" i="25"/>
  <c r="S68" i="25"/>
  <c r="S67" i="25"/>
  <c r="S66" i="25"/>
  <c r="S65" i="25"/>
  <c r="S64" i="25"/>
  <c r="S50" i="25"/>
  <c r="S49" i="25"/>
  <c r="S48" i="25"/>
  <c r="S47" i="25"/>
  <c r="S46" i="25"/>
  <c r="S45" i="25"/>
  <c r="S44" i="25"/>
  <c r="S30" i="25"/>
  <c r="S29" i="25"/>
  <c r="S28" i="25"/>
  <c r="S27" i="25"/>
  <c r="S26" i="25"/>
  <c r="S25" i="25"/>
  <c r="S24" i="25"/>
  <c r="S130" i="24"/>
  <c r="S129" i="24"/>
  <c r="S128" i="24"/>
  <c r="S127" i="24"/>
  <c r="S126" i="24"/>
  <c r="S125" i="24"/>
  <c r="S124" i="24"/>
  <c r="S110" i="24"/>
  <c r="S109" i="24"/>
  <c r="S108" i="24"/>
  <c r="S107" i="24"/>
  <c r="S106" i="24"/>
  <c r="S105" i="24"/>
  <c r="S104" i="24"/>
  <c r="S90" i="24"/>
  <c r="S89" i="24"/>
  <c r="S88" i="24"/>
  <c r="S87" i="24"/>
  <c r="S86" i="24"/>
  <c r="S85" i="24"/>
  <c r="S84" i="24"/>
  <c r="S70" i="24"/>
  <c r="S69" i="24"/>
  <c r="S68" i="24"/>
  <c r="S67" i="24"/>
  <c r="S66" i="24"/>
  <c r="S65" i="24"/>
  <c r="S64" i="24"/>
  <c r="S50" i="24"/>
  <c r="S49" i="24"/>
  <c r="S48" i="24"/>
  <c r="S47" i="24"/>
  <c r="S46" i="24"/>
  <c r="S45" i="24"/>
  <c r="S44" i="24"/>
  <c r="S30" i="24"/>
  <c r="S29" i="24"/>
  <c r="S28" i="24"/>
  <c r="S27" i="24"/>
  <c r="S26" i="24"/>
  <c r="S25" i="24"/>
  <c r="S24" i="24"/>
  <c r="S130" i="23"/>
  <c r="S129" i="23"/>
  <c r="S128" i="23"/>
  <c r="S127" i="23"/>
  <c r="S126" i="23"/>
  <c r="S125" i="23"/>
  <c r="S124" i="23"/>
  <c r="S110" i="23"/>
  <c r="S109" i="23"/>
  <c r="S108" i="23"/>
  <c r="S107" i="23"/>
  <c r="S106" i="23"/>
  <c r="S105" i="23"/>
  <c r="S104" i="23"/>
  <c r="S90" i="23"/>
  <c r="S89" i="23"/>
  <c r="S88" i="23"/>
  <c r="S87" i="23"/>
  <c r="S86" i="23"/>
  <c r="S85" i="23"/>
  <c r="S84" i="23"/>
  <c r="S70" i="23"/>
  <c r="S69" i="23"/>
  <c r="S68" i="23"/>
  <c r="S67" i="23"/>
  <c r="S66" i="23"/>
  <c r="S65" i="23"/>
  <c r="S64" i="23"/>
  <c r="S50" i="23"/>
  <c r="S49" i="23"/>
  <c r="S48" i="23"/>
  <c r="S47" i="23"/>
  <c r="S46" i="23"/>
  <c r="S45" i="23"/>
  <c r="S44" i="23"/>
  <c r="S30" i="23"/>
  <c r="S29" i="23"/>
  <c r="S28" i="23"/>
  <c r="S27" i="23"/>
  <c r="S26" i="23"/>
  <c r="S25" i="23"/>
  <c r="S24" i="23"/>
  <c r="S130" i="22"/>
  <c r="S129" i="22"/>
  <c r="S128" i="22"/>
  <c r="S127" i="22"/>
  <c r="S126" i="22"/>
  <c r="S125" i="22"/>
  <c r="S124" i="22"/>
  <c r="S110" i="22"/>
  <c r="S109" i="22"/>
  <c r="S108" i="22"/>
  <c r="S107" i="22"/>
  <c r="S106" i="22"/>
  <c r="S105" i="22"/>
  <c r="S104" i="22"/>
  <c r="S90" i="22"/>
  <c r="S89" i="22"/>
  <c r="S88" i="22"/>
  <c r="S87" i="22"/>
  <c r="S86" i="22"/>
  <c r="S85" i="22"/>
  <c r="S84" i="22"/>
  <c r="S70" i="22"/>
  <c r="S69" i="22"/>
  <c r="S68" i="22"/>
  <c r="S67" i="22"/>
  <c r="S66" i="22"/>
  <c r="S65" i="22"/>
  <c r="S64" i="22"/>
  <c r="S50" i="22"/>
  <c r="S49" i="22"/>
  <c r="S48" i="22"/>
  <c r="S47" i="22"/>
  <c r="S46" i="22"/>
  <c r="S45" i="22"/>
  <c r="S44" i="22"/>
  <c r="S30" i="22"/>
  <c r="S29" i="22"/>
  <c r="S28" i="22"/>
  <c r="S27" i="22"/>
  <c r="S26" i="22"/>
  <c r="S25" i="22"/>
  <c r="S24" i="22"/>
  <c r="S130" i="21"/>
  <c r="S129" i="21"/>
  <c r="S128" i="21"/>
  <c r="S127" i="21"/>
  <c r="S126" i="21"/>
  <c r="S125" i="21"/>
  <c r="S124" i="21"/>
  <c r="S110" i="21"/>
  <c r="S109" i="21"/>
  <c r="S108" i="21"/>
  <c r="S107" i="21"/>
  <c r="S106" i="21"/>
  <c r="S105" i="21"/>
  <c r="S104" i="21"/>
  <c r="S90" i="21"/>
  <c r="S89" i="21"/>
  <c r="S88" i="21"/>
  <c r="S87" i="21"/>
  <c r="S86" i="21"/>
  <c r="S85" i="21"/>
  <c r="S84" i="21"/>
  <c r="S70" i="21"/>
  <c r="S69" i="21"/>
  <c r="S68" i="21"/>
  <c r="S67" i="21"/>
  <c r="S66" i="21"/>
  <c r="S65" i="21"/>
  <c r="S64" i="21"/>
  <c r="S50" i="21"/>
  <c r="S49" i="21"/>
  <c r="S48" i="21"/>
  <c r="S47" i="21"/>
  <c r="S46" i="21"/>
  <c r="S45" i="21"/>
  <c r="S44" i="21"/>
  <c r="S30" i="21"/>
  <c r="S29" i="21"/>
  <c r="S28" i="21"/>
  <c r="S27" i="21"/>
  <c r="S26" i="21"/>
  <c r="S25" i="21"/>
  <c r="S24" i="21"/>
  <c r="S130" i="20"/>
  <c r="S129" i="20"/>
  <c r="S128" i="20"/>
  <c r="S127" i="20"/>
  <c r="S126" i="20"/>
  <c r="S125" i="20"/>
  <c r="S124" i="20"/>
  <c r="S110" i="20"/>
  <c r="S109" i="20"/>
  <c r="S108" i="20"/>
  <c r="S107" i="20"/>
  <c r="S106" i="20"/>
  <c r="S105" i="20"/>
  <c r="S104" i="20"/>
  <c r="S90" i="20"/>
  <c r="S89" i="20"/>
  <c r="S88" i="20"/>
  <c r="S87" i="20"/>
  <c r="S86" i="20"/>
  <c r="S85" i="20"/>
  <c r="S84" i="20"/>
  <c r="S70" i="20"/>
  <c r="S69" i="20"/>
  <c r="S68" i="20"/>
  <c r="S67" i="20"/>
  <c r="S66" i="20"/>
  <c r="S65" i="20"/>
  <c r="S64" i="20"/>
  <c r="S50" i="20"/>
  <c r="S49" i="20"/>
  <c r="S48" i="20"/>
  <c r="S47" i="20"/>
  <c r="S46" i="20"/>
  <c r="S45" i="20"/>
  <c r="S44" i="20"/>
  <c r="S30" i="20"/>
  <c r="S29" i="20"/>
  <c r="S28" i="20"/>
  <c r="S27" i="20"/>
  <c r="S26" i="20"/>
  <c r="S25" i="20"/>
  <c r="S24" i="20"/>
  <c r="S130" i="19"/>
  <c r="S129" i="19"/>
  <c r="S128" i="19"/>
  <c r="S127" i="19"/>
  <c r="S126" i="19"/>
  <c r="S125" i="19"/>
  <c r="S124" i="19"/>
  <c r="S110" i="19"/>
  <c r="S109" i="19"/>
  <c r="S108" i="19"/>
  <c r="S107" i="19"/>
  <c r="S106" i="19"/>
  <c r="S105" i="19"/>
  <c r="S104" i="19"/>
  <c r="S90" i="19"/>
  <c r="S89" i="19"/>
  <c r="S88" i="19"/>
  <c r="S87" i="19"/>
  <c r="S86" i="19"/>
  <c r="S85" i="19"/>
  <c r="S84" i="19"/>
  <c r="S70" i="19"/>
  <c r="S69" i="19"/>
  <c r="S68" i="19"/>
  <c r="S67" i="19"/>
  <c r="S66" i="19"/>
  <c r="S65" i="19"/>
  <c r="S64" i="19"/>
  <c r="S50" i="19"/>
  <c r="S49" i="19"/>
  <c r="S48" i="19"/>
  <c r="S47" i="19"/>
  <c r="S46" i="19"/>
  <c r="S45" i="19"/>
  <c r="S44" i="19"/>
  <c r="S30" i="19"/>
  <c r="S29" i="19"/>
  <c r="S28" i="19"/>
  <c r="S27" i="19"/>
  <c r="S26" i="19"/>
  <c r="S25" i="19"/>
  <c r="S24" i="19"/>
  <c r="S130" i="18"/>
  <c r="S129" i="18"/>
  <c r="S128" i="18"/>
  <c r="S127" i="18"/>
  <c r="S126" i="18"/>
  <c r="S125" i="18"/>
  <c r="S124" i="18"/>
  <c r="S110" i="18"/>
  <c r="S109" i="18"/>
  <c r="S108" i="18"/>
  <c r="S107" i="18"/>
  <c r="S106" i="18"/>
  <c r="S105" i="18"/>
  <c r="S104" i="18"/>
  <c r="S90" i="18"/>
  <c r="S89" i="18"/>
  <c r="S88" i="18"/>
  <c r="S87" i="18"/>
  <c r="S86" i="18"/>
  <c r="S85" i="18"/>
  <c r="S84" i="18"/>
  <c r="S70" i="18"/>
  <c r="S69" i="18"/>
  <c r="S68" i="18"/>
  <c r="S67" i="18"/>
  <c r="S66" i="18"/>
  <c r="S65" i="18"/>
  <c r="S64" i="18"/>
  <c r="S50" i="18"/>
  <c r="S49" i="18"/>
  <c r="S48" i="18"/>
  <c r="S47" i="18"/>
  <c r="S46" i="18"/>
  <c r="S45" i="18"/>
  <c r="S44" i="18"/>
  <c r="S30" i="18"/>
  <c r="S29" i="18"/>
  <c r="S28" i="18"/>
  <c r="S27" i="18"/>
  <c r="S26" i="18"/>
  <c r="S25" i="18"/>
  <c r="S130" i="17"/>
  <c r="S129" i="17"/>
  <c r="S128" i="17"/>
  <c r="S127" i="17"/>
  <c r="S126" i="17"/>
  <c r="S125" i="17"/>
  <c r="S124" i="17"/>
  <c r="S110" i="17"/>
  <c r="S109" i="17"/>
  <c r="S108" i="17"/>
  <c r="S107" i="17"/>
  <c r="S106" i="17"/>
  <c r="S105" i="17"/>
  <c r="S104" i="17"/>
  <c r="S90" i="17"/>
  <c r="S89" i="17"/>
  <c r="S88" i="17"/>
  <c r="S87" i="17"/>
  <c r="S86" i="17"/>
  <c r="S85" i="17"/>
  <c r="S84" i="17"/>
  <c r="S70" i="17"/>
  <c r="S69" i="17"/>
  <c r="S68" i="17"/>
  <c r="S67" i="17"/>
  <c r="S66" i="17"/>
  <c r="S65" i="17"/>
  <c r="S64" i="17"/>
  <c r="S50" i="17"/>
  <c r="S49" i="17"/>
  <c r="S48" i="17"/>
  <c r="S47" i="17"/>
  <c r="S46" i="17"/>
  <c r="S45" i="17"/>
  <c r="S44" i="17"/>
  <c r="S30" i="17"/>
  <c r="S29" i="17"/>
  <c r="S28" i="17"/>
  <c r="S27" i="17"/>
  <c r="S26" i="17"/>
  <c r="S25" i="17"/>
  <c r="S24" i="17"/>
  <c r="S130" i="16"/>
  <c r="S129" i="16"/>
  <c r="S128" i="16"/>
  <c r="S127" i="16"/>
  <c r="S126" i="16"/>
  <c r="S125" i="16"/>
  <c r="S124" i="16"/>
  <c r="S110" i="16"/>
  <c r="S109" i="16"/>
  <c r="S108" i="16"/>
  <c r="S107" i="16"/>
  <c r="S106" i="16"/>
  <c r="S105" i="16"/>
  <c r="S104" i="16"/>
  <c r="S90" i="16"/>
  <c r="S89" i="16"/>
  <c r="S88" i="16"/>
  <c r="S87" i="16"/>
  <c r="S86" i="16"/>
  <c r="S85" i="16"/>
  <c r="S84" i="16"/>
  <c r="S70" i="16"/>
  <c r="S69" i="16"/>
  <c r="S68" i="16"/>
  <c r="S67" i="16"/>
  <c r="S66" i="16"/>
  <c r="S65" i="16"/>
  <c r="S64" i="16"/>
  <c r="S50" i="16"/>
  <c r="S49" i="16"/>
  <c r="S48" i="16"/>
  <c r="S47" i="16"/>
  <c r="S46" i="16"/>
  <c r="S45" i="16"/>
  <c r="S44" i="16"/>
  <c r="S30" i="16"/>
  <c r="S29" i="16"/>
  <c r="S28" i="16"/>
  <c r="S27" i="16"/>
  <c r="S26" i="16"/>
  <c r="S25" i="16"/>
  <c r="S24" i="16"/>
  <c r="S130" i="15"/>
  <c r="S129" i="15"/>
  <c r="S128" i="15"/>
  <c r="S127" i="15"/>
  <c r="S126" i="15"/>
  <c r="S125" i="15"/>
  <c r="S124" i="15"/>
  <c r="S110" i="15"/>
  <c r="S109" i="15"/>
  <c r="S108" i="15"/>
  <c r="S107" i="15"/>
  <c r="S106" i="15"/>
  <c r="S105" i="15"/>
  <c r="S104" i="15"/>
  <c r="S90" i="15"/>
  <c r="S89" i="15"/>
  <c r="S88" i="15"/>
  <c r="S87" i="15"/>
  <c r="S86" i="15"/>
  <c r="S85" i="15"/>
  <c r="S84" i="15"/>
  <c r="S70" i="15"/>
  <c r="S69" i="15"/>
  <c r="S68" i="15"/>
  <c r="S67" i="15"/>
  <c r="S66" i="15"/>
  <c r="S65" i="15"/>
  <c r="S64" i="15"/>
  <c r="S50" i="15"/>
  <c r="S49" i="15"/>
  <c r="S48" i="15"/>
  <c r="S47" i="15"/>
  <c r="S46" i="15"/>
  <c r="S45" i="15"/>
  <c r="S44" i="15"/>
  <c r="S30" i="15"/>
  <c r="S29" i="15"/>
  <c r="S28" i="15"/>
  <c r="S27" i="15"/>
  <c r="S26" i="15"/>
  <c r="S25" i="15"/>
  <c r="S24" i="15"/>
  <c r="S130" i="14"/>
  <c r="S129" i="14"/>
  <c r="S128" i="14"/>
  <c r="S127" i="14"/>
  <c r="S126" i="14"/>
  <c r="S125" i="14"/>
  <c r="S124" i="14"/>
  <c r="S110" i="14"/>
  <c r="S109" i="14"/>
  <c r="S108" i="14"/>
  <c r="S107" i="14"/>
  <c r="S106" i="14"/>
  <c r="S105" i="14"/>
  <c r="S104" i="14"/>
  <c r="S90" i="14"/>
  <c r="S89" i="14"/>
  <c r="S88" i="14"/>
  <c r="S87" i="14"/>
  <c r="S86" i="14"/>
  <c r="S85" i="14"/>
  <c r="S84" i="14"/>
  <c r="S70" i="14"/>
  <c r="S69" i="14"/>
  <c r="S68" i="14"/>
  <c r="S67" i="14"/>
  <c r="S66" i="14"/>
  <c r="S65" i="14"/>
  <c r="S64" i="14"/>
  <c r="S50" i="14"/>
  <c r="S49" i="14"/>
  <c r="S48" i="14"/>
  <c r="S47" i="14"/>
  <c r="S46" i="14"/>
  <c r="S45" i="14"/>
  <c r="S44" i="14"/>
  <c r="S30" i="14"/>
  <c r="S29" i="14"/>
  <c r="S28" i="14"/>
  <c r="S27" i="14"/>
  <c r="S26" i="14"/>
  <c r="S25" i="14"/>
  <c r="S24" i="14"/>
  <c r="S130" i="13"/>
  <c r="S129" i="13"/>
  <c r="S128" i="13"/>
  <c r="S127" i="13"/>
  <c r="S126" i="13"/>
  <c r="S125" i="13"/>
  <c r="S124" i="13"/>
  <c r="S110" i="13"/>
  <c r="S109" i="13"/>
  <c r="S108" i="13"/>
  <c r="S107" i="13"/>
  <c r="S106" i="13"/>
  <c r="S105" i="13"/>
  <c r="S104" i="13"/>
  <c r="S90" i="13"/>
  <c r="S89" i="13"/>
  <c r="S88" i="13"/>
  <c r="S87" i="13"/>
  <c r="S86" i="13"/>
  <c r="S85" i="13"/>
  <c r="S84" i="13"/>
  <c r="S70" i="13"/>
  <c r="S69" i="13"/>
  <c r="S68" i="13"/>
  <c r="S67" i="13"/>
  <c r="S66" i="13"/>
  <c r="S65" i="13"/>
  <c r="S64" i="13"/>
  <c r="S50" i="13"/>
  <c r="S49" i="13"/>
  <c r="S48" i="13"/>
  <c r="S47" i="13"/>
  <c r="S46" i="13"/>
  <c r="S45" i="13"/>
  <c r="S44" i="13"/>
  <c r="S30" i="13"/>
  <c r="S29" i="13"/>
  <c r="S28" i="13"/>
  <c r="S27" i="13"/>
  <c r="S26" i="13"/>
  <c r="S25" i="13"/>
  <c r="S24" i="13"/>
  <c r="S130" i="12"/>
  <c r="S129" i="12"/>
  <c r="S128" i="12"/>
  <c r="S127" i="12"/>
  <c r="S126" i="12"/>
  <c r="S125" i="12"/>
  <c r="S124" i="12"/>
  <c r="S110" i="12"/>
  <c r="S109" i="12"/>
  <c r="S108" i="12"/>
  <c r="S107" i="12"/>
  <c r="S106" i="12"/>
  <c r="S105" i="12"/>
  <c r="S104" i="12"/>
  <c r="S90" i="12"/>
  <c r="S89" i="12"/>
  <c r="S88" i="12"/>
  <c r="S87" i="12"/>
  <c r="S86" i="12"/>
  <c r="S85" i="12"/>
  <c r="S84" i="12"/>
  <c r="S70" i="12"/>
  <c r="S69" i="12"/>
  <c r="S68" i="12"/>
  <c r="S67" i="12"/>
  <c r="S66" i="12"/>
  <c r="S65" i="12"/>
  <c r="S64" i="12"/>
  <c r="S50" i="12"/>
  <c r="S49" i="12"/>
  <c r="S48" i="12"/>
  <c r="S47" i="12"/>
  <c r="S46" i="12"/>
  <c r="S45" i="12"/>
  <c r="S44" i="12"/>
  <c r="S30" i="12"/>
  <c r="S29" i="12"/>
  <c r="S28" i="12"/>
  <c r="S27" i="12"/>
  <c r="S26" i="12"/>
  <c r="S25" i="12"/>
  <c r="S24" i="12"/>
  <c r="S130" i="11"/>
  <c r="S129" i="11"/>
  <c r="S128" i="11"/>
  <c r="S127" i="11"/>
  <c r="S126" i="11"/>
  <c r="S125" i="11"/>
  <c r="S124" i="11"/>
  <c r="S110" i="11"/>
  <c r="S109" i="11"/>
  <c r="S108" i="11"/>
  <c r="S107" i="11"/>
  <c r="S106" i="11"/>
  <c r="S105" i="11"/>
  <c r="S104" i="11"/>
  <c r="S90" i="11"/>
  <c r="S89" i="11"/>
  <c r="S88" i="11"/>
  <c r="S87" i="11"/>
  <c r="S86" i="11"/>
  <c r="S85" i="11"/>
  <c r="S84" i="11"/>
  <c r="S70" i="11"/>
  <c r="S69" i="11"/>
  <c r="S68" i="11"/>
  <c r="S67" i="11"/>
  <c r="S66" i="11"/>
  <c r="S65" i="11"/>
  <c r="S64" i="11"/>
  <c r="S50" i="11"/>
  <c r="S49" i="11"/>
  <c r="S48" i="11"/>
  <c r="S47" i="11"/>
  <c r="S46" i="11"/>
  <c r="S45" i="11"/>
  <c r="S44" i="11"/>
  <c r="S30" i="11"/>
  <c r="S29" i="11"/>
  <c r="S28" i="11"/>
  <c r="S27" i="11"/>
  <c r="S26" i="11"/>
  <c r="S25" i="11"/>
  <c r="S24" i="11"/>
  <c r="S130" i="10"/>
  <c r="S129" i="10"/>
  <c r="S128" i="10"/>
  <c r="S127" i="10"/>
  <c r="S126" i="10"/>
  <c r="S125" i="10"/>
  <c r="S124" i="10"/>
  <c r="S110" i="10"/>
  <c r="S109" i="10"/>
  <c r="S108" i="10"/>
  <c r="S107" i="10"/>
  <c r="S106" i="10"/>
  <c r="S105" i="10"/>
  <c r="S104" i="10"/>
  <c r="S90" i="10"/>
  <c r="S89" i="10"/>
  <c r="S88" i="10"/>
  <c r="S87" i="10"/>
  <c r="S86" i="10"/>
  <c r="S85" i="10"/>
  <c r="S84" i="10"/>
  <c r="S70" i="10"/>
  <c r="S69" i="10"/>
  <c r="S68" i="10"/>
  <c r="S67" i="10"/>
  <c r="S66" i="10"/>
  <c r="S65" i="10"/>
  <c r="S64" i="10"/>
  <c r="S50" i="10"/>
  <c r="S49" i="10"/>
  <c r="S48" i="10"/>
  <c r="S47" i="10"/>
  <c r="S46" i="10"/>
  <c r="S45" i="10"/>
  <c r="S44" i="10"/>
  <c r="S30" i="10"/>
  <c r="S29" i="10"/>
  <c r="S28" i="10"/>
  <c r="S27" i="10"/>
  <c r="S26" i="10"/>
  <c r="S25" i="10"/>
  <c r="S24" i="10"/>
  <c r="S130" i="9"/>
  <c r="S129" i="9"/>
  <c r="S128" i="9"/>
  <c r="S127" i="9"/>
  <c r="S126" i="9"/>
  <c r="S125" i="9"/>
  <c r="S124" i="9"/>
  <c r="S110" i="9"/>
  <c r="S109" i="9"/>
  <c r="S108" i="9"/>
  <c r="S107" i="9"/>
  <c r="S106" i="9"/>
  <c r="S105" i="9"/>
  <c r="S104" i="9"/>
  <c r="S90" i="9"/>
  <c r="S89" i="9"/>
  <c r="S88" i="9"/>
  <c r="S87" i="9"/>
  <c r="S86" i="9"/>
  <c r="S85" i="9"/>
  <c r="S84" i="9"/>
  <c r="S70" i="9"/>
  <c r="S69" i="9"/>
  <c r="S68" i="9"/>
  <c r="S67" i="9"/>
  <c r="S66" i="9"/>
  <c r="S65" i="9"/>
  <c r="S64" i="9"/>
  <c r="S50" i="9"/>
  <c r="S49" i="9"/>
  <c r="S48" i="9"/>
  <c r="S47" i="9"/>
  <c r="S46" i="9"/>
  <c r="S45" i="9"/>
  <c r="S44" i="9"/>
  <c r="S30" i="9"/>
  <c r="S29" i="9"/>
  <c r="S28" i="9"/>
  <c r="S27" i="9"/>
  <c r="S26" i="9"/>
  <c r="S25" i="9"/>
  <c r="S24" i="9"/>
  <c r="S130" i="8"/>
  <c r="S129" i="8"/>
  <c r="S128" i="8"/>
  <c r="S127" i="8"/>
  <c r="S126" i="8"/>
  <c r="S125" i="8"/>
  <c r="S124" i="8"/>
  <c r="S110" i="8"/>
  <c r="S109" i="8"/>
  <c r="S108" i="8"/>
  <c r="S107" i="8"/>
  <c r="S106" i="8"/>
  <c r="S105" i="8"/>
  <c r="S104" i="8"/>
  <c r="S90" i="8"/>
  <c r="S89" i="8"/>
  <c r="S88" i="8"/>
  <c r="S87" i="8"/>
  <c r="S86" i="8"/>
  <c r="S85" i="8"/>
  <c r="S84" i="8"/>
  <c r="S70" i="8"/>
  <c r="S69" i="8"/>
  <c r="S68" i="8"/>
  <c r="S67" i="8"/>
  <c r="S66" i="8"/>
  <c r="S65" i="8"/>
  <c r="S64" i="8"/>
  <c r="S50" i="8"/>
  <c r="S49" i="8"/>
  <c r="S48" i="8"/>
  <c r="S47" i="8"/>
  <c r="S46" i="8"/>
  <c r="S45" i="8"/>
  <c r="S44" i="8"/>
  <c r="S30" i="8"/>
  <c r="S29" i="8"/>
  <c r="S28" i="8"/>
  <c r="S27" i="8"/>
  <c r="S26" i="8"/>
  <c r="S25" i="8"/>
  <c r="S24" i="8"/>
  <c r="S130" i="7"/>
  <c r="S129" i="7"/>
  <c r="S128" i="7"/>
  <c r="S127" i="7"/>
  <c r="S126" i="7"/>
  <c r="S125" i="7"/>
  <c r="S124" i="7"/>
  <c r="S110" i="7"/>
  <c r="S109" i="7"/>
  <c r="S108" i="7"/>
  <c r="S107" i="7"/>
  <c r="S106" i="7"/>
  <c r="S105" i="7"/>
  <c r="S104" i="7"/>
  <c r="S90" i="7"/>
  <c r="S89" i="7"/>
  <c r="S88" i="7"/>
  <c r="S87" i="7"/>
  <c r="S86" i="7"/>
  <c r="S85" i="7"/>
  <c r="S84" i="7"/>
  <c r="S70" i="7"/>
  <c r="S69" i="7"/>
  <c r="S68" i="7"/>
  <c r="S67" i="7"/>
  <c r="S66" i="7"/>
  <c r="S65" i="7"/>
  <c r="S64" i="7"/>
  <c r="S50" i="7"/>
  <c r="S49" i="7"/>
  <c r="S48" i="7"/>
  <c r="S47" i="7"/>
  <c r="S46" i="7"/>
  <c r="S45" i="7"/>
  <c r="S44" i="7"/>
  <c r="S30" i="7"/>
  <c r="S29" i="7"/>
  <c r="S28" i="7"/>
  <c r="S27" i="7"/>
  <c r="S26" i="7"/>
  <c r="S25" i="7"/>
  <c r="S24" i="7"/>
  <c r="S130" i="6"/>
  <c r="S129" i="6"/>
  <c r="S128" i="6"/>
  <c r="S127" i="6"/>
  <c r="S126" i="6"/>
  <c r="S125" i="6"/>
  <c r="S124" i="6"/>
  <c r="S110" i="6"/>
  <c r="S109" i="6"/>
  <c r="S108" i="6"/>
  <c r="S107" i="6"/>
  <c r="S106" i="6"/>
  <c r="S105" i="6"/>
  <c r="S104" i="6"/>
  <c r="S90" i="6"/>
  <c r="S89" i="6"/>
  <c r="S88" i="6"/>
  <c r="S87" i="6"/>
  <c r="S86" i="6"/>
  <c r="S85" i="6"/>
  <c r="S84" i="6"/>
  <c r="S70" i="6"/>
  <c r="S69" i="6"/>
  <c r="S68" i="6"/>
  <c r="S67" i="6"/>
  <c r="S66" i="6"/>
  <c r="S65" i="6"/>
  <c r="S64" i="6"/>
  <c r="S50" i="6"/>
  <c r="S49" i="6"/>
  <c r="S48" i="6"/>
  <c r="S47" i="6"/>
  <c r="S46" i="6"/>
  <c r="S45" i="6"/>
  <c r="S44" i="6"/>
  <c r="S30" i="6"/>
  <c r="S29" i="6"/>
  <c r="S28" i="6"/>
  <c r="S27" i="6"/>
  <c r="S26" i="6"/>
  <c r="S25" i="6"/>
  <c r="S24" i="6"/>
  <c r="S130" i="5"/>
  <c r="S129" i="5"/>
  <c r="S128" i="5"/>
  <c r="S127" i="5"/>
  <c r="S126" i="5"/>
  <c r="S125" i="5"/>
  <c r="S124" i="5"/>
  <c r="S110" i="5"/>
  <c r="S109" i="5"/>
  <c r="S108" i="5"/>
  <c r="S107" i="5"/>
  <c r="S106" i="5"/>
  <c r="S105" i="5"/>
  <c r="S104" i="5"/>
  <c r="S90" i="5"/>
  <c r="S89" i="5"/>
  <c r="S88" i="5"/>
  <c r="S87" i="5"/>
  <c r="S86" i="5"/>
  <c r="S85" i="5"/>
  <c r="S84" i="5"/>
  <c r="S70" i="5"/>
  <c r="S69" i="5"/>
  <c r="S68" i="5"/>
  <c r="S67" i="5"/>
  <c r="S66" i="5"/>
  <c r="S65" i="5"/>
  <c r="S64" i="5"/>
  <c r="S50" i="5"/>
  <c r="S49" i="5"/>
  <c r="S48" i="5"/>
  <c r="S47" i="5"/>
  <c r="S46" i="5"/>
  <c r="S45" i="5"/>
  <c r="S44" i="5"/>
  <c r="S30" i="5"/>
  <c r="S29" i="5"/>
  <c r="S28" i="5"/>
  <c r="S27" i="5"/>
  <c r="S26" i="5"/>
  <c r="S25" i="5"/>
  <c r="S24" i="5"/>
  <c r="S130" i="4"/>
  <c r="S129" i="4"/>
  <c r="S128" i="4"/>
  <c r="S127" i="4"/>
  <c r="S126" i="4"/>
  <c r="S125" i="4"/>
  <c r="S124" i="4"/>
  <c r="S110" i="4"/>
  <c r="S109" i="4"/>
  <c r="S108" i="4"/>
  <c r="S107" i="4"/>
  <c r="S106" i="4"/>
  <c r="S105" i="4"/>
  <c r="S104" i="4"/>
  <c r="S90" i="4"/>
  <c r="S89" i="4"/>
  <c r="S88" i="4"/>
  <c r="S87" i="4"/>
  <c r="S86" i="4"/>
  <c r="S85" i="4"/>
  <c r="S84" i="4"/>
  <c r="S70" i="4"/>
  <c r="S69" i="4"/>
  <c r="S68" i="4"/>
  <c r="S67" i="4"/>
  <c r="S66" i="4"/>
  <c r="S65" i="4"/>
  <c r="S64" i="4"/>
  <c r="S50" i="4"/>
  <c r="S49" i="4"/>
  <c r="S48" i="4"/>
  <c r="S47" i="4"/>
  <c r="S46" i="4"/>
  <c r="S45" i="4"/>
  <c r="S44" i="4"/>
  <c r="S30" i="4"/>
  <c r="S29" i="4"/>
  <c r="S28" i="4"/>
  <c r="S27" i="4"/>
  <c r="S26" i="4"/>
  <c r="S25" i="4"/>
  <c r="S24" i="4"/>
  <c r="S130" i="3"/>
  <c r="S129" i="3"/>
  <c r="S128" i="3"/>
  <c r="S127" i="3"/>
  <c r="S126" i="3"/>
  <c r="S125" i="3"/>
  <c r="S124" i="3"/>
  <c r="S110" i="3"/>
  <c r="S109" i="3"/>
  <c r="S108" i="3"/>
  <c r="S107" i="3"/>
  <c r="S106" i="3"/>
  <c r="S105" i="3"/>
  <c r="S104" i="3"/>
  <c r="S90" i="3"/>
  <c r="S89" i="3"/>
  <c r="S88" i="3"/>
  <c r="S87" i="3"/>
  <c r="S86" i="3"/>
  <c r="S85" i="3"/>
  <c r="S84" i="3"/>
  <c r="S70" i="3"/>
  <c r="S69" i="3"/>
  <c r="S68" i="3"/>
  <c r="S67" i="3"/>
  <c r="S66" i="3"/>
  <c r="S65" i="3"/>
  <c r="S64" i="3"/>
  <c r="S50" i="3"/>
  <c r="S49" i="3"/>
  <c r="S48" i="3"/>
  <c r="S47" i="3"/>
  <c r="S46" i="3"/>
  <c r="S45" i="3"/>
  <c r="S44" i="3"/>
  <c r="S30" i="3"/>
  <c r="S29" i="3"/>
  <c r="S28" i="3"/>
  <c r="S27" i="3"/>
  <c r="S26" i="3"/>
  <c r="S25" i="3"/>
  <c r="S24" i="3"/>
  <c r="S130" i="2"/>
  <c r="S129" i="2"/>
  <c r="S128" i="2"/>
  <c r="S127" i="2"/>
  <c r="S126" i="2"/>
  <c r="S125" i="2"/>
  <c r="S124" i="2"/>
  <c r="S110" i="2"/>
  <c r="S109" i="2"/>
  <c r="S108" i="2"/>
  <c r="S107" i="2"/>
  <c r="S106" i="2"/>
  <c r="S105" i="2"/>
  <c r="S104" i="2"/>
  <c r="S90" i="2"/>
  <c r="S89" i="2"/>
  <c r="S88" i="2"/>
  <c r="S87" i="2"/>
  <c r="S86" i="2"/>
  <c r="S85" i="2"/>
  <c r="S84" i="2"/>
  <c r="S70" i="2"/>
  <c r="S69" i="2"/>
  <c r="S68" i="2"/>
  <c r="S67" i="2"/>
  <c r="S66" i="2"/>
  <c r="S65" i="2"/>
  <c r="S64" i="2"/>
  <c r="S50" i="2"/>
  <c r="S49" i="2"/>
  <c r="S48" i="2"/>
  <c r="S47" i="2"/>
  <c r="S46" i="2"/>
  <c r="S45" i="2"/>
  <c r="S44" i="2"/>
  <c r="S30" i="2"/>
  <c r="S29" i="2"/>
  <c r="S28" i="2"/>
  <c r="S27" i="2"/>
  <c r="S26" i="2"/>
  <c r="S25" i="2"/>
  <c r="S24" i="2"/>
  <c r="S130" i="1"/>
  <c r="S129" i="1"/>
  <c r="S128" i="1"/>
  <c r="S127" i="1"/>
  <c r="S126" i="1"/>
  <c r="S125" i="1"/>
  <c r="S124" i="1"/>
  <c r="S110" i="1"/>
  <c r="S109" i="1"/>
  <c r="S108" i="1"/>
  <c r="S107" i="1"/>
  <c r="S106" i="1"/>
  <c r="S105" i="1"/>
  <c r="S104" i="1"/>
  <c r="S90" i="1"/>
  <c r="S89" i="1"/>
  <c r="S88" i="1"/>
  <c r="S87" i="1"/>
  <c r="S86" i="1"/>
  <c r="S85" i="1"/>
  <c r="S84" i="1"/>
  <c r="S70" i="1"/>
  <c r="S69" i="1"/>
  <c r="S68" i="1"/>
  <c r="S67" i="1"/>
  <c r="S66" i="1"/>
  <c r="S65" i="1"/>
  <c r="S64" i="1"/>
  <c r="S50" i="1"/>
  <c r="S49" i="1"/>
  <c r="S48" i="1"/>
  <c r="S47" i="1"/>
  <c r="S46" i="1"/>
  <c r="S45" i="1"/>
  <c r="S44" i="1"/>
  <c r="S30" i="1"/>
  <c r="S29" i="1"/>
  <c r="S28" i="1"/>
  <c r="S27" i="1"/>
  <c r="S26" i="1"/>
  <c r="S25" i="1"/>
  <c r="S24" i="1"/>
  <c r="S130" i="68"/>
  <c r="S129" i="68"/>
  <c r="S128" i="68"/>
  <c r="S127" i="68"/>
  <c r="S126" i="68"/>
  <c r="S125" i="68"/>
  <c r="S124" i="68"/>
  <c r="S110" i="68"/>
  <c r="S109" i="68"/>
  <c r="S108" i="68"/>
  <c r="S107" i="68"/>
  <c r="S106" i="68"/>
  <c r="S105" i="68"/>
  <c r="S104" i="68"/>
  <c r="S90" i="68"/>
  <c r="S89" i="68"/>
  <c r="S88" i="68"/>
  <c r="S87" i="68"/>
  <c r="S86" i="68"/>
  <c r="S85" i="68"/>
  <c r="S84" i="68"/>
  <c r="S70" i="68"/>
  <c r="S69" i="68"/>
  <c r="S68" i="68"/>
  <c r="S67" i="68"/>
  <c r="S66" i="68"/>
  <c r="S65" i="68"/>
  <c r="S64" i="68"/>
  <c r="S50" i="68"/>
  <c r="S49" i="68"/>
  <c r="S48" i="68"/>
  <c r="S47" i="68"/>
  <c r="S46" i="68"/>
  <c r="S45" i="68"/>
  <c r="S44" i="68"/>
  <c r="S30" i="68"/>
  <c r="S29" i="68"/>
  <c r="S28" i="68"/>
  <c r="S27" i="68"/>
  <c r="S26" i="68"/>
  <c r="S25" i="68"/>
  <c r="S24" i="68"/>
  <c r="G65" i="40" l="1"/>
  <c r="F65" i="40"/>
  <c r="E65" i="40"/>
  <c r="D65" i="40"/>
  <c r="C65" i="40"/>
  <c r="B65" i="40"/>
  <c r="G64" i="40"/>
  <c r="F64" i="40"/>
  <c r="E64" i="40"/>
  <c r="D64" i="40"/>
  <c r="C64" i="40"/>
  <c r="B64" i="40"/>
  <c r="G63" i="40"/>
  <c r="F63" i="40"/>
  <c r="E63" i="40"/>
  <c r="D63" i="40"/>
  <c r="C63" i="40"/>
  <c r="B63" i="40"/>
  <c r="G62" i="40"/>
  <c r="F62" i="40"/>
  <c r="E62" i="40"/>
  <c r="D62" i="40"/>
  <c r="C62" i="40"/>
  <c r="B62" i="40"/>
  <c r="G61" i="40"/>
  <c r="F61" i="40"/>
  <c r="E61" i="40"/>
  <c r="D61" i="40"/>
  <c r="C61" i="40"/>
  <c r="B61" i="40"/>
  <c r="G60" i="40"/>
  <c r="F60" i="40"/>
  <c r="E60" i="40"/>
  <c r="D60" i="40"/>
  <c r="C60" i="40"/>
  <c r="B60" i="40"/>
  <c r="G59" i="40"/>
  <c r="F59" i="40"/>
  <c r="E59" i="40"/>
  <c r="D59" i="40"/>
  <c r="C59" i="40"/>
  <c r="B59" i="40"/>
  <c r="G58" i="40"/>
  <c r="F58" i="40"/>
  <c r="E58" i="40"/>
  <c r="D58" i="40"/>
  <c r="C58" i="40"/>
  <c r="B58" i="40"/>
  <c r="G57" i="40"/>
  <c r="F57" i="40"/>
  <c r="E57" i="40"/>
  <c r="D57" i="40"/>
  <c r="C57" i="40"/>
  <c r="B57" i="40"/>
  <c r="G56" i="40"/>
  <c r="F56" i="40"/>
  <c r="E56" i="40"/>
  <c r="D56" i="40"/>
  <c r="C56" i="40"/>
  <c r="B56" i="40"/>
  <c r="G55" i="40"/>
  <c r="F55" i="40"/>
  <c r="E55" i="40"/>
  <c r="D55" i="40"/>
  <c r="C55" i="40"/>
  <c r="B55" i="40"/>
  <c r="G54" i="40"/>
  <c r="F54" i="40"/>
  <c r="E54" i="40"/>
  <c r="D54" i="40"/>
  <c r="C54" i="40"/>
  <c r="B54" i="40"/>
  <c r="G53" i="40"/>
  <c r="F53" i="40"/>
  <c r="E53" i="40"/>
  <c r="D53" i="40"/>
  <c r="C53" i="40"/>
  <c r="B53" i="40"/>
  <c r="G52" i="40"/>
  <c r="F52" i="40"/>
  <c r="E52" i="40"/>
  <c r="D52" i="40"/>
  <c r="C52" i="40"/>
  <c r="B52" i="40"/>
  <c r="G51" i="40"/>
  <c r="F51" i="40"/>
  <c r="E51" i="40"/>
  <c r="D51" i="40"/>
  <c r="C51" i="40"/>
  <c r="B51" i="40"/>
  <c r="G50" i="40"/>
  <c r="F50" i="40"/>
  <c r="E50" i="40"/>
  <c r="D50" i="40"/>
  <c r="C50" i="40"/>
  <c r="B50" i="40"/>
  <c r="G49" i="40"/>
  <c r="F49" i="40"/>
  <c r="E49" i="40"/>
  <c r="D49" i="40"/>
  <c r="C49" i="40"/>
  <c r="B49" i="40"/>
  <c r="G48" i="40"/>
  <c r="G66" i="40" s="1"/>
  <c r="F48" i="40"/>
  <c r="F66" i="40" s="1"/>
  <c r="E48" i="40"/>
  <c r="E66" i="40" s="1"/>
  <c r="D48" i="40"/>
  <c r="D66" i="40" s="1"/>
  <c r="C48" i="40"/>
  <c r="C66" i="40" s="1"/>
  <c r="B48" i="40"/>
  <c r="B66" i="40" s="1"/>
  <c r="G47" i="40"/>
  <c r="F47" i="40"/>
  <c r="E47" i="40"/>
  <c r="D47" i="40"/>
  <c r="C47" i="40"/>
  <c r="B47" i="40"/>
  <c r="Z20" i="40" l="1"/>
  <c r="Y20" i="40"/>
  <c r="W20" i="40"/>
  <c r="V20" i="40"/>
  <c r="T20" i="40"/>
  <c r="S20" i="40"/>
  <c r="Q20" i="40"/>
  <c r="P20" i="40"/>
  <c r="N20" i="40"/>
  <c r="M20" i="40"/>
  <c r="K20" i="40"/>
  <c r="J20" i="40"/>
  <c r="Z19" i="40"/>
  <c r="Y19" i="40"/>
  <c r="W19" i="40"/>
  <c r="V19" i="40"/>
  <c r="T19" i="40"/>
  <c r="S19" i="40"/>
  <c r="Q19" i="40"/>
  <c r="P19" i="40"/>
  <c r="N19" i="40"/>
  <c r="M19" i="40"/>
  <c r="K19" i="40"/>
  <c r="J19" i="40"/>
  <c r="Z18" i="40"/>
  <c r="Y18" i="40"/>
  <c r="W18" i="40"/>
  <c r="V18" i="40"/>
  <c r="T18" i="40"/>
  <c r="S18" i="40"/>
  <c r="Q18" i="40"/>
  <c r="P18" i="40"/>
  <c r="N18" i="40"/>
  <c r="M18" i="40"/>
  <c r="K18" i="40"/>
  <c r="J18" i="40"/>
  <c r="Z17" i="40"/>
  <c r="Y17" i="40"/>
  <c r="W17" i="40"/>
  <c r="V17" i="40"/>
  <c r="T17" i="40"/>
  <c r="S17" i="40"/>
  <c r="Q17" i="40"/>
  <c r="P17" i="40"/>
  <c r="N17" i="40"/>
  <c r="M17" i="40"/>
  <c r="K17" i="40"/>
  <c r="J17" i="40"/>
  <c r="Z16" i="40"/>
  <c r="Y16" i="40"/>
  <c r="W16" i="40"/>
  <c r="V16" i="40"/>
  <c r="T16" i="40"/>
  <c r="S16" i="40"/>
  <c r="Q16" i="40"/>
  <c r="P16" i="40"/>
  <c r="N16" i="40"/>
  <c r="M16" i="40"/>
  <c r="K16" i="40"/>
  <c r="J16" i="40"/>
  <c r="Z15" i="40"/>
  <c r="Y15" i="40"/>
  <c r="W15" i="40"/>
  <c r="V15" i="40"/>
  <c r="T15" i="40"/>
  <c r="S15" i="40"/>
  <c r="Q15" i="40"/>
  <c r="P15" i="40"/>
  <c r="N15" i="40"/>
  <c r="M15" i="40"/>
  <c r="K15" i="40"/>
  <c r="J15" i="40"/>
  <c r="Z14" i="40"/>
  <c r="Y14" i="40"/>
  <c r="W14" i="40"/>
  <c r="V14" i="40"/>
  <c r="T14" i="40"/>
  <c r="S14" i="40"/>
  <c r="Q14" i="40"/>
  <c r="P14" i="40"/>
  <c r="N14" i="40"/>
  <c r="M14" i="40"/>
  <c r="K14" i="40"/>
  <c r="J14" i="40"/>
  <c r="Z13" i="40"/>
  <c r="Y13" i="40"/>
  <c r="W13" i="40"/>
  <c r="V13" i="40"/>
  <c r="T13" i="40"/>
  <c r="S13" i="40"/>
  <c r="Q13" i="40"/>
  <c r="P13" i="40"/>
  <c r="N13" i="40"/>
  <c r="M13" i="40"/>
  <c r="K13" i="40"/>
  <c r="J13" i="40"/>
  <c r="Z12" i="40"/>
  <c r="Y12" i="40"/>
  <c r="W12" i="40"/>
  <c r="V12" i="40"/>
  <c r="T12" i="40"/>
  <c r="S12" i="40"/>
  <c r="Q12" i="40"/>
  <c r="P12" i="40"/>
  <c r="N12" i="40"/>
  <c r="M12" i="40"/>
  <c r="K12" i="40"/>
  <c r="J12" i="40"/>
  <c r="Z11" i="40"/>
  <c r="Y11" i="40"/>
  <c r="W11" i="40"/>
  <c r="V11" i="40"/>
  <c r="T11" i="40"/>
  <c r="S11" i="40"/>
  <c r="Q11" i="40"/>
  <c r="P11" i="40"/>
  <c r="N11" i="40"/>
  <c r="M11" i="40"/>
  <c r="K11" i="40"/>
  <c r="J11" i="40"/>
  <c r="Z10" i="40"/>
  <c r="Y10" i="40"/>
  <c r="W10" i="40"/>
  <c r="V10" i="40"/>
  <c r="T10" i="40"/>
  <c r="S10" i="40"/>
  <c r="Q10" i="40"/>
  <c r="P10" i="40"/>
  <c r="N10" i="40"/>
  <c r="M10" i="40"/>
  <c r="K10" i="40"/>
  <c r="J10" i="40"/>
  <c r="Z9" i="40"/>
  <c r="Y9" i="40"/>
  <c r="W9" i="40"/>
  <c r="V9" i="40"/>
  <c r="T9" i="40"/>
  <c r="S9" i="40"/>
  <c r="Q9" i="40"/>
  <c r="P9" i="40"/>
  <c r="N9" i="40"/>
  <c r="M9" i="40"/>
  <c r="K9" i="40"/>
  <c r="J9" i="40"/>
  <c r="Z8" i="40"/>
  <c r="Y8" i="40"/>
  <c r="W8" i="40"/>
  <c r="V8" i="40"/>
  <c r="T8" i="40"/>
  <c r="S8" i="40"/>
  <c r="Q8" i="40"/>
  <c r="P8" i="40"/>
  <c r="N8" i="40"/>
  <c r="M8" i="40"/>
  <c r="K8" i="40"/>
  <c r="J8" i="40"/>
  <c r="Z7" i="40"/>
  <c r="Y7" i="40"/>
  <c r="W7" i="40"/>
  <c r="V7" i="40"/>
  <c r="T7" i="40"/>
  <c r="S7" i="40"/>
  <c r="Q7" i="40"/>
  <c r="P7" i="40"/>
  <c r="N7" i="40"/>
  <c r="M7" i="40"/>
  <c r="K7" i="40"/>
  <c r="J7" i="40"/>
  <c r="Z6" i="40"/>
  <c r="Y6" i="40"/>
  <c r="W6" i="40"/>
  <c r="V6" i="40"/>
  <c r="T6" i="40"/>
  <c r="S6" i="40"/>
  <c r="Q6" i="40"/>
  <c r="P6" i="40"/>
  <c r="N6" i="40"/>
  <c r="M6" i="40"/>
  <c r="K6" i="40"/>
  <c r="J6" i="40"/>
  <c r="Z5" i="40"/>
  <c r="Y5" i="40"/>
  <c r="W5" i="40"/>
  <c r="V5" i="40"/>
  <c r="T5" i="40"/>
  <c r="S5" i="40"/>
  <c r="Q5" i="40"/>
  <c r="P5" i="40"/>
  <c r="N5" i="40"/>
  <c r="M5" i="40"/>
  <c r="K5" i="40"/>
  <c r="J5" i="40"/>
  <c r="Z4" i="40"/>
  <c r="Y4" i="40"/>
  <c r="W4" i="40"/>
  <c r="V4" i="40"/>
  <c r="T4" i="40"/>
  <c r="S4" i="40"/>
  <c r="Q4" i="40"/>
  <c r="P4" i="40"/>
  <c r="N4" i="40"/>
  <c r="M4" i="40"/>
  <c r="K4" i="40"/>
  <c r="J4" i="40"/>
  <c r="Z3" i="40"/>
  <c r="Y3" i="40"/>
  <c r="W3" i="40"/>
  <c r="V3" i="40"/>
  <c r="T3" i="40"/>
  <c r="S3" i="40"/>
  <c r="Q3" i="40"/>
  <c r="P3" i="40"/>
  <c r="N3" i="40"/>
  <c r="M3" i="40"/>
  <c r="K3" i="40"/>
  <c r="J3" i="40"/>
  <c r="K2" i="40"/>
  <c r="J2" i="40"/>
  <c r="Z20" i="68" l="1"/>
  <c r="Y20" i="68"/>
  <c r="W20" i="68"/>
  <c r="V20" i="68"/>
  <c r="T20" i="68"/>
  <c r="S20" i="68"/>
  <c r="Q20" i="68"/>
  <c r="P20" i="68"/>
  <c r="N20" i="68"/>
  <c r="M20" i="68"/>
  <c r="K20" i="68"/>
  <c r="J20" i="68"/>
  <c r="Z19" i="68"/>
  <c r="Y19" i="68"/>
  <c r="W19" i="68"/>
  <c r="V19" i="68"/>
  <c r="T19" i="68"/>
  <c r="S19" i="68"/>
  <c r="Q19" i="68"/>
  <c r="P19" i="68"/>
  <c r="N19" i="68"/>
  <c r="M19" i="68"/>
  <c r="K19" i="68"/>
  <c r="J19" i="68"/>
  <c r="Z18" i="68"/>
  <c r="Y18" i="68"/>
  <c r="W18" i="68"/>
  <c r="V18" i="68"/>
  <c r="T18" i="68"/>
  <c r="S18" i="68"/>
  <c r="Q18" i="68"/>
  <c r="P18" i="68"/>
  <c r="N18" i="68"/>
  <c r="M18" i="68"/>
  <c r="K18" i="68"/>
  <c r="J18" i="68"/>
  <c r="Z17" i="68"/>
  <c r="Y17" i="68"/>
  <c r="W17" i="68"/>
  <c r="V17" i="68"/>
  <c r="T17" i="68"/>
  <c r="S17" i="68"/>
  <c r="Q17" i="68"/>
  <c r="P17" i="68"/>
  <c r="N17" i="68"/>
  <c r="M17" i="68"/>
  <c r="K17" i="68"/>
  <c r="J17" i="68"/>
  <c r="Z16" i="68"/>
  <c r="Y16" i="68"/>
  <c r="W16" i="68"/>
  <c r="V16" i="68"/>
  <c r="T16" i="68"/>
  <c r="S16" i="68"/>
  <c r="Q16" i="68"/>
  <c r="P16" i="68"/>
  <c r="N16" i="68"/>
  <c r="M16" i="68"/>
  <c r="K16" i="68"/>
  <c r="J16" i="68"/>
  <c r="Z15" i="68"/>
  <c r="Y15" i="68"/>
  <c r="W15" i="68"/>
  <c r="V15" i="68"/>
  <c r="T15" i="68"/>
  <c r="S15" i="68"/>
  <c r="Q15" i="68"/>
  <c r="P15" i="68"/>
  <c r="N15" i="68"/>
  <c r="M15" i="68"/>
  <c r="K15" i="68"/>
  <c r="J15" i="68"/>
  <c r="Z14" i="68"/>
  <c r="Y14" i="68"/>
  <c r="W14" i="68"/>
  <c r="V14" i="68"/>
  <c r="T14" i="68"/>
  <c r="S14" i="68"/>
  <c r="Q14" i="68"/>
  <c r="P14" i="68"/>
  <c r="N14" i="68"/>
  <c r="M14" i="68"/>
  <c r="K14" i="68"/>
  <c r="J14" i="68"/>
  <c r="Z13" i="68"/>
  <c r="Y13" i="68"/>
  <c r="W13" i="68"/>
  <c r="V13" i="68"/>
  <c r="T13" i="68"/>
  <c r="S13" i="68"/>
  <c r="Q13" i="68"/>
  <c r="P13" i="68"/>
  <c r="N13" i="68"/>
  <c r="M13" i="68"/>
  <c r="K13" i="68"/>
  <c r="J13" i="68"/>
  <c r="Z12" i="68"/>
  <c r="Y12" i="68"/>
  <c r="W12" i="68"/>
  <c r="V12" i="68"/>
  <c r="T12" i="68"/>
  <c r="S12" i="68"/>
  <c r="Q12" i="68"/>
  <c r="P12" i="68"/>
  <c r="N12" i="68"/>
  <c r="M12" i="68"/>
  <c r="K12" i="68"/>
  <c r="J12" i="68"/>
  <c r="Z11" i="68"/>
  <c r="Y11" i="68"/>
  <c r="W11" i="68"/>
  <c r="V11" i="68"/>
  <c r="T11" i="68"/>
  <c r="S11" i="68"/>
  <c r="Q11" i="68"/>
  <c r="P11" i="68"/>
  <c r="N11" i="68"/>
  <c r="M11" i="68"/>
  <c r="K11" i="68"/>
  <c r="J11" i="68"/>
  <c r="Z10" i="68"/>
  <c r="Y10" i="68"/>
  <c r="W10" i="68"/>
  <c r="V10" i="68"/>
  <c r="T10" i="68"/>
  <c r="S10" i="68"/>
  <c r="Q10" i="68"/>
  <c r="P10" i="68"/>
  <c r="N10" i="68"/>
  <c r="M10" i="68"/>
  <c r="K10" i="68"/>
  <c r="J10" i="68"/>
  <c r="Z9" i="68"/>
  <c r="Y9" i="68"/>
  <c r="W9" i="68"/>
  <c r="V9" i="68"/>
  <c r="T9" i="68"/>
  <c r="S9" i="68"/>
  <c r="Q9" i="68"/>
  <c r="P9" i="68"/>
  <c r="N9" i="68"/>
  <c r="M9" i="68"/>
  <c r="K9" i="68"/>
  <c r="J9" i="68"/>
  <c r="Z8" i="68"/>
  <c r="Y8" i="68"/>
  <c r="W8" i="68"/>
  <c r="V8" i="68"/>
  <c r="T8" i="68"/>
  <c r="S8" i="68"/>
  <c r="Q8" i="68"/>
  <c r="P8" i="68"/>
  <c r="N8" i="68"/>
  <c r="M8" i="68"/>
  <c r="K8" i="68"/>
  <c r="J8" i="68"/>
  <c r="Z7" i="68"/>
  <c r="Y7" i="68"/>
  <c r="W7" i="68"/>
  <c r="V7" i="68"/>
  <c r="T7" i="68"/>
  <c r="S7" i="68"/>
  <c r="Q7" i="68"/>
  <c r="P7" i="68"/>
  <c r="N7" i="68"/>
  <c r="M7" i="68"/>
  <c r="K7" i="68"/>
  <c r="J7" i="68"/>
  <c r="Z6" i="68"/>
  <c r="Y6" i="68"/>
  <c r="W6" i="68"/>
  <c r="V6" i="68"/>
  <c r="T6" i="68"/>
  <c r="S6" i="68"/>
  <c r="Q6" i="68"/>
  <c r="P6" i="68"/>
  <c r="N6" i="68"/>
  <c r="M6" i="68"/>
  <c r="K6" i="68"/>
  <c r="J6" i="68"/>
  <c r="Z5" i="68"/>
  <c r="Y5" i="68"/>
  <c r="W5" i="68"/>
  <c r="V5" i="68"/>
  <c r="T5" i="68"/>
  <c r="S5" i="68"/>
  <c r="Q5" i="68"/>
  <c r="P5" i="68"/>
  <c r="N5" i="68"/>
  <c r="M5" i="68"/>
  <c r="K5" i="68"/>
  <c r="J5" i="68"/>
  <c r="Z4" i="68"/>
  <c r="Y4" i="68"/>
  <c r="W4" i="68"/>
  <c r="V4" i="68"/>
  <c r="T4" i="68"/>
  <c r="S4" i="68"/>
  <c r="Q4" i="68"/>
  <c r="P4" i="68"/>
  <c r="N4" i="68"/>
  <c r="M4" i="68"/>
  <c r="K4" i="68"/>
  <c r="J4" i="68"/>
  <c r="Z3" i="68"/>
  <c r="Y3" i="68"/>
  <c r="W3" i="68"/>
  <c r="V3" i="68"/>
  <c r="T3" i="68"/>
  <c r="S3" i="68"/>
  <c r="Q3" i="68"/>
  <c r="P3" i="68"/>
  <c r="N3" i="68"/>
  <c r="M3" i="68"/>
  <c r="K3" i="68"/>
  <c r="J3" i="68"/>
  <c r="K2" i="68"/>
  <c r="J2" i="68"/>
  <c r="Z20" i="66"/>
  <c r="Y20" i="66"/>
  <c r="W20" i="66"/>
  <c r="V20" i="66"/>
  <c r="T20" i="66"/>
  <c r="S20" i="66"/>
  <c r="Q20" i="66"/>
  <c r="P20" i="66"/>
  <c r="N20" i="66"/>
  <c r="M20" i="66"/>
  <c r="K20" i="66"/>
  <c r="J20" i="66"/>
  <c r="Z19" i="66"/>
  <c r="Y19" i="66"/>
  <c r="W19" i="66"/>
  <c r="V19" i="66"/>
  <c r="T19" i="66"/>
  <c r="S19" i="66"/>
  <c r="Q19" i="66"/>
  <c r="P19" i="66"/>
  <c r="N19" i="66"/>
  <c r="M19" i="66"/>
  <c r="K19" i="66"/>
  <c r="J19" i="66"/>
  <c r="Z18" i="66"/>
  <c r="Y18" i="66"/>
  <c r="W18" i="66"/>
  <c r="V18" i="66"/>
  <c r="T18" i="66"/>
  <c r="S18" i="66"/>
  <c r="Q18" i="66"/>
  <c r="P18" i="66"/>
  <c r="N18" i="66"/>
  <c r="M18" i="66"/>
  <c r="K18" i="66"/>
  <c r="J18" i="66"/>
  <c r="Z17" i="66"/>
  <c r="Y17" i="66"/>
  <c r="W17" i="66"/>
  <c r="V17" i="66"/>
  <c r="T17" i="66"/>
  <c r="S17" i="66"/>
  <c r="Q17" i="66"/>
  <c r="P17" i="66"/>
  <c r="N17" i="66"/>
  <c r="M17" i="66"/>
  <c r="K17" i="66"/>
  <c r="J17" i="66"/>
  <c r="Z16" i="66"/>
  <c r="Y16" i="66"/>
  <c r="W16" i="66"/>
  <c r="V16" i="66"/>
  <c r="T16" i="66"/>
  <c r="S16" i="66"/>
  <c r="Q16" i="66"/>
  <c r="P16" i="66"/>
  <c r="N16" i="66"/>
  <c r="M16" i="66"/>
  <c r="K16" i="66"/>
  <c r="J16" i="66"/>
  <c r="Z15" i="66"/>
  <c r="Y15" i="66"/>
  <c r="W15" i="66"/>
  <c r="V15" i="66"/>
  <c r="T15" i="66"/>
  <c r="S15" i="66"/>
  <c r="Q15" i="66"/>
  <c r="P15" i="66"/>
  <c r="N15" i="66"/>
  <c r="M15" i="66"/>
  <c r="K15" i="66"/>
  <c r="J15" i="66"/>
  <c r="Z14" i="66"/>
  <c r="Y14" i="66"/>
  <c r="W14" i="66"/>
  <c r="V14" i="66"/>
  <c r="T14" i="66"/>
  <c r="S14" i="66"/>
  <c r="Q14" i="66"/>
  <c r="P14" i="66"/>
  <c r="N14" i="66"/>
  <c r="M14" i="66"/>
  <c r="K14" i="66"/>
  <c r="J14" i="66"/>
  <c r="Z13" i="66"/>
  <c r="Y13" i="66"/>
  <c r="W13" i="66"/>
  <c r="V13" i="66"/>
  <c r="T13" i="66"/>
  <c r="S13" i="66"/>
  <c r="Q13" i="66"/>
  <c r="P13" i="66"/>
  <c r="N13" i="66"/>
  <c r="M13" i="66"/>
  <c r="K13" i="66"/>
  <c r="J13" i="66"/>
  <c r="Z12" i="66"/>
  <c r="Y12" i="66"/>
  <c r="W12" i="66"/>
  <c r="V12" i="66"/>
  <c r="T12" i="66"/>
  <c r="S12" i="66"/>
  <c r="Q12" i="66"/>
  <c r="P12" i="66"/>
  <c r="N12" i="66"/>
  <c r="M12" i="66"/>
  <c r="K12" i="66"/>
  <c r="J12" i="66"/>
  <c r="Z11" i="66"/>
  <c r="Y11" i="66"/>
  <c r="W11" i="66"/>
  <c r="V11" i="66"/>
  <c r="T11" i="66"/>
  <c r="S11" i="66"/>
  <c r="Q11" i="66"/>
  <c r="P11" i="66"/>
  <c r="N11" i="66"/>
  <c r="M11" i="66"/>
  <c r="K11" i="66"/>
  <c r="J11" i="66"/>
  <c r="Z10" i="66"/>
  <c r="Y10" i="66"/>
  <c r="W10" i="66"/>
  <c r="V10" i="66"/>
  <c r="T10" i="66"/>
  <c r="S10" i="66"/>
  <c r="Q10" i="66"/>
  <c r="P10" i="66"/>
  <c r="N10" i="66"/>
  <c r="M10" i="66"/>
  <c r="K10" i="66"/>
  <c r="J10" i="66"/>
  <c r="Z9" i="66"/>
  <c r="Y9" i="66"/>
  <c r="W9" i="66"/>
  <c r="V9" i="66"/>
  <c r="T9" i="66"/>
  <c r="S9" i="66"/>
  <c r="Q9" i="66"/>
  <c r="P9" i="66"/>
  <c r="N9" i="66"/>
  <c r="M9" i="66"/>
  <c r="K9" i="66"/>
  <c r="J9" i="66"/>
  <c r="Z8" i="66"/>
  <c r="Y8" i="66"/>
  <c r="W8" i="66"/>
  <c r="V8" i="66"/>
  <c r="T8" i="66"/>
  <c r="S8" i="66"/>
  <c r="Q8" i="66"/>
  <c r="P8" i="66"/>
  <c r="N8" i="66"/>
  <c r="M8" i="66"/>
  <c r="K8" i="66"/>
  <c r="J8" i="66"/>
  <c r="Z7" i="66"/>
  <c r="Y7" i="66"/>
  <c r="W7" i="66"/>
  <c r="V7" i="66"/>
  <c r="T7" i="66"/>
  <c r="S7" i="66"/>
  <c r="Q7" i="66"/>
  <c r="P7" i="66"/>
  <c r="N7" i="66"/>
  <c r="M7" i="66"/>
  <c r="K7" i="66"/>
  <c r="J7" i="66"/>
  <c r="Z6" i="66"/>
  <c r="Y6" i="66"/>
  <c r="W6" i="66"/>
  <c r="V6" i="66"/>
  <c r="T6" i="66"/>
  <c r="S6" i="66"/>
  <c r="Q6" i="66"/>
  <c r="P6" i="66"/>
  <c r="N6" i="66"/>
  <c r="M6" i="66"/>
  <c r="K6" i="66"/>
  <c r="J6" i="66"/>
  <c r="Z5" i="66"/>
  <c r="Y5" i="66"/>
  <c r="W5" i="66"/>
  <c r="V5" i="66"/>
  <c r="T5" i="66"/>
  <c r="S5" i="66"/>
  <c r="Q5" i="66"/>
  <c r="P5" i="66"/>
  <c r="N5" i="66"/>
  <c r="M5" i="66"/>
  <c r="K5" i="66"/>
  <c r="J5" i="66"/>
  <c r="Z4" i="66"/>
  <c r="Y4" i="66"/>
  <c r="W4" i="66"/>
  <c r="V4" i="66"/>
  <c r="T4" i="66"/>
  <c r="S4" i="66"/>
  <c r="Q4" i="66"/>
  <c r="P4" i="66"/>
  <c r="N4" i="66"/>
  <c r="M4" i="66"/>
  <c r="K4" i="66"/>
  <c r="J4" i="66"/>
  <c r="Z3" i="66"/>
  <c r="Y3" i="66"/>
  <c r="W3" i="66"/>
  <c r="V3" i="66"/>
  <c r="T3" i="66"/>
  <c r="S3" i="66"/>
  <c r="Q3" i="66"/>
  <c r="P3" i="66"/>
  <c r="N3" i="66"/>
  <c r="M3" i="66"/>
  <c r="K3" i="66"/>
  <c r="J3" i="66"/>
  <c r="K2" i="66"/>
  <c r="J2" i="66"/>
  <c r="Z20" i="65"/>
  <c r="Y20" i="65"/>
  <c r="W20" i="65"/>
  <c r="V20" i="65"/>
  <c r="T20" i="65"/>
  <c r="S20" i="65"/>
  <c r="Q20" i="65"/>
  <c r="P20" i="65"/>
  <c r="N20" i="65"/>
  <c r="M20" i="65"/>
  <c r="K20" i="65"/>
  <c r="J20" i="65"/>
  <c r="Z19" i="65"/>
  <c r="Y19" i="65"/>
  <c r="W19" i="65"/>
  <c r="V19" i="65"/>
  <c r="T19" i="65"/>
  <c r="S19" i="65"/>
  <c r="Q19" i="65"/>
  <c r="P19" i="65"/>
  <c r="N19" i="65"/>
  <c r="M19" i="65"/>
  <c r="K19" i="65"/>
  <c r="J19" i="65"/>
  <c r="Z18" i="65"/>
  <c r="Y18" i="65"/>
  <c r="W18" i="65"/>
  <c r="V18" i="65"/>
  <c r="T18" i="65"/>
  <c r="S18" i="65"/>
  <c r="Q18" i="65"/>
  <c r="P18" i="65"/>
  <c r="N18" i="65"/>
  <c r="M18" i="65"/>
  <c r="K18" i="65"/>
  <c r="J18" i="65"/>
  <c r="Z17" i="65"/>
  <c r="Y17" i="65"/>
  <c r="W17" i="65"/>
  <c r="V17" i="65"/>
  <c r="T17" i="65"/>
  <c r="S17" i="65"/>
  <c r="Q17" i="65"/>
  <c r="P17" i="65"/>
  <c r="N17" i="65"/>
  <c r="M17" i="65"/>
  <c r="K17" i="65"/>
  <c r="J17" i="65"/>
  <c r="Z16" i="65"/>
  <c r="Y16" i="65"/>
  <c r="W16" i="65"/>
  <c r="V16" i="65"/>
  <c r="T16" i="65"/>
  <c r="S16" i="65"/>
  <c r="Q16" i="65"/>
  <c r="P16" i="65"/>
  <c r="N16" i="65"/>
  <c r="M16" i="65"/>
  <c r="K16" i="65"/>
  <c r="J16" i="65"/>
  <c r="Z15" i="65"/>
  <c r="Y15" i="65"/>
  <c r="W15" i="65"/>
  <c r="V15" i="65"/>
  <c r="T15" i="65"/>
  <c r="S15" i="65"/>
  <c r="Q15" i="65"/>
  <c r="P15" i="65"/>
  <c r="N15" i="65"/>
  <c r="M15" i="65"/>
  <c r="K15" i="65"/>
  <c r="J15" i="65"/>
  <c r="Z14" i="65"/>
  <c r="Y14" i="65"/>
  <c r="W14" i="65"/>
  <c r="V14" i="65"/>
  <c r="T14" i="65"/>
  <c r="S14" i="65"/>
  <c r="Q14" i="65"/>
  <c r="P14" i="65"/>
  <c r="N14" i="65"/>
  <c r="M14" i="65"/>
  <c r="K14" i="65"/>
  <c r="J14" i="65"/>
  <c r="Z13" i="65"/>
  <c r="Y13" i="65"/>
  <c r="W13" i="65"/>
  <c r="V13" i="65"/>
  <c r="T13" i="65"/>
  <c r="S13" i="65"/>
  <c r="Q13" i="65"/>
  <c r="P13" i="65"/>
  <c r="N13" i="65"/>
  <c r="M13" i="65"/>
  <c r="K13" i="65"/>
  <c r="J13" i="65"/>
  <c r="Z12" i="65"/>
  <c r="Y12" i="65"/>
  <c r="W12" i="65"/>
  <c r="V12" i="65"/>
  <c r="T12" i="65"/>
  <c r="S12" i="65"/>
  <c r="Q12" i="65"/>
  <c r="P12" i="65"/>
  <c r="N12" i="65"/>
  <c r="M12" i="65"/>
  <c r="K12" i="65"/>
  <c r="J12" i="65"/>
  <c r="Z11" i="65"/>
  <c r="Y11" i="65"/>
  <c r="W11" i="65"/>
  <c r="V11" i="65"/>
  <c r="T11" i="65"/>
  <c r="S11" i="65"/>
  <c r="Q11" i="65"/>
  <c r="P11" i="65"/>
  <c r="N11" i="65"/>
  <c r="M11" i="65"/>
  <c r="K11" i="65"/>
  <c r="J11" i="65"/>
  <c r="Z10" i="65"/>
  <c r="Y10" i="65"/>
  <c r="W10" i="65"/>
  <c r="V10" i="65"/>
  <c r="T10" i="65"/>
  <c r="S10" i="65"/>
  <c r="Q10" i="65"/>
  <c r="P10" i="65"/>
  <c r="N10" i="65"/>
  <c r="M10" i="65"/>
  <c r="K10" i="65"/>
  <c r="J10" i="65"/>
  <c r="Z9" i="65"/>
  <c r="Y9" i="65"/>
  <c r="W9" i="65"/>
  <c r="V9" i="65"/>
  <c r="T9" i="65"/>
  <c r="S9" i="65"/>
  <c r="Q9" i="65"/>
  <c r="P9" i="65"/>
  <c r="N9" i="65"/>
  <c r="M9" i="65"/>
  <c r="K9" i="65"/>
  <c r="J9" i="65"/>
  <c r="Z8" i="65"/>
  <c r="Y8" i="65"/>
  <c r="W8" i="65"/>
  <c r="V8" i="65"/>
  <c r="T8" i="65"/>
  <c r="S8" i="65"/>
  <c r="Q8" i="65"/>
  <c r="P8" i="65"/>
  <c r="N8" i="65"/>
  <c r="M8" i="65"/>
  <c r="K8" i="65"/>
  <c r="J8" i="65"/>
  <c r="Z7" i="65"/>
  <c r="Y7" i="65"/>
  <c r="W7" i="65"/>
  <c r="V7" i="65"/>
  <c r="T7" i="65"/>
  <c r="S7" i="65"/>
  <c r="Q7" i="65"/>
  <c r="P7" i="65"/>
  <c r="N7" i="65"/>
  <c r="M7" i="65"/>
  <c r="K7" i="65"/>
  <c r="J7" i="65"/>
  <c r="Z6" i="65"/>
  <c r="Y6" i="65"/>
  <c r="W6" i="65"/>
  <c r="V6" i="65"/>
  <c r="T6" i="65"/>
  <c r="S6" i="65"/>
  <c r="Q6" i="65"/>
  <c r="P6" i="65"/>
  <c r="N6" i="65"/>
  <c r="M6" i="65"/>
  <c r="K6" i="65"/>
  <c r="J6" i="65"/>
  <c r="Z5" i="65"/>
  <c r="Y5" i="65"/>
  <c r="W5" i="65"/>
  <c r="V5" i="65"/>
  <c r="T5" i="65"/>
  <c r="S5" i="65"/>
  <c r="Q5" i="65"/>
  <c r="P5" i="65"/>
  <c r="N5" i="65"/>
  <c r="M5" i="65"/>
  <c r="K5" i="65"/>
  <c r="J5" i="65"/>
  <c r="Z4" i="65"/>
  <c r="Y4" i="65"/>
  <c r="W4" i="65"/>
  <c r="V4" i="65"/>
  <c r="T4" i="65"/>
  <c r="S4" i="65"/>
  <c r="Q4" i="65"/>
  <c r="P4" i="65"/>
  <c r="N4" i="65"/>
  <c r="M4" i="65"/>
  <c r="K4" i="65"/>
  <c r="J4" i="65"/>
  <c r="Z3" i="65"/>
  <c r="Y3" i="65"/>
  <c r="W3" i="65"/>
  <c r="V3" i="65"/>
  <c r="T3" i="65"/>
  <c r="S3" i="65"/>
  <c r="Q3" i="65"/>
  <c r="P3" i="65"/>
  <c r="N3" i="65"/>
  <c r="M3" i="65"/>
  <c r="K3" i="65"/>
  <c r="J3" i="65"/>
  <c r="K2" i="65"/>
  <c r="J2" i="65"/>
  <c r="Z20" i="64"/>
  <c r="Y20" i="64"/>
  <c r="W20" i="64"/>
  <c r="V20" i="64"/>
  <c r="T20" i="64"/>
  <c r="S20" i="64"/>
  <c r="Q20" i="64"/>
  <c r="P20" i="64"/>
  <c r="N20" i="64"/>
  <c r="M20" i="64"/>
  <c r="K20" i="64"/>
  <c r="J20" i="64"/>
  <c r="Z19" i="64"/>
  <c r="Y19" i="64"/>
  <c r="W19" i="64"/>
  <c r="V19" i="64"/>
  <c r="T19" i="64"/>
  <c r="S19" i="64"/>
  <c r="Q19" i="64"/>
  <c r="P19" i="64"/>
  <c r="N19" i="64"/>
  <c r="M19" i="64"/>
  <c r="K19" i="64"/>
  <c r="J19" i="64"/>
  <c r="Z18" i="64"/>
  <c r="Y18" i="64"/>
  <c r="W18" i="64"/>
  <c r="V18" i="64"/>
  <c r="T18" i="64"/>
  <c r="S18" i="64"/>
  <c r="Q18" i="64"/>
  <c r="P18" i="64"/>
  <c r="N18" i="64"/>
  <c r="M18" i="64"/>
  <c r="K18" i="64"/>
  <c r="J18" i="64"/>
  <c r="Z17" i="64"/>
  <c r="Y17" i="64"/>
  <c r="W17" i="64"/>
  <c r="V17" i="64"/>
  <c r="T17" i="64"/>
  <c r="S17" i="64"/>
  <c r="Q17" i="64"/>
  <c r="P17" i="64"/>
  <c r="N17" i="64"/>
  <c r="M17" i="64"/>
  <c r="K17" i="64"/>
  <c r="J17" i="64"/>
  <c r="Z16" i="64"/>
  <c r="Y16" i="64"/>
  <c r="W16" i="64"/>
  <c r="V16" i="64"/>
  <c r="T16" i="64"/>
  <c r="S16" i="64"/>
  <c r="Q16" i="64"/>
  <c r="P16" i="64"/>
  <c r="N16" i="64"/>
  <c r="M16" i="64"/>
  <c r="K16" i="64"/>
  <c r="J16" i="64"/>
  <c r="Z15" i="64"/>
  <c r="Y15" i="64"/>
  <c r="W15" i="64"/>
  <c r="V15" i="64"/>
  <c r="T15" i="64"/>
  <c r="S15" i="64"/>
  <c r="Q15" i="64"/>
  <c r="P15" i="64"/>
  <c r="N15" i="64"/>
  <c r="M15" i="64"/>
  <c r="K15" i="64"/>
  <c r="J15" i="64"/>
  <c r="Z14" i="64"/>
  <c r="Y14" i="64"/>
  <c r="W14" i="64"/>
  <c r="V14" i="64"/>
  <c r="T14" i="64"/>
  <c r="S14" i="64"/>
  <c r="Q14" i="64"/>
  <c r="P14" i="64"/>
  <c r="N14" i="64"/>
  <c r="M14" i="64"/>
  <c r="K14" i="64"/>
  <c r="J14" i="64"/>
  <c r="Z13" i="64"/>
  <c r="Y13" i="64"/>
  <c r="W13" i="64"/>
  <c r="V13" i="64"/>
  <c r="T13" i="64"/>
  <c r="S13" i="64"/>
  <c r="Q13" i="64"/>
  <c r="P13" i="64"/>
  <c r="N13" i="64"/>
  <c r="M13" i="64"/>
  <c r="K13" i="64"/>
  <c r="J13" i="64"/>
  <c r="Z12" i="64"/>
  <c r="Y12" i="64"/>
  <c r="W12" i="64"/>
  <c r="V12" i="64"/>
  <c r="T12" i="64"/>
  <c r="S12" i="64"/>
  <c r="Q12" i="64"/>
  <c r="P12" i="64"/>
  <c r="N12" i="64"/>
  <c r="M12" i="64"/>
  <c r="K12" i="64"/>
  <c r="J12" i="64"/>
  <c r="Z11" i="64"/>
  <c r="Y11" i="64"/>
  <c r="W11" i="64"/>
  <c r="V11" i="64"/>
  <c r="T11" i="64"/>
  <c r="S11" i="64"/>
  <c r="Q11" i="64"/>
  <c r="P11" i="64"/>
  <c r="N11" i="64"/>
  <c r="M11" i="64"/>
  <c r="K11" i="64"/>
  <c r="J11" i="64"/>
  <c r="Z10" i="64"/>
  <c r="Y10" i="64"/>
  <c r="W10" i="64"/>
  <c r="V10" i="64"/>
  <c r="T10" i="64"/>
  <c r="S10" i="64"/>
  <c r="Q10" i="64"/>
  <c r="P10" i="64"/>
  <c r="N10" i="64"/>
  <c r="M10" i="64"/>
  <c r="K10" i="64"/>
  <c r="J10" i="64"/>
  <c r="Z9" i="64"/>
  <c r="Y9" i="64"/>
  <c r="W9" i="64"/>
  <c r="V9" i="64"/>
  <c r="T9" i="64"/>
  <c r="S9" i="64"/>
  <c r="Q9" i="64"/>
  <c r="P9" i="64"/>
  <c r="N9" i="64"/>
  <c r="M9" i="64"/>
  <c r="K9" i="64"/>
  <c r="J9" i="64"/>
  <c r="Z8" i="64"/>
  <c r="Y8" i="64"/>
  <c r="W8" i="64"/>
  <c r="V8" i="64"/>
  <c r="T8" i="64"/>
  <c r="S8" i="64"/>
  <c r="Q8" i="64"/>
  <c r="P8" i="64"/>
  <c r="N8" i="64"/>
  <c r="M8" i="64"/>
  <c r="K8" i="64"/>
  <c r="J8" i="64"/>
  <c r="Z7" i="64"/>
  <c r="Y7" i="64"/>
  <c r="W7" i="64"/>
  <c r="V7" i="64"/>
  <c r="T7" i="64"/>
  <c r="S7" i="64"/>
  <c r="Q7" i="64"/>
  <c r="P7" i="64"/>
  <c r="N7" i="64"/>
  <c r="M7" i="64"/>
  <c r="K7" i="64"/>
  <c r="J7" i="64"/>
  <c r="Z6" i="64"/>
  <c r="Y6" i="64"/>
  <c r="W6" i="64"/>
  <c r="V6" i="64"/>
  <c r="T6" i="64"/>
  <c r="S6" i="64"/>
  <c r="Q6" i="64"/>
  <c r="P6" i="64"/>
  <c r="N6" i="64"/>
  <c r="M6" i="64"/>
  <c r="K6" i="64"/>
  <c r="J6" i="64"/>
  <c r="Z5" i="64"/>
  <c r="Y5" i="64"/>
  <c r="W5" i="64"/>
  <c r="V5" i="64"/>
  <c r="T5" i="64"/>
  <c r="S5" i="64"/>
  <c r="Q5" i="64"/>
  <c r="P5" i="64"/>
  <c r="N5" i="64"/>
  <c r="M5" i="64"/>
  <c r="K5" i="64"/>
  <c r="J5" i="64"/>
  <c r="Z4" i="64"/>
  <c r="Y4" i="64"/>
  <c r="W4" i="64"/>
  <c r="V4" i="64"/>
  <c r="T4" i="64"/>
  <c r="S4" i="64"/>
  <c r="Q4" i="64"/>
  <c r="P4" i="64"/>
  <c r="N4" i="64"/>
  <c r="M4" i="64"/>
  <c r="K4" i="64"/>
  <c r="J4" i="64"/>
  <c r="Z3" i="64"/>
  <c r="Y3" i="64"/>
  <c r="W3" i="64"/>
  <c r="V3" i="64"/>
  <c r="T3" i="64"/>
  <c r="S3" i="64"/>
  <c r="Q3" i="64"/>
  <c r="P3" i="64"/>
  <c r="N3" i="64"/>
  <c r="M3" i="64"/>
  <c r="K3" i="64"/>
  <c r="J3" i="64"/>
  <c r="K2" i="64"/>
  <c r="J2" i="64"/>
  <c r="Z20" i="63"/>
  <c r="Y20" i="63"/>
  <c r="W20" i="63"/>
  <c r="V20" i="63"/>
  <c r="T20" i="63"/>
  <c r="S20" i="63"/>
  <c r="Q20" i="63"/>
  <c r="P20" i="63"/>
  <c r="N20" i="63"/>
  <c r="M20" i="63"/>
  <c r="K20" i="63"/>
  <c r="J20" i="63"/>
  <c r="Z19" i="63"/>
  <c r="Y19" i="63"/>
  <c r="W19" i="63"/>
  <c r="V19" i="63"/>
  <c r="T19" i="63"/>
  <c r="S19" i="63"/>
  <c r="Q19" i="63"/>
  <c r="P19" i="63"/>
  <c r="N19" i="63"/>
  <c r="M19" i="63"/>
  <c r="K19" i="63"/>
  <c r="J19" i="63"/>
  <c r="Z18" i="63"/>
  <c r="Y18" i="63"/>
  <c r="W18" i="63"/>
  <c r="V18" i="63"/>
  <c r="T18" i="63"/>
  <c r="S18" i="63"/>
  <c r="Q18" i="63"/>
  <c r="P18" i="63"/>
  <c r="N18" i="63"/>
  <c r="M18" i="63"/>
  <c r="K18" i="63"/>
  <c r="J18" i="63"/>
  <c r="Z17" i="63"/>
  <c r="Y17" i="63"/>
  <c r="W17" i="63"/>
  <c r="V17" i="63"/>
  <c r="T17" i="63"/>
  <c r="S17" i="63"/>
  <c r="Q17" i="63"/>
  <c r="P17" i="63"/>
  <c r="N17" i="63"/>
  <c r="M17" i="63"/>
  <c r="K17" i="63"/>
  <c r="J17" i="63"/>
  <c r="Z16" i="63"/>
  <c r="Y16" i="63"/>
  <c r="W16" i="63"/>
  <c r="V16" i="63"/>
  <c r="T16" i="63"/>
  <c r="S16" i="63"/>
  <c r="Q16" i="63"/>
  <c r="P16" i="63"/>
  <c r="N16" i="63"/>
  <c r="M16" i="63"/>
  <c r="K16" i="63"/>
  <c r="J16" i="63"/>
  <c r="Z15" i="63"/>
  <c r="Y15" i="63"/>
  <c r="W15" i="63"/>
  <c r="V15" i="63"/>
  <c r="T15" i="63"/>
  <c r="S15" i="63"/>
  <c r="Q15" i="63"/>
  <c r="P15" i="63"/>
  <c r="N15" i="63"/>
  <c r="M15" i="63"/>
  <c r="K15" i="63"/>
  <c r="J15" i="63"/>
  <c r="Z14" i="63"/>
  <c r="Y14" i="63"/>
  <c r="W14" i="63"/>
  <c r="V14" i="63"/>
  <c r="T14" i="63"/>
  <c r="S14" i="63"/>
  <c r="Q14" i="63"/>
  <c r="P14" i="63"/>
  <c r="N14" i="63"/>
  <c r="M14" i="63"/>
  <c r="K14" i="63"/>
  <c r="J14" i="63"/>
  <c r="Z13" i="63"/>
  <c r="Y13" i="63"/>
  <c r="W13" i="63"/>
  <c r="V13" i="63"/>
  <c r="T13" i="63"/>
  <c r="S13" i="63"/>
  <c r="Q13" i="63"/>
  <c r="P13" i="63"/>
  <c r="N13" i="63"/>
  <c r="M13" i="63"/>
  <c r="K13" i="63"/>
  <c r="J13" i="63"/>
  <c r="Z12" i="63"/>
  <c r="Y12" i="63"/>
  <c r="W12" i="63"/>
  <c r="V12" i="63"/>
  <c r="T12" i="63"/>
  <c r="S12" i="63"/>
  <c r="Q12" i="63"/>
  <c r="P12" i="63"/>
  <c r="N12" i="63"/>
  <c r="M12" i="63"/>
  <c r="K12" i="63"/>
  <c r="J12" i="63"/>
  <c r="Z11" i="63"/>
  <c r="Y11" i="63"/>
  <c r="W11" i="63"/>
  <c r="V11" i="63"/>
  <c r="T11" i="63"/>
  <c r="S11" i="63"/>
  <c r="Q11" i="63"/>
  <c r="P11" i="63"/>
  <c r="N11" i="63"/>
  <c r="M11" i="63"/>
  <c r="K11" i="63"/>
  <c r="J11" i="63"/>
  <c r="Z10" i="63"/>
  <c r="Y10" i="63"/>
  <c r="W10" i="63"/>
  <c r="V10" i="63"/>
  <c r="T10" i="63"/>
  <c r="S10" i="63"/>
  <c r="Q10" i="63"/>
  <c r="P10" i="63"/>
  <c r="N10" i="63"/>
  <c r="M10" i="63"/>
  <c r="K10" i="63"/>
  <c r="J10" i="63"/>
  <c r="Z9" i="63"/>
  <c r="Y9" i="63"/>
  <c r="W9" i="63"/>
  <c r="V9" i="63"/>
  <c r="T9" i="63"/>
  <c r="S9" i="63"/>
  <c r="Q9" i="63"/>
  <c r="P9" i="63"/>
  <c r="N9" i="63"/>
  <c r="M9" i="63"/>
  <c r="K9" i="63"/>
  <c r="J9" i="63"/>
  <c r="Z8" i="63"/>
  <c r="Y8" i="63"/>
  <c r="W8" i="63"/>
  <c r="V8" i="63"/>
  <c r="T8" i="63"/>
  <c r="S8" i="63"/>
  <c r="Q8" i="63"/>
  <c r="P8" i="63"/>
  <c r="N8" i="63"/>
  <c r="M8" i="63"/>
  <c r="K8" i="63"/>
  <c r="J8" i="63"/>
  <c r="Z7" i="63"/>
  <c r="Y7" i="63"/>
  <c r="W7" i="63"/>
  <c r="V7" i="63"/>
  <c r="T7" i="63"/>
  <c r="S7" i="63"/>
  <c r="Q7" i="63"/>
  <c r="P7" i="63"/>
  <c r="N7" i="63"/>
  <c r="M7" i="63"/>
  <c r="K7" i="63"/>
  <c r="J7" i="63"/>
  <c r="Z6" i="63"/>
  <c r="Y6" i="63"/>
  <c r="W6" i="63"/>
  <c r="V6" i="63"/>
  <c r="T6" i="63"/>
  <c r="S6" i="63"/>
  <c r="Q6" i="63"/>
  <c r="P6" i="63"/>
  <c r="N6" i="63"/>
  <c r="M6" i="63"/>
  <c r="K6" i="63"/>
  <c r="J6" i="63"/>
  <c r="Z5" i="63"/>
  <c r="Y5" i="63"/>
  <c r="W5" i="63"/>
  <c r="V5" i="63"/>
  <c r="T5" i="63"/>
  <c r="S5" i="63"/>
  <c r="Q5" i="63"/>
  <c r="P5" i="63"/>
  <c r="N5" i="63"/>
  <c r="M5" i="63"/>
  <c r="K5" i="63"/>
  <c r="J5" i="63"/>
  <c r="Z4" i="63"/>
  <c r="Y4" i="63"/>
  <c r="W4" i="63"/>
  <c r="V4" i="63"/>
  <c r="T4" i="63"/>
  <c r="S4" i="63"/>
  <c r="Q4" i="63"/>
  <c r="P4" i="63"/>
  <c r="N4" i="63"/>
  <c r="M4" i="63"/>
  <c r="K4" i="63"/>
  <c r="J4" i="63"/>
  <c r="Z3" i="63"/>
  <c r="Y3" i="63"/>
  <c r="W3" i="63"/>
  <c r="V3" i="63"/>
  <c r="T3" i="63"/>
  <c r="S3" i="63"/>
  <c r="Q3" i="63"/>
  <c r="P3" i="63"/>
  <c r="N3" i="63"/>
  <c r="M3" i="63"/>
  <c r="K3" i="63"/>
  <c r="J3" i="63"/>
  <c r="K2" i="63"/>
  <c r="J2" i="63"/>
  <c r="Z20" i="62"/>
  <c r="Y20" i="62"/>
  <c r="W20" i="62"/>
  <c r="V20" i="62"/>
  <c r="T20" i="62"/>
  <c r="S20" i="62"/>
  <c r="Q20" i="62"/>
  <c r="P20" i="62"/>
  <c r="N20" i="62"/>
  <c r="M20" i="62"/>
  <c r="K20" i="62"/>
  <c r="J20" i="62"/>
  <c r="Z19" i="62"/>
  <c r="Y19" i="62"/>
  <c r="W19" i="62"/>
  <c r="V19" i="62"/>
  <c r="T19" i="62"/>
  <c r="S19" i="62"/>
  <c r="Q19" i="62"/>
  <c r="P19" i="62"/>
  <c r="N19" i="62"/>
  <c r="M19" i="62"/>
  <c r="K19" i="62"/>
  <c r="J19" i="62"/>
  <c r="Z18" i="62"/>
  <c r="Y18" i="62"/>
  <c r="W18" i="62"/>
  <c r="V18" i="62"/>
  <c r="T18" i="62"/>
  <c r="S18" i="62"/>
  <c r="Q18" i="62"/>
  <c r="P18" i="62"/>
  <c r="N18" i="62"/>
  <c r="M18" i="62"/>
  <c r="K18" i="62"/>
  <c r="J18" i="62"/>
  <c r="Z17" i="62"/>
  <c r="Y17" i="62"/>
  <c r="W17" i="62"/>
  <c r="V17" i="62"/>
  <c r="T17" i="62"/>
  <c r="S17" i="62"/>
  <c r="Q17" i="62"/>
  <c r="P17" i="62"/>
  <c r="N17" i="62"/>
  <c r="M17" i="62"/>
  <c r="K17" i="62"/>
  <c r="J17" i="62"/>
  <c r="Z16" i="62"/>
  <c r="Y16" i="62"/>
  <c r="W16" i="62"/>
  <c r="V16" i="62"/>
  <c r="T16" i="62"/>
  <c r="S16" i="62"/>
  <c r="Q16" i="62"/>
  <c r="P16" i="62"/>
  <c r="N16" i="62"/>
  <c r="M16" i="62"/>
  <c r="K16" i="62"/>
  <c r="J16" i="62"/>
  <c r="Z15" i="62"/>
  <c r="Y15" i="62"/>
  <c r="W15" i="62"/>
  <c r="V15" i="62"/>
  <c r="T15" i="62"/>
  <c r="S15" i="62"/>
  <c r="Q15" i="62"/>
  <c r="P15" i="62"/>
  <c r="N15" i="62"/>
  <c r="M15" i="62"/>
  <c r="K15" i="62"/>
  <c r="J15" i="62"/>
  <c r="Z14" i="62"/>
  <c r="Y14" i="62"/>
  <c r="W14" i="62"/>
  <c r="V14" i="62"/>
  <c r="T14" i="62"/>
  <c r="S14" i="62"/>
  <c r="Q14" i="62"/>
  <c r="P14" i="62"/>
  <c r="N14" i="62"/>
  <c r="M14" i="62"/>
  <c r="K14" i="62"/>
  <c r="J14" i="62"/>
  <c r="Z13" i="62"/>
  <c r="Y13" i="62"/>
  <c r="W13" i="62"/>
  <c r="V13" i="62"/>
  <c r="T13" i="62"/>
  <c r="S13" i="62"/>
  <c r="Q13" i="62"/>
  <c r="P13" i="62"/>
  <c r="N13" i="62"/>
  <c r="M13" i="62"/>
  <c r="K13" i="62"/>
  <c r="J13" i="62"/>
  <c r="Z12" i="62"/>
  <c r="Y12" i="62"/>
  <c r="W12" i="62"/>
  <c r="V12" i="62"/>
  <c r="T12" i="62"/>
  <c r="S12" i="62"/>
  <c r="Q12" i="62"/>
  <c r="P12" i="62"/>
  <c r="N12" i="62"/>
  <c r="M12" i="62"/>
  <c r="K12" i="62"/>
  <c r="J12" i="62"/>
  <c r="Z11" i="62"/>
  <c r="Y11" i="62"/>
  <c r="W11" i="62"/>
  <c r="V11" i="62"/>
  <c r="T11" i="62"/>
  <c r="S11" i="62"/>
  <c r="Q11" i="62"/>
  <c r="P11" i="62"/>
  <c r="N11" i="62"/>
  <c r="M11" i="62"/>
  <c r="K11" i="62"/>
  <c r="J11" i="62"/>
  <c r="Z10" i="62"/>
  <c r="Y10" i="62"/>
  <c r="W10" i="62"/>
  <c r="V10" i="62"/>
  <c r="T10" i="62"/>
  <c r="S10" i="62"/>
  <c r="Q10" i="62"/>
  <c r="P10" i="62"/>
  <c r="N10" i="62"/>
  <c r="M10" i="62"/>
  <c r="K10" i="62"/>
  <c r="J10" i="62"/>
  <c r="Z9" i="62"/>
  <c r="Y9" i="62"/>
  <c r="W9" i="62"/>
  <c r="V9" i="62"/>
  <c r="T9" i="62"/>
  <c r="S9" i="62"/>
  <c r="Q9" i="62"/>
  <c r="P9" i="62"/>
  <c r="N9" i="62"/>
  <c r="M9" i="62"/>
  <c r="K9" i="62"/>
  <c r="J9" i="62"/>
  <c r="Z8" i="62"/>
  <c r="Y8" i="62"/>
  <c r="W8" i="62"/>
  <c r="V8" i="62"/>
  <c r="T8" i="62"/>
  <c r="S8" i="62"/>
  <c r="Q8" i="62"/>
  <c r="P8" i="62"/>
  <c r="N8" i="62"/>
  <c r="M8" i="62"/>
  <c r="K8" i="62"/>
  <c r="J8" i="62"/>
  <c r="Z7" i="62"/>
  <c r="Y7" i="62"/>
  <c r="W7" i="62"/>
  <c r="V7" i="62"/>
  <c r="T7" i="62"/>
  <c r="S7" i="62"/>
  <c r="Q7" i="62"/>
  <c r="P7" i="62"/>
  <c r="N7" i="62"/>
  <c r="M7" i="62"/>
  <c r="K7" i="62"/>
  <c r="J7" i="62"/>
  <c r="Z6" i="62"/>
  <c r="Y6" i="62"/>
  <c r="W6" i="62"/>
  <c r="V6" i="62"/>
  <c r="T6" i="62"/>
  <c r="S6" i="62"/>
  <c r="Q6" i="62"/>
  <c r="P6" i="62"/>
  <c r="N6" i="62"/>
  <c r="M6" i="62"/>
  <c r="K6" i="62"/>
  <c r="J6" i="62"/>
  <c r="Z5" i="62"/>
  <c r="Y5" i="62"/>
  <c r="W5" i="62"/>
  <c r="V5" i="62"/>
  <c r="T5" i="62"/>
  <c r="S5" i="62"/>
  <c r="Q5" i="62"/>
  <c r="P5" i="62"/>
  <c r="N5" i="62"/>
  <c r="M5" i="62"/>
  <c r="K5" i="62"/>
  <c r="J5" i="62"/>
  <c r="Z4" i="62"/>
  <c r="Y4" i="62"/>
  <c r="W4" i="62"/>
  <c r="V4" i="62"/>
  <c r="T4" i="62"/>
  <c r="S4" i="62"/>
  <c r="Q4" i="62"/>
  <c r="P4" i="62"/>
  <c r="N4" i="62"/>
  <c r="M4" i="62"/>
  <c r="K4" i="62"/>
  <c r="J4" i="62"/>
  <c r="Z3" i="62"/>
  <c r="Y3" i="62"/>
  <c r="W3" i="62"/>
  <c r="V3" i="62"/>
  <c r="T3" i="62"/>
  <c r="S3" i="62"/>
  <c r="Q3" i="62"/>
  <c r="P3" i="62"/>
  <c r="N3" i="62"/>
  <c r="M3" i="62"/>
  <c r="K3" i="62"/>
  <c r="J3" i="62"/>
  <c r="K2" i="62"/>
  <c r="J2" i="62"/>
  <c r="Z20" i="61"/>
  <c r="Y20" i="61"/>
  <c r="W20" i="61"/>
  <c r="V20" i="61"/>
  <c r="T20" i="61"/>
  <c r="S20" i="61"/>
  <c r="Q20" i="61"/>
  <c r="P20" i="61"/>
  <c r="N20" i="61"/>
  <c r="M20" i="61"/>
  <c r="K20" i="61"/>
  <c r="J20" i="61"/>
  <c r="Z19" i="61"/>
  <c r="Y19" i="61"/>
  <c r="W19" i="61"/>
  <c r="V19" i="61"/>
  <c r="T19" i="61"/>
  <c r="S19" i="61"/>
  <c r="Q19" i="61"/>
  <c r="P19" i="61"/>
  <c r="N19" i="61"/>
  <c r="M19" i="61"/>
  <c r="K19" i="61"/>
  <c r="J19" i="61"/>
  <c r="Z18" i="61"/>
  <c r="Y18" i="61"/>
  <c r="W18" i="61"/>
  <c r="V18" i="61"/>
  <c r="T18" i="61"/>
  <c r="S18" i="61"/>
  <c r="Q18" i="61"/>
  <c r="P18" i="61"/>
  <c r="N18" i="61"/>
  <c r="M18" i="61"/>
  <c r="K18" i="61"/>
  <c r="J18" i="61"/>
  <c r="Z17" i="61"/>
  <c r="Y17" i="61"/>
  <c r="W17" i="61"/>
  <c r="V17" i="61"/>
  <c r="T17" i="61"/>
  <c r="S17" i="61"/>
  <c r="Q17" i="61"/>
  <c r="P17" i="61"/>
  <c r="N17" i="61"/>
  <c r="M17" i="61"/>
  <c r="K17" i="61"/>
  <c r="J17" i="61"/>
  <c r="Z16" i="61"/>
  <c r="Y16" i="61"/>
  <c r="W16" i="61"/>
  <c r="V16" i="61"/>
  <c r="T16" i="61"/>
  <c r="S16" i="61"/>
  <c r="Q16" i="61"/>
  <c r="P16" i="61"/>
  <c r="N16" i="61"/>
  <c r="M16" i="61"/>
  <c r="K16" i="61"/>
  <c r="J16" i="61"/>
  <c r="Z15" i="61"/>
  <c r="Y15" i="61"/>
  <c r="W15" i="61"/>
  <c r="V15" i="61"/>
  <c r="T15" i="61"/>
  <c r="S15" i="61"/>
  <c r="Q15" i="61"/>
  <c r="P15" i="61"/>
  <c r="N15" i="61"/>
  <c r="M15" i="61"/>
  <c r="K15" i="61"/>
  <c r="J15" i="61"/>
  <c r="Z14" i="61"/>
  <c r="Y14" i="61"/>
  <c r="W14" i="61"/>
  <c r="V14" i="61"/>
  <c r="T14" i="61"/>
  <c r="S14" i="61"/>
  <c r="Q14" i="61"/>
  <c r="P14" i="61"/>
  <c r="N14" i="61"/>
  <c r="M14" i="61"/>
  <c r="K14" i="61"/>
  <c r="J14" i="61"/>
  <c r="Z13" i="61"/>
  <c r="Y13" i="61"/>
  <c r="W13" i="61"/>
  <c r="V13" i="61"/>
  <c r="T13" i="61"/>
  <c r="S13" i="61"/>
  <c r="Q13" i="61"/>
  <c r="P13" i="61"/>
  <c r="N13" i="61"/>
  <c r="M13" i="61"/>
  <c r="K13" i="61"/>
  <c r="J13" i="61"/>
  <c r="Z12" i="61"/>
  <c r="Y12" i="61"/>
  <c r="W12" i="61"/>
  <c r="V12" i="61"/>
  <c r="T12" i="61"/>
  <c r="S12" i="61"/>
  <c r="Q12" i="61"/>
  <c r="P12" i="61"/>
  <c r="N12" i="61"/>
  <c r="M12" i="61"/>
  <c r="K12" i="61"/>
  <c r="J12" i="61"/>
  <c r="Z11" i="61"/>
  <c r="Y11" i="61"/>
  <c r="W11" i="61"/>
  <c r="V11" i="61"/>
  <c r="T11" i="61"/>
  <c r="S11" i="61"/>
  <c r="Q11" i="61"/>
  <c r="P11" i="61"/>
  <c r="N11" i="61"/>
  <c r="M11" i="61"/>
  <c r="K11" i="61"/>
  <c r="J11" i="61"/>
  <c r="Z10" i="61"/>
  <c r="Y10" i="61"/>
  <c r="W10" i="61"/>
  <c r="V10" i="61"/>
  <c r="T10" i="61"/>
  <c r="S10" i="61"/>
  <c r="Q10" i="61"/>
  <c r="P10" i="61"/>
  <c r="N10" i="61"/>
  <c r="M10" i="61"/>
  <c r="K10" i="61"/>
  <c r="J10" i="61"/>
  <c r="Z9" i="61"/>
  <c r="Y9" i="61"/>
  <c r="W9" i="61"/>
  <c r="V9" i="61"/>
  <c r="T9" i="61"/>
  <c r="S9" i="61"/>
  <c r="Q9" i="61"/>
  <c r="P9" i="61"/>
  <c r="N9" i="61"/>
  <c r="M9" i="61"/>
  <c r="K9" i="61"/>
  <c r="J9" i="61"/>
  <c r="Z8" i="61"/>
  <c r="Y8" i="61"/>
  <c r="W8" i="61"/>
  <c r="V8" i="61"/>
  <c r="T8" i="61"/>
  <c r="S8" i="61"/>
  <c r="Q8" i="61"/>
  <c r="P8" i="61"/>
  <c r="N8" i="61"/>
  <c r="M8" i="61"/>
  <c r="K8" i="61"/>
  <c r="J8" i="61"/>
  <c r="Z7" i="61"/>
  <c r="Y7" i="61"/>
  <c r="W7" i="61"/>
  <c r="V7" i="61"/>
  <c r="T7" i="61"/>
  <c r="S7" i="61"/>
  <c r="Q7" i="61"/>
  <c r="P7" i="61"/>
  <c r="N7" i="61"/>
  <c r="M7" i="61"/>
  <c r="K7" i="61"/>
  <c r="J7" i="61"/>
  <c r="Z6" i="61"/>
  <c r="Y6" i="61"/>
  <c r="W6" i="61"/>
  <c r="V6" i="61"/>
  <c r="T6" i="61"/>
  <c r="S6" i="61"/>
  <c r="Q6" i="61"/>
  <c r="P6" i="61"/>
  <c r="N6" i="61"/>
  <c r="M6" i="61"/>
  <c r="K6" i="61"/>
  <c r="J6" i="61"/>
  <c r="Z5" i="61"/>
  <c r="Y5" i="61"/>
  <c r="W5" i="61"/>
  <c r="V5" i="61"/>
  <c r="T5" i="61"/>
  <c r="S5" i="61"/>
  <c r="Q5" i="61"/>
  <c r="P5" i="61"/>
  <c r="N5" i="61"/>
  <c r="M5" i="61"/>
  <c r="K5" i="61"/>
  <c r="J5" i="61"/>
  <c r="Z4" i="61"/>
  <c r="Y4" i="61"/>
  <c r="W4" i="61"/>
  <c r="V4" i="61"/>
  <c r="T4" i="61"/>
  <c r="S4" i="61"/>
  <c r="Q4" i="61"/>
  <c r="P4" i="61"/>
  <c r="N4" i="61"/>
  <c r="M4" i="61"/>
  <c r="K4" i="61"/>
  <c r="J4" i="61"/>
  <c r="Z3" i="61"/>
  <c r="Y3" i="61"/>
  <c r="W3" i="61"/>
  <c r="V3" i="61"/>
  <c r="T3" i="61"/>
  <c r="S3" i="61"/>
  <c r="Q3" i="61"/>
  <c r="P3" i="61"/>
  <c r="N3" i="61"/>
  <c r="M3" i="61"/>
  <c r="K3" i="61"/>
  <c r="J3" i="61"/>
  <c r="K2" i="61"/>
  <c r="J2" i="61"/>
  <c r="Z20" i="60"/>
  <c r="Y20" i="60"/>
  <c r="W20" i="60"/>
  <c r="V20" i="60"/>
  <c r="T20" i="60"/>
  <c r="S20" i="60"/>
  <c r="Q20" i="60"/>
  <c r="P20" i="60"/>
  <c r="N20" i="60"/>
  <c r="M20" i="60"/>
  <c r="K20" i="60"/>
  <c r="J20" i="60"/>
  <c r="Z19" i="60"/>
  <c r="Y19" i="60"/>
  <c r="W19" i="60"/>
  <c r="V19" i="60"/>
  <c r="T19" i="60"/>
  <c r="S19" i="60"/>
  <c r="Q19" i="60"/>
  <c r="P19" i="60"/>
  <c r="N19" i="60"/>
  <c r="M19" i="60"/>
  <c r="K19" i="60"/>
  <c r="J19" i="60"/>
  <c r="Z18" i="60"/>
  <c r="Y18" i="60"/>
  <c r="W18" i="60"/>
  <c r="V18" i="60"/>
  <c r="T18" i="60"/>
  <c r="S18" i="60"/>
  <c r="Q18" i="60"/>
  <c r="P18" i="60"/>
  <c r="N18" i="60"/>
  <c r="M18" i="60"/>
  <c r="K18" i="60"/>
  <c r="J18" i="60"/>
  <c r="Z17" i="60"/>
  <c r="Y17" i="60"/>
  <c r="W17" i="60"/>
  <c r="V17" i="60"/>
  <c r="T17" i="60"/>
  <c r="S17" i="60"/>
  <c r="Q17" i="60"/>
  <c r="P17" i="60"/>
  <c r="N17" i="60"/>
  <c r="M17" i="60"/>
  <c r="K17" i="60"/>
  <c r="J17" i="60"/>
  <c r="Z16" i="60"/>
  <c r="Y16" i="60"/>
  <c r="W16" i="60"/>
  <c r="V16" i="60"/>
  <c r="T16" i="60"/>
  <c r="S16" i="60"/>
  <c r="Q16" i="60"/>
  <c r="P16" i="60"/>
  <c r="N16" i="60"/>
  <c r="M16" i="60"/>
  <c r="K16" i="60"/>
  <c r="J16" i="60"/>
  <c r="Z15" i="60"/>
  <c r="Y15" i="60"/>
  <c r="W15" i="60"/>
  <c r="V15" i="60"/>
  <c r="T15" i="60"/>
  <c r="S15" i="60"/>
  <c r="Q15" i="60"/>
  <c r="P15" i="60"/>
  <c r="N15" i="60"/>
  <c r="M15" i="60"/>
  <c r="K15" i="60"/>
  <c r="J15" i="60"/>
  <c r="Z14" i="60"/>
  <c r="Y14" i="60"/>
  <c r="W14" i="60"/>
  <c r="V14" i="60"/>
  <c r="T14" i="60"/>
  <c r="S14" i="60"/>
  <c r="Q14" i="60"/>
  <c r="P14" i="60"/>
  <c r="N14" i="60"/>
  <c r="M14" i="60"/>
  <c r="K14" i="60"/>
  <c r="J14" i="60"/>
  <c r="Z13" i="60"/>
  <c r="Y13" i="60"/>
  <c r="W13" i="60"/>
  <c r="V13" i="60"/>
  <c r="T13" i="60"/>
  <c r="S13" i="60"/>
  <c r="Q13" i="60"/>
  <c r="P13" i="60"/>
  <c r="N13" i="60"/>
  <c r="M13" i="60"/>
  <c r="K13" i="60"/>
  <c r="J13" i="60"/>
  <c r="Z12" i="60"/>
  <c r="Y12" i="60"/>
  <c r="W12" i="60"/>
  <c r="V12" i="60"/>
  <c r="T12" i="60"/>
  <c r="S12" i="60"/>
  <c r="Q12" i="60"/>
  <c r="P12" i="60"/>
  <c r="N12" i="60"/>
  <c r="M12" i="60"/>
  <c r="K12" i="60"/>
  <c r="J12" i="60"/>
  <c r="Z11" i="60"/>
  <c r="Y11" i="60"/>
  <c r="W11" i="60"/>
  <c r="V11" i="60"/>
  <c r="T11" i="60"/>
  <c r="S11" i="60"/>
  <c r="Q11" i="60"/>
  <c r="P11" i="60"/>
  <c r="N11" i="60"/>
  <c r="M11" i="60"/>
  <c r="K11" i="60"/>
  <c r="J11" i="60"/>
  <c r="Z10" i="60"/>
  <c r="Y10" i="60"/>
  <c r="W10" i="60"/>
  <c r="V10" i="60"/>
  <c r="T10" i="60"/>
  <c r="S10" i="60"/>
  <c r="Q10" i="60"/>
  <c r="P10" i="60"/>
  <c r="N10" i="60"/>
  <c r="M10" i="60"/>
  <c r="K10" i="60"/>
  <c r="J10" i="60"/>
  <c r="Z9" i="60"/>
  <c r="Y9" i="60"/>
  <c r="W9" i="60"/>
  <c r="V9" i="60"/>
  <c r="T9" i="60"/>
  <c r="S9" i="60"/>
  <c r="Q9" i="60"/>
  <c r="P9" i="60"/>
  <c r="N9" i="60"/>
  <c r="M9" i="60"/>
  <c r="K9" i="60"/>
  <c r="J9" i="60"/>
  <c r="Z8" i="60"/>
  <c r="Y8" i="60"/>
  <c r="W8" i="60"/>
  <c r="V8" i="60"/>
  <c r="T8" i="60"/>
  <c r="S8" i="60"/>
  <c r="Q8" i="60"/>
  <c r="P8" i="60"/>
  <c r="N8" i="60"/>
  <c r="M8" i="60"/>
  <c r="K8" i="60"/>
  <c r="J8" i="60"/>
  <c r="Z7" i="60"/>
  <c r="Y7" i="60"/>
  <c r="W7" i="60"/>
  <c r="V7" i="60"/>
  <c r="T7" i="60"/>
  <c r="S7" i="60"/>
  <c r="Q7" i="60"/>
  <c r="P7" i="60"/>
  <c r="N7" i="60"/>
  <c r="M7" i="60"/>
  <c r="K7" i="60"/>
  <c r="J7" i="60"/>
  <c r="Z6" i="60"/>
  <c r="Y6" i="60"/>
  <c r="W6" i="60"/>
  <c r="V6" i="60"/>
  <c r="T6" i="60"/>
  <c r="S6" i="60"/>
  <c r="Q6" i="60"/>
  <c r="P6" i="60"/>
  <c r="N6" i="60"/>
  <c r="M6" i="60"/>
  <c r="K6" i="60"/>
  <c r="J6" i="60"/>
  <c r="Z5" i="60"/>
  <c r="Y5" i="60"/>
  <c r="W5" i="60"/>
  <c r="V5" i="60"/>
  <c r="T5" i="60"/>
  <c r="S5" i="60"/>
  <c r="Q5" i="60"/>
  <c r="P5" i="60"/>
  <c r="N5" i="60"/>
  <c r="M5" i="60"/>
  <c r="K5" i="60"/>
  <c r="J5" i="60"/>
  <c r="Z4" i="60"/>
  <c r="Y4" i="60"/>
  <c r="W4" i="60"/>
  <c r="V4" i="60"/>
  <c r="T4" i="60"/>
  <c r="S4" i="60"/>
  <c r="Q4" i="60"/>
  <c r="P4" i="60"/>
  <c r="N4" i="60"/>
  <c r="M4" i="60"/>
  <c r="K4" i="60"/>
  <c r="J4" i="60"/>
  <c r="Z3" i="60"/>
  <c r="Y3" i="60"/>
  <c r="W3" i="60"/>
  <c r="V3" i="60"/>
  <c r="T3" i="60"/>
  <c r="S3" i="60"/>
  <c r="Q3" i="60"/>
  <c r="P3" i="60"/>
  <c r="N3" i="60"/>
  <c r="M3" i="60"/>
  <c r="K3" i="60"/>
  <c r="J3" i="60"/>
  <c r="K2" i="60"/>
  <c r="J2" i="60"/>
  <c r="Z20" i="59"/>
  <c r="Y20" i="59"/>
  <c r="W20" i="59"/>
  <c r="V20" i="59"/>
  <c r="T20" i="59"/>
  <c r="S20" i="59"/>
  <c r="Q20" i="59"/>
  <c r="P20" i="59"/>
  <c r="N20" i="59"/>
  <c r="M20" i="59"/>
  <c r="K20" i="59"/>
  <c r="J20" i="59"/>
  <c r="Z19" i="59"/>
  <c r="Y19" i="59"/>
  <c r="W19" i="59"/>
  <c r="V19" i="59"/>
  <c r="T19" i="59"/>
  <c r="S19" i="59"/>
  <c r="Q19" i="59"/>
  <c r="P19" i="59"/>
  <c r="N19" i="59"/>
  <c r="M19" i="59"/>
  <c r="K19" i="59"/>
  <c r="J19" i="59"/>
  <c r="Z18" i="59"/>
  <c r="Y18" i="59"/>
  <c r="W18" i="59"/>
  <c r="V18" i="59"/>
  <c r="T18" i="59"/>
  <c r="S18" i="59"/>
  <c r="Q18" i="59"/>
  <c r="P18" i="59"/>
  <c r="N18" i="59"/>
  <c r="M18" i="59"/>
  <c r="K18" i="59"/>
  <c r="J18" i="59"/>
  <c r="Z17" i="59"/>
  <c r="Y17" i="59"/>
  <c r="W17" i="59"/>
  <c r="V17" i="59"/>
  <c r="T17" i="59"/>
  <c r="S17" i="59"/>
  <c r="Q17" i="59"/>
  <c r="P17" i="59"/>
  <c r="N17" i="59"/>
  <c r="M17" i="59"/>
  <c r="K17" i="59"/>
  <c r="J17" i="59"/>
  <c r="Z16" i="59"/>
  <c r="Y16" i="59"/>
  <c r="W16" i="59"/>
  <c r="V16" i="59"/>
  <c r="T16" i="59"/>
  <c r="S16" i="59"/>
  <c r="Q16" i="59"/>
  <c r="P16" i="59"/>
  <c r="N16" i="59"/>
  <c r="M16" i="59"/>
  <c r="K16" i="59"/>
  <c r="J16" i="59"/>
  <c r="Z15" i="59"/>
  <c r="Y15" i="59"/>
  <c r="W15" i="59"/>
  <c r="V15" i="59"/>
  <c r="T15" i="59"/>
  <c r="S15" i="59"/>
  <c r="Q15" i="59"/>
  <c r="P15" i="59"/>
  <c r="N15" i="59"/>
  <c r="M15" i="59"/>
  <c r="K15" i="59"/>
  <c r="J15" i="59"/>
  <c r="Z14" i="59"/>
  <c r="Y14" i="59"/>
  <c r="W14" i="59"/>
  <c r="V14" i="59"/>
  <c r="T14" i="59"/>
  <c r="S14" i="59"/>
  <c r="Q14" i="59"/>
  <c r="P14" i="59"/>
  <c r="N14" i="59"/>
  <c r="M14" i="59"/>
  <c r="K14" i="59"/>
  <c r="J14" i="59"/>
  <c r="Z13" i="59"/>
  <c r="Y13" i="59"/>
  <c r="W13" i="59"/>
  <c r="V13" i="59"/>
  <c r="T13" i="59"/>
  <c r="S13" i="59"/>
  <c r="Q13" i="59"/>
  <c r="P13" i="59"/>
  <c r="N13" i="59"/>
  <c r="M13" i="59"/>
  <c r="K13" i="59"/>
  <c r="J13" i="59"/>
  <c r="Z12" i="59"/>
  <c r="Y12" i="59"/>
  <c r="W12" i="59"/>
  <c r="V12" i="59"/>
  <c r="T12" i="59"/>
  <c r="S12" i="59"/>
  <c r="Q12" i="59"/>
  <c r="P12" i="59"/>
  <c r="N12" i="59"/>
  <c r="M12" i="59"/>
  <c r="K12" i="59"/>
  <c r="J12" i="59"/>
  <c r="Z11" i="59"/>
  <c r="Y11" i="59"/>
  <c r="W11" i="59"/>
  <c r="V11" i="59"/>
  <c r="T11" i="59"/>
  <c r="S11" i="59"/>
  <c r="Q11" i="59"/>
  <c r="P11" i="59"/>
  <c r="N11" i="59"/>
  <c r="M11" i="59"/>
  <c r="K11" i="59"/>
  <c r="J11" i="59"/>
  <c r="Z10" i="59"/>
  <c r="Y10" i="59"/>
  <c r="W10" i="59"/>
  <c r="V10" i="59"/>
  <c r="T10" i="59"/>
  <c r="S10" i="59"/>
  <c r="Q10" i="59"/>
  <c r="P10" i="59"/>
  <c r="N10" i="59"/>
  <c r="M10" i="59"/>
  <c r="K10" i="59"/>
  <c r="J10" i="59"/>
  <c r="Z9" i="59"/>
  <c r="Y9" i="59"/>
  <c r="W9" i="59"/>
  <c r="V9" i="59"/>
  <c r="T9" i="59"/>
  <c r="S9" i="59"/>
  <c r="Q9" i="59"/>
  <c r="P9" i="59"/>
  <c r="N9" i="59"/>
  <c r="M9" i="59"/>
  <c r="K9" i="59"/>
  <c r="J9" i="59"/>
  <c r="Z8" i="59"/>
  <c r="Y8" i="59"/>
  <c r="W8" i="59"/>
  <c r="V8" i="59"/>
  <c r="T8" i="59"/>
  <c r="S8" i="59"/>
  <c r="Q8" i="59"/>
  <c r="P8" i="59"/>
  <c r="N8" i="59"/>
  <c r="M8" i="59"/>
  <c r="K8" i="59"/>
  <c r="J8" i="59"/>
  <c r="Z7" i="59"/>
  <c r="Y7" i="59"/>
  <c r="W7" i="59"/>
  <c r="V7" i="59"/>
  <c r="T7" i="59"/>
  <c r="S7" i="59"/>
  <c r="Q7" i="59"/>
  <c r="P7" i="59"/>
  <c r="N7" i="59"/>
  <c r="M7" i="59"/>
  <c r="K7" i="59"/>
  <c r="J7" i="59"/>
  <c r="Z6" i="59"/>
  <c r="Y6" i="59"/>
  <c r="W6" i="59"/>
  <c r="V6" i="59"/>
  <c r="T6" i="59"/>
  <c r="S6" i="59"/>
  <c r="Q6" i="59"/>
  <c r="P6" i="59"/>
  <c r="N6" i="59"/>
  <c r="M6" i="59"/>
  <c r="K6" i="59"/>
  <c r="J6" i="59"/>
  <c r="Z5" i="59"/>
  <c r="Y5" i="59"/>
  <c r="W5" i="59"/>
  <c r="V5" i="59"/>
  <c r="T5" i="59"/>
  <c r="S5" i="59"/>
  <c r="Q5" i="59"/>
  <c r="P5" i="59"/>
  <c r="N5" i="59"/>
  <c r="M5" i="59"/>
  <c r="K5" i="59"/>
  <c r="J5" i="59"/>
  <c r="Z4" i="59"/>
  <c r="Y4" i="59"/>
  <c r="W4" i="59"/>
  <c r="V4" i="59"/>
  <c r="T4" i="59"/>
  <c r="S4" i="59"/>
  <c r="Q4" i="59"/>
  <c r="P4" i="59"/>
  <c r="N4" i="59"/>
  <c r="M4" i="59"/>
  <c r="K4" i="59"/>
  <c r="J4" i="59"/>
  <c r="Z3" i="59"/>
  <c r="Y3" i="59"/>
  <c r="W3" i="59"/>
  <c r="V3" i="59"/>
  <c r="T3" i="59"/>
  <c r="S3" i="59"/>
  <c r="Q3" i="59"/>
  <c r="P3" i="59"/>
  <c r="N3" i="59"/>
  <c r="M3" i="59"/>
  <c r="K3" i="59"/>
  <c r="J3" i="59"/>
  <c r="K2" i="59"/>
  <c r="J2" i="59"/>
  <c r="Z20" i="58"/>
  <c r="Y20" i="58"/>
  <c r="W20" i="58"/>
  <c r="V20" i="58"/>
  <c r="T20" i="58"/>
  <c r="S20" i="58"/>
  <c r="Q20" i="58"/>
  <c r="P20" i="58"/>
  <c r="N20" i="58"/>
  <c r="M20" i="58"/>
  <c r="K20" i="58"/>
  <c r="J20" i="58"/>
  <c r="Z19" i="58"/>
  <c r="Y19" i="58"/>
  <c r="W19" i="58"/>
  <c r="V19" i="58"/>
  <c r="T19" i="58"/>
  <c r="S19" i="58"/>
  <c r="Q19" i="58"/>
  <c r="P19" i="58"/>
  <c r="N19" i="58"/>
  <c r="M19" i="58"/>
  <c r="K19" i="58"/>
  <c r="J19" i="58"/>
  <c r="Z18" i="58"/>
  <c r="Y18" i="58"/>
  <c r="W18" i="58"/>
  <c r="V18" i="58"/>
  <c r="T18" i="58"/>
  <c r="S18" i="58"/>
  <c r="Q18" i="58"/>
  <c r="P18" i="58"/>
  <c r="N18" i="58"/>
  <c r="M18" i="58"/>
  <c r="K18" i="58"/>
  <c r="J18" i="58"/>
  <c r="Z17" i="58"/>
  <c r="Y17" i="58"/>
  <c r="W17" i="58"/>
  <c r="V17" i="58"/>
  <c r="T17" i="58"/>
  <c r="S17" i="58"/>
  <c r="Q17" i="58"/>
  <c r="P17" i="58"/>
  <c r="N17" i="58"/>
  <c r="M17" i="58"/>
  <c r="K17" i="58"/>
  <c r="J17" i="58"/>
  <c r="Z16" i="58"/>
  <c r="Y16" i="58"/>
  <c r="W16" i="58"/>
  <c r="V16" i="58"/>
  <c r="T16" i="58"/>
  <c r="S16" i="58"/>
  <c r="Q16" i="58"/>
  <c r="P16" i="58"/>
  <c r="N16" i="58"/>
  <c r="M16" i="58"/>
  <c r="K16" i="58"/>
  <c r="J16" i="58"/>
  <c r="Z15" i="58"/>
  <c r="Y15" i="58"/>
  <c r="W15" i="58"/>
  <c r="V15" i="58"/>
  <c r="T15" i="58"/>
  <c r="S15" i="58"/>
  <c r="Q15" i="58"/>
  <c r="P15" i="58"/>
  <c r="N15" i="58"/>
  <c r="M15" i="58"/>
  <c r="K15" i="58"/>
  <c r="J15" i="58"/>
  <c r="Z14" i="58"/>
  <c r="Y14" i="58"/>
  <c r="W14" i="58"/>
  <c r="V14" i="58"/>
  <c r="T14" i="58"/>
  <c r="S14" i="58"/>
  <c r="Q14" i="58"/>
  <c r="P14" i="58"/>
  <c r="N14" i="58"/>
  <c r="M14" i="58"/>
  <c r="K14" i="58"/>
  <c r="J14" i="58"/>
  <c r="Z13" i="58"/>
  <c r="Y13" i="58"/>
  <c r="W13" i="58"/>
  <c r="V13" i="58"/>
  <c r="T13" i="58"/>
  <c r="S13" i="58"/>
  <c r="Q13" i="58"/>
  <c r="P13" i="58"/>
  <c r="N13" i="58"/>
  <c r="M13" i="58"/>
  <c r="K13" i="58"/>
  <c r="J13" i="58"/>
  <c r="Z12" i="58"/>
  <c r="Y12" i="58"/>
  <c r="W12" i="58"/>
  <c r="V12" i="58"/>
  <c r="T12" i="58"/>
  <c r="S12" i="58"/>
  <c r="Q12" i="58"/>
  <c r="P12" i="58"/>
  <c r="N12" i="58"/>
  <c r="M12" i="58"/>
  <c r="K12" i="58"/>
  <c r="J12" i="58"/>
  <c r="Z11" i="58"/>
  <c r="Y11" i="58"/>
  <c r="W11" i="58"/>
  <c r="V11" i="58"/>
  <c r="T11" i="58"/>
  <c r="S11" i="58"/>
  <c r="Q11" i="58"/>
  <c r="P11" i="58"/>
  <c r="N11" i="58"/>
  <c r="M11" i="58"/>
  <c r="K11" i="58"/>
  <c r="J11" i="58"/>
  <c r="Z10" i="58"/>
  <c r="Y10" i="58"/>
  <c r="W10" i="58"/>
  <c r="V10" i="58"/>
  <c r="T10" i="58"/>
  <c r="S10" i="58"/>
  <c r="Q10" i="58"/>
  <c r="P10" i="58"/>
  <c r="N10" i="58"/>
  <c r="M10" i="58"/>
  <c r="K10" i="58"/>
  <c r="J10" i="58"/>
  <c r="Z9" i="58"/>
  <c r="Y9" i="58"/>
  <c r="W9" i="58"/>
  <c r="V9" i="58"/>
  <c r="T9" i="58"/>
  <c r="S9" i="58"/>
  <c r="Q9" i="58"/>
  <c r="P9" i="58"/>
  <c r="N9" i="58"/>
  <c r="M9" i="58"/>
  <c r="K9" i="58"/>
  <c r="J9" i="58"/>
  <c r="Z8" i="58"/>
  <c r="Y8" i="58"/>
  <c r="W8" i="58"/>
  <c r="V8" i="58"/>
  <c r="T8" i="58"/>
  <c r="S8" i="58"/>
  <c r="Q8" i="58"/>
  <c r="P8" i="58"/>
  <c r="N8" i="58"/>
  <c r="M8" i="58"/>
  <c r="K8" i="58"/>
  <c r="J8" i="58"/>
  <c r="Z7" i="58"/>
  <c r="Y7" i="58"/>
  <c r="W7" i="58"/>
  <c r="V7" i="58"/>
  <c r="T7" i="58"/>
  <c r="S7" i="58"/>
  <c r="Q7" i="58"/>
  <c r="P7" i="58"/>
  <c r="N7" i="58"/>
  <c r="M7" i="58"/>
  <c r="K7" i="58"/>
  <c r="J7" i="58"/>
  <c r="Z6" i="58"/>
  <c r="Y6" i="58"/>
  <c r="W6" i="58"/>
  <c r="V6" i="58"/>
  <c r="T6" i="58"/>
  <c r="S6" i="58"/>
  <c r="Q6" i="58"/>
  <c r="P6" i="58"/>
  <c r="N6" i="58"/>
  <c r="M6" i="58"/>
  <c r="K6" i="58"/>
  <c r="J6" i="58"/>
  <c r="Z5" i="58"/>
  <c r="Y5" i="58"/>
  <c r="W5" i="58"/>
  <c r="V5" i="58"/>
  <c r="T5" i="58"/>
  <c r="S5" i="58"/>
  <c r="Q5" i="58"/>
  <c r="P5" i="58"/>
  <c r="N5" i="58"/>
  <c r="M5" i="58"/>
  <c r="K5" i="58"/>
  <c r="J5" i="58"/>
  <c r="Z4" i="58"/>
  <c r="Y4" i="58"/>
  <c r="W4" i="58"/>
  <c r="V4" i="58"/>
  <c r="T4" i="58"/>
  <c r="S4" i="58"/>
  <c r="Q4" i="58"/>
  <c r="P4" i="58"/>
  <c r="N4" i="58"/>
  <c r="M4" i="58"/>
  <c r="K4" i="58"/>
  <c r="J4" i="58"/>
  <c r="Z3" i="58"/>
  <c r="Y3" i="58"/>
  <c r="W3" i="58"/>
  <c r="V3" i="58"/>
  <c r="T3" i="58"/>
  <c r="S3" i="58"/>
  <c r="Q3" i="58"/>
  <c r="P3" i="58"/>
  <c r="N3" i="58"/>
  <c r="M3" i="58"/>
  <c r="K3" i="58"/>
  <c r="J3" i="58"/>
  <c r="K2" i="58"/>
  <c r="J2" i="58"/>
  <c r="Z20" i="57"/>
  <c r="Y20" i="57"/>
  <c r="W20" i="57"/>
  <c r="V20" i="57"/>
  <c r="T20" i="57"/>
  <c r="S20" i="57"/>
  <c r="Q20" i="57"/>
  <c r="P20" i="57"/>
  <c r="N20" i="57"/>
  <c r="M20" i="57"/>
  <c r="K20" i="57"/>
  <c r="J20" i="57"/>
  <c r="Z19" i="57"/>
  <c r="Y19" i="57"/>
  <c r="W19" i="57"/>
  <c r="V19" i="57"/>
  <c r="T19" i="57"/>
  <c r="S19" i="57"/>
  <c r="Q19" i="57"/>
  <c r="P19" i="57"/>
  <c r="N19" i="57"/>
  <c r="M19" i="57"/>
  <c r="K19" i="57"/>
  <c r="J19" i="57"/>
  <c r="Z18" i="57"/>
  <c r="Y18" i="57"/>
  <c r="W18" i="57"/>
  <c r="V18" i="57"/>
  <c r="T18" i="57"/>
  <c r="S18" i="57"/>
  <c r="Q18" i="57"/>
  <c r="P18" i="57"/>
  <c r="N18" i="57"/>
  <c r="M18" i="57"/>
  <c r="K18" i="57"/>
  <c r="J18" i="57"/>
  <c r="Z17" i="57"/>
  <c r="Y17" i="57"/>
  <c r="W17" i="57"/>
  <c r="V17" i="57"/>
  <c r="T17" i="57"/>
  <c r="S17" i="57"/>
  <c r="Q17" i="57"/>
  <c r="P17" i="57"/>
  <c r="N17" i="57"/>
  <c r="M17" i="57"/>
  <c r="K17" i="57"/>
  <c r="J17" i="57"/>
  <c r="Z16" i="57"/>
  <c r="Y16" i="57"/>
  <c r="W16" i="57"/>
  <c r="V16" i="57"/>
  <c r="T16" i="57"/>
  <c r="S16" i="57"/>
  <c r="Q16" i="57"/>
  <c r="P16" i="57"/>
  <c r="N16" i="57"/>
  <c r="M16" i="57"/>
  <c r="K16" i="57"/>
  <c r="J16" i="57"/>
  <c r="Z15" i="57"/>
  <c r="Y15" i="57"/>
  <c r="W15" i="57"/>
  <c r="V15" i="57"/>
  <c r="T15" i="57"/>
  <c r="S15" i="57"/>
  <c r="Q15" i="57"/>
  <c r="P15" i="57"/>
  <c r="N15" i="57"/>
  <c r="M15" i="57"/>
  <c r="K15" i="57"/>
  <c r="J15" i="57"/>
  <c r="Z14" i="57"/>
  <c r="Y14" i="57"/>
  <c r="W14" i="57"/>
  <c r="V14" i="57"/>
  <c r="T14" i="57"/>
  <c r="S14" i="57"/>
  <c r="Q14" i="57"/>
  <c r="P14" i="57"/>
  <c r="N14" i="57"/>
  <c r="M14" i="57"/>
  <c r="K14" i="57"/>
  <c r="J14" i="57"/>
  <c r="Z13" i="57"/>
  <c r="Y13" i="57"/>
  <c r="W13" i="57"/>
  <c r="V13" i="57"/>
  <c r="T13" i="57"/>
  <c r="S13" i="57"/>
  <c r="Q13" i="57"/>
  <c r="P13" i="57"/>
  <c r="N13" i="57"/>
  <c r="M13" i="57"/>
  <c r="K13" i="57"/>
  <c r="J13" i="57"/>
  <c r="Z12" i="57"/>
  <c r="Y12" i="57"/>
  <c r="W12" i="57"/>
  <c r="V12" i="57"/>
  <c r="T12" i="57"/>
  <c r="S12" i="57"/>
  <c r="Q12" i="57"/>
  <c r="P12" i="57"/>
  <c r="N12" i="57"/>
  <c r="M12" i="57"/>
  <c r="K12" i="57"/>
  <c r="J12" i="57"/>
  <c r="Z11" i="57"/>
  <c r="Y11" i="57"/>
  <c r="W11" i="57"/>
  <c r="V11" i="57"/>
  <c r="T11" i="57"/>
  <c r="S11" i="57"/>
  <c r="Q11" i="57"/>
  <c r="P11" i="57"/>
  <c r="N11" i="57"/>
  <c r="M11" i="57"/>
  <c r="K11" i="57"/>
  <c r="J11" i="57"/>
  <c r="Z10" i="57"/>
  <c r="Y10" i="57"/>
  <c r="W10" i="57"/>
  <c r="V10" i="57"/>
  <c r="T10" i="57"/>
  <c r="S10" i="57"/>
  <c r="Q10" i="57"/>
  <c r="P10" i="57"/>
  <c r="N10" i="57"/>
  <c r="M10" i="57"/>
  <c r="K10" i="57"/>
  <c r="J10" i="57"/>
  <c r="Z9" i="57"/>
  <c r="Y9" i="57"/>
  <c r="W9" i="57"/>
  <c r="V9" i="57"/>
  <c r="T9" i="57"/>
  <c r="S9" i="57"/>
  <c r="Q9" i="57"/>
  <c r="P9" i="57"/>
  <c r="N9" i="57"/>
  <c r="M9" i="57"/>
  <c r="K9" i="57"/>
  <c r="J9" i="57"/>
  <c r="Z8" i="57"/>
  <c r="Y8" i="57"/>
  <c r="W8" i="57"/>
  <c r="V8" i="57"/>
  <c r="T8" i="57"/>
  <c r="S8" i="57"/>
  <c r="Q8" i="57"/>
  <c r="P8" i="57"/>
  <c r="N8" i="57"/>
  <c r="M8" i="57"/>
  <c r="K8" i="57"/>
  <c r="J8" i="57"/>
  <c r="Z7" i="57"/>
  <c r="Y7" i="57"/>
  <c r="W7" i="57"/>
  <c r="V7" i="57"/>
  <c r="T7" i="57"/>
  <c r="S7" i="57"/>
  <c r="Q7" i="57"/>
  <c r="P7" i="57"/>
  <c r="N7" i="57"/>
  <c r="M7" i="57"/>
  <c r="K7" i="57"/>
  <c r="J7" i="57"/>
  <c r="Z6" i="57"/>
  <c r="Y6" i="57"/>
  <c r="W6" i="57"/>
  <c r="V6" i="57"/>
  <c r="T6" i="57"/>
  <c r="S6" i="57"/>
  <c r="Q6" i="57"/>
  <c r="P6" i="57"/>
  <c r="N6" i="57"/>
  <c r="M6" i="57"/>
  <c r="K6" i="57"/>
  <c r="J6" i="57"/>
  <c r="Z5" i="57"/>
  <c r="Y5" i="57"/>
  <c r="W5" i="57"/>
  <c r="V5" i="57"/>
  <c r="T5" i="57"/>
  <c r="S5" i="57"/>
  <c r="Q5" i="57"/>
  <c r="P5" i="57"/>
  <c r="N5" i="57"/>
  <c r="M5" i="57"/>
  <c r="K5" i="57"/>
  <c r="J5" i="57"/>
  <c r="Z4" i="57"/>
  <c r="Y4" i="57"/>
  <c r="W4" i="57"/>
  <c r="V4" i="57"/>
  <c r="T4" i="57"/>
  <c r="S4" i="57"/>
  <c r="Q4" i="57"/>
  <c r="P4" i="57"/>
  <c r="N4" i="57"/>
  <c r="M4" i="57"/>
  <c r="K4" i="57"/>
  <c r="J4" i="57"/>
  <c r="Z3" i="57"/>
  <c r="Y3" i="57"/>
  <c r="W3" i="57"/>
  <c r="V3" i="57"/>
  <c r="T3" i="57"/>
  <c r="S3" i="57"/>
  <c r="Q3" i="57"/>
  <c r="P3" i="57"/>
  <c r="N3" i="57"/>
  <c r="M3" i="57"/>
  <c r="K3" i="57"/>
  <c r="J3" i="57"/>
  <c r="K2" i="57"/>
  <c r="J2" i="57"/>
  <c r="Z20" i="56"/>
  <c r="Y20" i="56"/>
  <c r="W20" i="56"/>
  <c r="V20" i="56"/>
  <c r="T20" i="56"/>
  <c r="S20" i="56"/>
  <c r="Q20" i="56"/>
  <c r="P20" i="56"/>
  <c r="N20" i="56"/>
  <c r="M20" i="56"/>
  <c r="K20" i="56"/>
  <c r="J20" i="56"/>
  <c r="Z19" i="56"/>
  <c r="Y19" i="56"/>
  <c r="W19" i="56"/>
  <c r="V19" i="56"/>
  <c r="T19" i="56"/>
  <c r="S19" i="56"/>
  <c r="Q19" i="56"/>
  <c r="P19" i="56"/>
  <c r="N19" i="56"/>
  <c r="M19" i="56"/>
  <c r="K19" i="56"/>
  <c r="J19" i="56"/>
  <c r="Z18" i="56"/>
  <c r="Y18" i="56"/>
  <c r="W18" i="56"/>
  <c r="V18" i="56"/>
  <c r="T18" i="56"/>
  <c r="S18" i="56"/>
  <c r="Q18" i="56"/>
  <c r="P18" i="56"/>
  <c r="N18" i="56"/>
  <c r="M18" i="56"/>
  <c r="K18" i="56"/>
  <c r="J18" i="56"/>
  <c r="Z17" i="56"/>
  <c r="Y17" i="56"/>
  <c r="W17" i="56"/>
  <c r="V17" i="56"/>
  <c r="T17" i="56"/>
  <c r="S17" i="56"/>
  <c r="Q17" i="56"/>
  <c r="P17" i="56"/>
  <c r="N17" i="56"/>
  <c r="M17" i="56"/>
  <c r="K17" i="56"/>
  <c r="J17" i="56"/>
  <c r="Z16" i="56"/>
  <c r="Y16" i="56"/>
  <c r="W16" i="56"/>
  <c r="V16" i="56"/>
  <c r="T16" i="56"/>
  <c r="S16" i="56"/>
  <c r="Q16" i="56"/>
  <c r="P16" i="56"/>
  <c r="N16" i="56"/>
  <c r="M16" i="56"/>
  <c r="K16" i="56"/>
  <c r="J16" i="56"/>
  <c r="Z15" i="56"/>
  <c r="Y15" i="56"/>
  <c r="W15" i="56"/>
  <c r="V15" i="56"/>
  <c r="T15" i="56"/>
  <c r="S15" i="56"/>
  <c r="Q15" i="56"/>
  <c r="P15" i="56"/>
  <c r="N15" i="56"/>
  <c r="M15" i="56"/>
  <c r="K15" i="56"/>
  <c r="J15" i="56"/>
  <c r="Z14" i="56"/>
  <c r="Y14" i="56"/>
  <c r="W14" i="56"/>
  <c r="V14" i="56"/>
  <c r="T14" i="56"/>
  <c r="S14" i="56"/>
  <c r="Q14" i="56"/>
  <c r="P14" i="56"/>
  <c r="N14" i="56"/>
  <c r="M14" i="56"/>
  <c r="K14" i="56"/>
  <c r="J14" i="56"/>
  <c r="Z13" i="56"/>
  <c r="Y13" i="56"/>
  <c r="W13" i="56"/>
  <c r="V13" i="56"/>
  <c r="T13" i="56"/>
  <c r="S13" i="56"/>
  <c r="Q13" i="56"/>
  <c r="P13" i="56"/>
  <c r="N13" i="56"/>
  <c r="M13" i="56"/>
  <c r="K13" i="56"/>
  <c r="J13" i="56"/>
  <c r="Z12" i="56"/>
  <c r="Y12" i="56"/>
  <c r="W12" i="56"/>
  <c r="V12" i="56"/>
  <c r="T12" i="56"/>
  <c r="S12" i="56"/>
  <c r="Q12" i="56"/>
  <c r="P12" i="56"/>
  <c r="N12" i="56"/>
  <c r="M12" i="56"/>
  <c r="K12" i="56"/>
  <c r="J12" i="56"/>
  <c r="Z11" i="56"/>
  <c r="Y11" i="56"/>
  <c r="W11" i="56"/>
  <c r="V11" i="56"/>
  <c r="T11" i="56"/>
  <c r="S11" i="56"/>
  <c r="Q11" i="56"/>
  <c r="P11" i="56"/>
  <c r="N11" i="56"/>
  <c r="M11" i="56"/>
  <c r="K11" i="56"/>
  <c r="J11" i="56"/>
  <c r="Z10" i="56"/>
  <c r="Y10" i="56"/>
  <c r="W10" i="56"/>
  <c r="V10" i="56"/>
  <c r="T10" i="56"/>
  <c r="S10" i="56"/>
  <c r="Q10" i="56"/>
  <c r="P10" i="56"/>
  <c r="N10" i="56"/>
  <c r="M10" i="56"/>
  <c r="K10" i="56"/>
  <c r="J10" i="56"/>
  <c r="Z9" i="56"/>
  <c r="Y9" i="56"/>
  <c r="W9" i="56"/>
  <c r="V9" i="56"/>
  <c r="T9" i="56"/>
  <c r="S9" i="56"/>
  <c r="Q9" i="56"/>
  <c r="P9" i="56"/>
  <c r="N9" i="56"/>
  <c r="M9" i="56"/>
  <c r="K9" i="56"/>
  <c r="J9" i="56"/>
  <c r="Z8" i="56"/>
  <c r="Y8" i="56"/>
  <c r="W8" i="56"/>
  <c r="V8" i="56"/>
  <c r="T8" i="56"/>
  <c r="S8" i="56"/>
  <c r="Q8" i="56"/>
  <c r="P8" i="56"/>
  <c r="N8" i="56"/>
  <c r="M8" i="56"/>
  <c r="K8" i="56"/>
  <c r="J8" i="56"/>
  <c r="Z7" i="56"/>
  <c r="Y7" i="56"/>
  <c r="W7" i="56"/>
  <c r="V7" i="56"/>
  <c r="T7" i="56"/>
  <c r="S7" i="56"/>
  <c r="Q7" i="56"/>
  <c r="P7" i="56"/>
  <c r="N7" i="56"/>
  <c r="M7" i="56"/>
  <c r="K7" i="56"/>
  <c r="J7" i="56"/>
  <c r="Z6" i="56"/>
  <c r="Y6" i="56"/>
  <c r="W6" i="56"/>
  <c r="V6" i="56"/>
  <c r="T6" i="56"/>
  <c r="S6" i="56"/>
  <c r="Q6" i="56"/>
  <c r="P6" i="56"/>
  <c r="N6" i="56"/>
  <c r="M6" i="56"/>
  <c r="K6" i="56"/>
  <c r="J6" i="56"/>
  <c r="Z5" i="56"/>
  <c r="Y5" i="56"/>
  <c r="W5" i="56"/>
  <c r="V5" i="56"/>
  <c r="T5" i="56"/>
  <c r="S5" i="56"/>
  <c r="Q5" i="56"/>
  <c r="P5" i="56"/>
  <c r="N5" i="56"/>
  <c r="M5" i="56"/>
  <c r="K5" i="56"/>
  <c r="J5" i="56"/>
  <c r="Z4" i="56"/>
  <c r="Y4" i="56"/>
  <c r="W4" i="56"/>
  <c r="V4" i="56"/>
  <c r="T4" i="56"/>
  <c r="S4" i="56"/>
  <c r="Q4" i="56"/>
  <c r="P4" i="56"/>
  <c r="N4" i="56"/>
  <c r="M4" i="56"/>
  <c r="K4" i="56"/>
  <c r="J4" i="56"/>
  <c r="Z3" i="56"/>
  <c r="Y3" i="56"/>
  <c r="W3" i="56"/>
  <c r="V3" i="56"/>
  <c r="T3" i="56"/>
  <c r="S3" i="56"/>
  <c r="Q3" i="56"/>
  <c r="P3" i="56"/>
  <c r="N3" i="56"/>
  <c r="M3" i="56"/>
  <c r="K3" i="56"/>
  <c r="J3" i="56"/>
  <c r="K2" i="56"/>
  <c r="J2" i="56"/>
  <c r="Z20" i="55"/>
  <c r="Y20" i="55"/>
  <c r="W20" i="55"/>
  <c r="V20" i="55"/>
  <c r="T20" i="55"/>
  <c r="S20" i="55"/>
  <c r="Q20" i="55"/>
  <c r="P20" i="55"/>
  <c r="N20" i="55"/>
  <c r="M20" i="55"/>
  <c r="K20" i="55"/>
  <c r="J20" i="55"/>
  <c r="Z19" i="55"/>
  <c r="Y19" i="55"/>
  <c r="W19" i="55"/>
  <c r="V19" i="55"/>
  <c r="T19" i="55"/>
  <c r="S19" i="55"/>
  <c r="Q19" i="55"/>
  <c r="P19" i="55"/>
  <c r="N19" i="55"/>
  <c r="M19" i="55"/>
  <c r="K19" i="55"/>
  <c r="J19" i="55"/>
  <c r="Z18" i="55"/>
  <c r="Y18" i="55"/>
  <c r="W18" i="55"/>
  <c r="V18" i="55"/>
  <c r="T18" i="55"/>
  <c r="S18" i="55"/>
  <c r="Q18" i="55"/>
  <c r="P18" i="55"/>
  <c r="N18" i="55"/>
  <c r="M18" i="55"/>
  <c r="K18" i="55"/>
  <c r="J18" i="55"/>
  <c r="Z17" i="55"/>
  <c r="Y17" i="55"/>
  <c r="W17" i="55"/>
  <c r="V17" i="55"/>
  <c r="T17" i="55"/>
  <c r="S17" i="55"/>
  <c r="Q17" i="55"/>
  <c r="P17" i="55"/>
  <c r="N17" i="55"/>
  <c r="M17" i="55"/>
  <c r="K17" i="55"/>
  <c r="J17" i="55"/>
  <c r="Z16" i="55"/>
  <c r="Y16" i="55"/>
  <c r="W16" i="55"/>
  <c r="V16" i="55"/>
  <c r="T16" i="55"/>
  <c r="S16" i="55"/>
  <c r="Q16" i="55"/>
  <c r="P16" i="55"/>
  <c r="N16" i="55"/>
  <c r="M16" i="55"/>
  <c r="K16" i="55"/>
  <c r="J16" i="55"/>
  <c r="Z15" i="55"/>
  <c r="Y15" i="55"/>
  <c r="W15" i="55"/>
  <c r="V15" i="55"/>
  <c r="T15" i="55"/>
  <c r="S15" i="55"/>
  <c r="Q15" i="55"/>
  <c r="P15" i="55"/>
  <c r="N15" i="55"/>
  <c r="M15" i="55"/>
  <c r="K15" i="55"/>
  <c r="J15" i="55"/>
  <c r="Z14" i="55"/>
  <c r="Y14" i="55"/>
  <c r="W14" i="55"/>
  <c r="V14" i="55"/>
  <c r="T14" i="55"/>
  <c r="S14" i="55"/>
  <c r="Q14" i="55"/>
  <c r="P14" i="55"/>
  <c r="N14" i="55"/>
  <c r="M14" i="55"/>
  <c r="K14" i="55"/>
  <c r="J14" i="55"/>
  <c r="Z13" i="55"/>
  <c r="Y13" i="55"/>
  <c r="W13" i="55"/>
  <c r="V13" i="55"/>
  <c r="T13" i="55"/>
  <c r="S13" i="55"/>
  <c r="Q13" i="55"/>
  <c r="P13" i="55"/>
  <c r="N13" i="55"/>
  <c r="M13" i="55"/>
  <c r="K13" i="55"/>
  <c r="J13" i="55"/>
  <c r="Z12" i="55"/>
  <c r="Y12" i="55"/>
  <c r="W12" i="55"/>
  <c r="V12" i="55"/>
  <c r="T12" i="55"/>
  <c r="S12" i="55"/>
  <c r="Q12" i="55"/>
  <c r="P12" i="55"/>
  <c r="N12" i="55"/>
  <c r="M12" i="55"/>
  <c r="K12" i="55"/>
  <c r="J12" i="55"/>
  <c r="Z11" i="55"/>
  <c r="Y11" i="55"/>
  <c r="W11" i="55"/>
  <c r="V11" i="55"/>
  <c r="T11" i="55"/>
  <c r="S11" i="55"/>
  <c r="Q11" i="55"/>
  <c r="P11" i="55"/>
  <c r="N11" i="55"/>
  <c r="M11" i="55"/>
  <c r="K11" i="55"/>
  <c r="J11" i="55"/>
  <c r="Z10" i="55"/>
  <c r="Y10" i="55"/>
  <c r="W10" i="55"/>
  <c r="V10" i="55"/>
  <c r="T10" i="55"/>
  <c r="S10" i="55"/>
  <c r="Q10" i="55"/>
  <c r="P10" i="55"/>
  <c r="N10" i="55"/>
  <c r="M10" i="55"/>
  <c r="K10" i="55"/>
  <c r="J10" i="55"/>
  <c r="Z9" i="55"/>
  <c r="Y9" i="55"/>
  <c r="W9" i="55"/>
  <c r="V9" i="55"/>
  <c r="T9" i="55"/>
  <c r="S9" i="55"/>
  <c r="Q9" i="55"/>
  <c r="P9" i="55"/>
  <c r="N9" i="55"/>
  <c r="M9" i="55"/>
  <c r="K9" i="55"/>
  <c r="J9" i="55"/>
  <c r="Z8" i="55"/>
  <c r="Y8" i="55"/>
  <c r="W8" i="55"/>
  <c r="V8" i="55"/>
  <c r="T8" i="55"/>
  <c r="S8" i="55"/>
  <c r="Q8" i="55"/>
  <c r="P8" i="55"/>
  <c r="N8" i="55"/>
  <c r="M8" i="55"/>
  <c r="K8" i="55"/>
  <c r="J8" i="55"/>
  <c r="Z7" i="55"/>
  <c r="Y7" i="55"/>
  <c r="W7" i="55"/>
  <c r="V7" i="55"/>
  <c r="T7" i="55"/>
  <c r="S7" i="55"/>
  <c r="Q7" i="55"/>
  <c r="P7" i="55"/>
  <c r="N7" i="55"/>
  <c r="M7" i="55"/>
  <c r="K7" i="55"/>
  <c r="J7" i="55"/>
  <c r="Z6" i="55"/>
  <c r="Y6" i="55"/>
  <c r="W6" i="55"/>
  <c r="V6" i="55"/>
  <c r="T6" i="55"/>
  <c r="S6" i="55"/>
  <c r="Q6" i="55"/>
  <c r="P6" i="55"/>
  <c r="N6" i="55"/>
  <c r="M6" i="55"/>
  <c r="K6" i="55"/>
  <c r="J6" i="55"/>
  <c r="Z5" i="55"/>
  <c r="Y5" i="55"/>
  <c r="W5" i="55"/>
  <c r="V5" i="55"/>
  <c r="T5" i="55"/>
  <c r="S5" i="55"/>
  <c r="Q5" i="55"/>
  <c r="P5" i="55"/>
  <c r="N5" i="55"/>
  <c r="M5" i="55"/>
  <c r="K5" i="55"/>
  <c r="J5" i="55"/>
  <c r="Z4" i="55"/>
  <c r="Y4" i="55"/>
  <c r="W4" i="55"/>
  <c r="V4" i="55"/>
  <c r="T4" i="55"/>
  <c r="S4" i="55"/>
  <c r="Q4" i="55"/>
  <c r="P4" i="55"/>
  <c r="N4" i="55"/>
  <c r="M4" i="55"/>
  <c r="K4" i="55"/>
  <c r="J4" i="55"/>
  <c r="Z3" i="55"/>
  <c r="Y3" i="55"/>
  <c r="W3" i="55"/>
  <c r="V3" i="55"/>
  <c r="T3" i="55"/>
  <c r="S3" i="55"/>
  <c r="Q3" i="55"/>
  <c r="P3" i="55"/>
  <c r="N3" i="55"/>
  <c r="M3" i="55"/>
  <c r="K3" i="55"/>
  <c r="J3" i="55"/>
  <c r="K2" i="55"/>
  <c r="J2" i="55"/>
  <c r="Z20" i="54"/>
  <c r="Y20" i="54"/>
  <c r="W20" i="54"/>
  <c r="V20" i="54"/>
  <c r="T20" i="54"/>
  <c r="S20" i="54"/>
  <c r="Q20" i="54"/>
  <c r="P20" i="54"/>
  <c r="N20" i="54"/>
  <c r="M20" i="54"/>
  <c r="K20" i="54"/>
  <c r="J20" i="54"/>
  <c r="Z19" i="54"/>
  <c r="Y19" i="54"/>
  <c r="W19" i="54"/>
  <c r="V19" i="54"/>
  <c r="T19" i="54"/>
  <c r="S19" i="54"/>
  <c r="Q19" i="54"/>
  <c r="P19" i="54"/>
  <c r="N19" i="54"/>
  <c r="M19" i="54"/>
  <c r="K19" i="54"/>
  <c r="J19" i="54"/>
  <c r="Z18" i="54"/>
  <c r="Y18" i="54"/>
  <c r="W18" i="54"/>
  <c r="V18" i="54"/>
  <c r="T18" i="54"/>
  <c r="S18" i="54"/>
  <c r="Q18" i="54"/>
  <c r="P18" i="54"/>
  <c r="N18" i="54"/>
  <c r="M18" i="54"/>
  <c r="K18" i="54"/>
  <c r="J18" i="54"/>
  <c r="Z17" i="54"/>
  <c r="Y17" i="54"/>
  <c r="W17" i="54"/>
  <c r="V17" i="54"/>
  <c r="T17" i="54"/>
  <c r="S17" i="54"/>
  <c r="Q17" i="54"/>
  <c r="P17" i="54"/>
  <c r="N17" i="54"/>
  <c r="M17" i="54"/>
  <c r="K17" i="54"/>
  <c r="J17" i="54"/>
  <c r="Z16" i="54"/>
  <c r="Y16" i="54"/>
  <c r="W16" i="54"/>
  <c r="V16" i="54"/>
  <c r="T16" i="54"/>
  <c r="S16" i="54"/>
  <c r="Q16" i="54"/>
  <c r="P16" i="54"/>
  <c r="N16" i="54"/>
  <c r="M16" i="54"/>
  <c r="K16" i="54"/>
  <c r="J16" i="54"/>
  <c r="Z15" i="54"/>
  <c r="Y15" i="54"/>
  <c r="W15" i="54"/>
  <c r="V15" i="54"/>
  <c r="T15" i="54"/>
  <c r="S15" i="54"/>
  <c r="Q15" i="54"/>
  <c r="P15" i="54"/>
  <c r="N15" i="54"/>
  <c r="M15" i="54"/>
  <c r="K15" i="54"/>
  <c r="J15" i="54"/>
  <c r="Z14" i="54"/>
  <c r="Y14" i="54"/>
  <c r="W14" i="54"/>
  <c r="V14" i="54"/>
  <c r="T14" i="54"/>
  <c r="S14" i="54"/>
  <c r="Q14" i="54"/>
  <c r="P14" i="54"/>
  <c r="N14" i="54"/>
  <c r="M14" i="54"/>
  <c r="K14" i="54"/>
  <c r="J14" i="54"/>
  <c r="Z13" i="54"/>
  <c r="Y13" i="54"/>
  <c r="W13" i="54"/>
  <c r="V13" i="54"/>
  <c r="T13" i="54"/>
  <c r="S13" i="54"/>
  <c r="Q13" i="54"/>
  <c r="P13" i="54"/>
  <c r="N13" i="54"/>
  <c r="M13" i="54"/>
  <c r="K13" i="54"/>
  <c r="J13" i="54"/>
  <c r="Z12" i="54"/>
  <c r="Y12" i="54"/>
  <c r="W12" i="54"/>
  <c r="V12" i="54"/>
  <c r="T12" i="54"/>
  <c r="S12" i="54"/>
  <c r="Q12" i="54"/>
  <c r="P12" i="54"/>
  <c r="N12" i="54"/>
  <c r="M12" i="54"/>
  <c r="K12" i="54"/>
  <c r="J12" i="54"/>
  <c r="Z11" i="54"/>
  <c r="Y11" i="54"/>
  <c r="W11" i="54"/>
  <c r="V11" i="54"/>
  <c r="T11" i="54"/>
  <c r="S11" i="54"/>
  <c r="Q11" i="54"/>
  <c r="P11" i="54"/>
  <c r="N11" i="54"/>
  <c r="M11" i="54"/>
  <c r="K11" i="54"/>
  <c r="J11" i="54"/>
  <c r="Z10" i="54"/>
  <c r="Y10" i="54"/>
  <c r="W10" i="54"/>
  <c r="V10" i="54"/>
  <c r="T10" i="54"/>
  <c r="S10" i="54"/>
  <c r="Q10" i="54"/>
  <c r="P10" i="54"/>
  <c r="N10" i="54"/>
  <c r="M10" i="54"/>
  <c r="K10" i="54"/>
  <c r="J10" i="54"/>
  <c r="Z9" i="54"/>
  <c r="Y9" i="54"/>
  <c r="W9" i="54"/>
  <c r="V9" i="54"/>
  <c r="T9" i="54"/>
  <c r="S9" i="54"/>
  <c r="Q9" i="54"/>
  <c r="P9" i="54"/>
  <c r="N9" i="54"/>
  <c r="M9" i="54"/>
  <c r="K9" i="54"/>
  <c r="J9" i="54"/>
  <c r="Z8" i="54"/>
  <c r="Y8" i="54"/>
  <c r="W8" i="54"/>
  <c r="V8" i="54"/>
  <c r="T8" i="54"/>
  <c r="S8" i="54"/>
  <c r="Q8" i="54"/>
  <c r="P8" i="54"/>
  <c r="N8" i="54"/>
  <c r="M8" i="54"/>
  <c r="K8" i="54"/>
  <c r="J8" i="54"/>
  <c r="Z7" i="54"/>
  <c r="Y7" i="54"/>
  <c r="W7" i="54"/>
  <c r="V7" i="54"/>
  <c r="T7" i="54"/>
  <c r="S7" i="54"/>
  <c r="Q7" i="54"/>
  <c r="P7" i="54"/>
  <c r="N7" i="54"/>
  <c r="M7" i="54"/>
  <c r="K7" i="54"/>
  <c r="J7" i="54"/>
  <c r="Z6" i="54"/>
  <c r="Y6" i="54"/>
  <c r="W6" i="54"/>
  <c r="V6" i="54"/>
  <c r="T6" i="54"/>
  <c r="S6" i="54"/>
  <c r="Q6" i="54"/>
  <c r="P6" i="54"/>
  <c r="N6" i="54"/>
  <c r="M6" i="54"/>
  <c r="K6" i="54"/>
  <c r="J6" i="54"/>
  <c r="Z5" i="54"/>
  <c r="Y5" i="54"/>
  <c r="W5" i="54"/>
  <c r="V5" i="54"/>
  <c r="T5" i="54"/>
  <c r="S5" i="54"/>
  <c r="Q5" i="54"/>
  <c r="P5" i="54"/>
  <c r="N5" i="54"/>
  <c r="M5" i="54"/>
  <c r="K5" i="54"/>
  <c r="J5" i="54"/>
  <c r="Z4" i="54"/>
  <c r="Y4" i="54"/>
  <c r="W4" i="54"/>
  <c r="V4" i="54"/>
  <c r="T4" i="54"/>
  <c r="S4" i="54"/>
  <c r="Q4" i="54"/>
  <c r="P4" i="54"/>
  <c r="N4" i="54"/>
  <c r="M4" i="54"/>
  <c r="K4" i="54"/>
  <c r="J4" i="54"/>
  <c r="Z3" i="54"/>
  <c r="Y3" i="54"/>
  <c r="W3" i="54"/>
  <c r="V3" i="54"/>
  <c r="T3" i="54"/>
  <c r="S3" i="54"/>
  <c r="Q3" i="54"/>
  <c r="P3" i="54"/>
  <c r="N3" i="54"/>
  <c r="M3" i="54"/>
  <c r="K3" i="54"/>
  <c r="J3" i="54"/>
  <c r="K2" i="54"/>
  <c r="J2" i="54"/>
  <c r="Z20" i="53"/>
  <c r="Y20" i="53"/>
  <c r="W20" i="53"/>
  <c r="V20" i="53"/>
  <c r="T20" i="53"/>
  <c r="S20" i="53"/>
  <c r="Q20" i="53"/>
  <c r="P20" i="53"/>
  <c r="N20" i="53"/>
  <c r="M20" i="53"/>
  <c r="K20" i="53"/>
  <c r="J20" i="53"/>
  <c r="Z19" i="53"/>
  <c r="Y19" i="53"/>
  <c r="W19" i="53"/>
  <c r="V19" i="53"/>
  <c r="T19" i="53"/>
  <c r="S19" i="53"/>
  <c r="Q19" i="53"/>
  <c r="P19" i="53"/>
  <c r="N19" i="53"/>
  <c r="M19" i="53"/>
  <c r="K19" i="53"/>
  <c r="J19" i="53"/>
  <c r="Z18" i="53"/>
  <c r="Y18" i="53"/>
  <c r="W18" i="53"/>
  <c r="V18" i="53"/>
  <c r="T18" i="53"/>
  <c r="S18" i="53"/>
  <c r="Q18" i="53"/>
  <c r="P18" i="53"/>
  <c r="N18" i="53"/>
  <c r="M18" i="53"/>
  <c r="K18" i="53"/>
  <c r="J18" i="53"/>
  <c r="Z17" i="53"/>
  <c r="Y17" i="53"/>
  <c r="W17" i="53"/>
  <c r="V17" i="53"/>
  <c r="T17" i="53"/>
  <c r="S17" i="53"/>
  <c r="Q17" i="53"/>
  <c r="P17" i="53"/>
  <c r="N17" i="53"/>
  <c r="M17" i="53"/>
  <c r="K17" i="53"/>
  <c r="J17" i="53"/>
  <c r="Z16" i="53"/>
  <c r="Y16" i="53"/>
  <c r="W16" i="53"/>
  <c r="V16" i="53"/>
  <c r="T16" i="53"/>
  <c r="S16" i="53"/>
  <c r="Q16" i="53"/>
  <c r="P16" i="53"/>
  <c r="N16" i="53"/>
  <c r="M16" i="53"/>
  <c r="K16" i="53"/>
  <c r="J16" i="53"/>
  <c r="Z15" i="53"/>
  <c r="Y15" i="53"/>
  <c r="W15" i="53"/>
  <c r="V15" i="53"/>
  <c r="T15" i="53"/>
  <c r="S15" i="53"/>
  <c r="Q15" i="53"/>
  <c r="P15" i="53"/>
  <c r="N15" i="53"/>
  <c r="M15" i="53"/>
  <c r="K15" i="53"/>
  <c r="J15" i="53"/>
  <c r="Z14" i="53"/>
  <c r="Y14" i="53"/>
  <c r="W14" i="53"/>
  <c r="V14" i="53"/>
  <c r="T14" i="53"/>
  <c r="S14" i="53"/>
  <c r="Q14" i="53"/>
  <c r="P14" i="53"/>
  <c r="N14" i="53"/>
  <c r="M14" i="53"/>
  <c r="K14" i="53"/>
  <c r="J14" i="53"/>
  <c r="Z13" i="53"/>
  <c r="Y13" i="53"/>
  <c r="W13" i="53"/>
  <c r="V13" i="53"/>
  <c r="T13" i="53"/>
  <c r="S13" i="53"/>
  <c r="Q13" i="53"/>
  <c r="P13" i="53"/>
  <c r="N13" i="53"/>
  <c r="M13" i="53"/>
  <c r="K13" i="53"/>
  <c r="J13" i="53"/>
  <c r="Z12" i="53"/>
  <c r="Y12" i="53"/>
  <c r="W12" i="53"/>
  <c r="V12" i="53"/>
  <c r="T12" i="53"/>
  <c r="S12" i="53"/>
  <c r="Q12" i="53"/>
  <c r="P12" i="53"/>
  <c r="N12" i="53"/>
  <c r="M12" i="53"/>
  <c r="K12" i="53"/>
  <c r="J12" i="53"/>
  <c r="Z11" i="53"/>
  <c r="Y11" i="53"/>
  <c r="W11" i="53"/>
  <c r="V11" i="53"/>
  <c r="T11" i="53"/>
  <c r="S11" i="53"/>
  <c r="Q11" i="53"/>
  <c r="P11" i="53"/>
  <c r="N11" i="53"/>
  <c r="M11" i="53"/>
  <c r="K11" i="53"/>
  <c r="J11" i="53"/>
  <c r="Z10" i="53"/>
  <c r="Y10" i="53"/>
  <c r="W10" i="53"/>
  <c r="V10" i="53"/>
  <c r="T10" i="53"/>
  <c r="S10" i="53"/>
  <c r="Q10" i="53"/>
  <c r="P10" i="53"/>
  <c r="N10" i="53"/>
  <c r="M10" i="53"/>
  <c r="K10" i="53"/>
  <c r="J10" i="53"/>
  <c r="Z9" i="53"/>
  <c r="Y9" i="53"/>
  <c r="W9" i="53"/>
  <c r="V9" i="53"/>
  <c r="T9" i="53"/>
  <c r="S9" i="53"/>
  <c r="Q9" i="53"/>
  <c r="P9" i="53"/>
  <c r="N9" i="53"/>
  <c r="M9" i="53"/>
  <c r="K9" i="53"/>
  <c r="J9" i="53"/>
  <c r="Z8" i="53"/>
  <c r="Y8" i="53"/>
  <c r="W8" i="53"/>
  <c r="V8" i="53"/>
  <c r="T8" i="53"/>
  <c r="S8" i="53"/>
  <c r="Q8" i="53"/>
  <c r="P8" i="53"/>
  <c r="N8" i="53"/>
  <c r="M8" i="53"/>
  <c r="K8" i="53"/>
  <c r="J8" i="53"/>
  <c r="Z7" i="53"/>
  <c r="Y7" i="53"/>
  <c r="W7" i="53"/>
  <c r="V7" i="53"/>
  <c r="T7" i="53"/>
  <c r="S7" i="53"/>
  <c r="Q7" i="53"/>
  <c r="P7" i="53"/>
  <c r="N7" i="53"/>
  <c r="M7" i="53"/>
  <c r="K7" i="53"/>
  <c r="J7" i="53"/>
  <c r="Z6" i="53"/>
  <c r="Y6" i="53"/>
  <c r="W6" i="53"/>
  <c r="V6" i="53"/>
  <c r="T6" i="53"/>
  <c r="S6" i="53"/>
  <c r="Q6" i="53"/>
  <c r="P6" i="53"/>
  <c r="N6" i="53"/>
  <c r="M6" i="53"/>
  <c r="K6" i="53"/>
  <c r="J6" i="53"/>
  <c r="Z5" i="53"/>
  <c r="Y5" i="53"/>
  <c r="W5" i="53"/>
  <c r="V5" i="53"/>
  <c r="T5" i="53"/>
  <c r="S5" i="53"/>
  <c r="Q5" i="53"/>
  <c r="P5" i="53"/>
  <c r="N5" i="53"/>
  <c r="M5" i="53"/>
  <c r="K5" i="53"/>
  <c r="J5" i="53"/>
  <c r="Z4" i="53"/>
  <c r="Y4" i="53"/>
  <c r="W4" i="53"/>
  <c r="V4" i="53"/>
  <c r="T4" i="53"/>
  <c r="S4" i="53"/>
  <c r="Q4" i="53"/>
  <c r="P4" i="53"/>
  <c r="N4" i="53"/>
  <c r="M4" i="53"/>
  <c r="K4" i="53"/>
  <c r="J4" i="53"/>
  <c r="Z3" i="53"/>
  <c r="Y3" i="53"/>
  <c r="W3" i="53"/>
  <c r="V3" i="53"/>
  <c r="T3" i="53"/>
  <c r="S3" i="53"/>
  <c r="Q3" i="53"/>
  <c r="P3" i="53"/>
  <c r="N3" i="53"/>
  <c r="M3" i="53"/>
  <c r="K3" i="53"/>
  <c r="J3" i="53"/>
  <c r="K2" i="53"/>
  <c r="J2" i="53"/>
  <c r="Z20" i="52"/>
  <c r="Y20" i="52"/>
  <c r="W20" i="52"/>
  <c r="V20" i="52"/>
  <c r="T20" i="52"/>
  <c r="S20" i="52"/>
  <c r="Q20" i="52"/>
  <c r="P20" i="52"/>
  <c r="N20" i="52"/>
  <c r="M20" i="52"/>
  <c r="K20" i="52"/>
  <c r="J20" i="52"/>
  <c r="Z19" i="52"/>
  <c r="Y19" i="52"/>
  <c r="W19" i="52"/>
  <c r="V19" i="52"/>
  <c r="T19" i="52"/>
  <c r="S19" i="52"/>
  <c r="Q19" i="52"/>
  <c r="P19" i="52"/>
  <c r="N19" i="52"/>
  <c r="M19" i="52"/>
  <c r="K19" i="52"/>
  <c r="J19" i="52"/>
  <c r="Z18" i="52"/>
  <c r="Y18" i="52"/>
  <c r="W18" i="52"/>
  <c r="V18" i="52"/>
  <c r="T18" i="52"/>
  <c r="S18" i="52"/>
  <c r="Q18" i="52"/>
  <c r="P18" i="52"/>
  <c r="N18" i="52"/>
  <c r="M18" i="52"/>
  <c r="K18" i="52"/>
  <c r="J18" i="52"/>
  <c r="Z17" i="52"/>
  <c r="Y17" i="52"/>
  <c r="W17" i="52"/>
  <c r="V17" i="52"/>
  <c r="T17" i="52"/>
  <c r="S17" i="52"/>
  <c r="Q17" i="52"/>
  <c r="P17" i="52"/>
  <c r="N17" i="52"/>
  <c r="M17" i="52"/>
  <c r="K17" i="52"/>
  <c r="J17" i="52"/>
  <c r="Z16" i="52"/>
  <c r="Y16" i="52"/>
  <c r="W16" i="52"/>
  <c r="V16" i="52"/>
  <c r="T16" i="52"/>
  <c r="S16" i="52"/>
  <c r="Q16" i="52"/>
  <c r="P16" i="52"/>
  <c r="N16" i="52"/>
  <c r="M16" i="52"/>
  <c r="K16" i="52"/>
  <c r="J16" i="52"/>
  <c r="Z15" i="52"/>
  <c r="Y15" i="52"/>
  <c r="W15" i="52"/>
  <c r="V15" i="52"/>
  <c r="T15" i="52"/>
  <c r="S15" i="52"/>
  <c r="Q15" i="52"/>
  <c r="P15" i="52"/>
  <c r="N15" i="52"/>
  <c r="M15" i="52"/>
  <c r="K15" i="52"/>
  <c r="J15" i="52"/>
  <c r="Z14" i="52"/>
  <c r="Y14" i="52"/>
  <c r="W14" i="52"/>
  <c r="V14" i="52"/>
  <c r="T14" i="52"/>
  <c r="S14" i="52"/>
  <c r="Q14" i="52"/>
  <c r="P14" i="52"/>
  <c r="N14" i="52"/>
  <c r="M14" i="52"/>
  <c r="K14" i="52"/>
  <c r="J14" i="52"/>
  <c r="Z13" i="52"/>
  <c r="Y13" i="52"/>
  <c r="W13" i="52"/>
  <c r="V13" i="52"/>
  <c r="T13" i="52"/>
  <c r="S13" i="52"/>
  <c r="Q13" i="52"/>
  <c r="P13" i="52"/>
  <c r="N13" i="52"/>
  <c r="M13" i="52"/>
  <c r="K13" i="52"/>
  <c r="J13" i="52"/>
  <c r="Z12" i="52"/>
  <c r="Y12" i="52"/>
  <c r="W12" i="52"/>
  <c r="V12" i="52"/>
  <c r="T12" i="52"/>
  <c r="S12" i="52"/>
  <c r="Q12" i="52"/>
  <c r="P12" i="52"/>
  <c r="N12" i="52"/>
  <c r="M12" i="52"/>
  <c r="K12" i="52"/>
  <c r="J12" i="52"/>
  <c r="Z11" i="52"/>
  <c r="Y11" i="52"/>
  <c r="W11" i="52"/>
  <c r="V11" i="52"/>
  <c r="T11" i="52"/>
  <c r="S11" i="52"/>
  <c r="Q11" i="52"/>
  <c r="P11" i="52"/>
  <c r="N11" i="52"/>
  <c r="M11" i="52"/>
  <c r="K11" i="52"/>
  <c r="J11" i="52"/>
  <c r="Z10" i="52"/>
  <c r="Y10" i="52"/>
  <c r="W10" i="52"/>
  <c r="V10" i="52"/>
  <c r="T10" i="52"/>
  <c r="S10" i="52"/>
  <c r="Q10" i="52"/>
  <c r="P10" i="52"/>
  <c r="N10" i="52"/>
  <c r="M10" i="52"/>
  <c r="K10" i="52"/>
  <c r="J10" i="52"/>
  <c r="Z9" i="52"/>
  <c r="Y9" i="52"/>
  <c r="W9" i="52"/>
  <c r="V9" i="52"/>
  <c r="T9" i="52"/>
  <c r="S9" i="52"/>
  <c r="Q9" i="52"/>
  <c r="P9" i="52"/>
  <c r="N9" i="52"/>
  <c r="M9" i="52"/>
  <c r="K9" i="52"/>
  <c r="J9" i="52"/>
  <c r="Z8" i="52"/>
  <c r="Y8" i="52"/>
  <c r="W8" i="52"/>
  <c r="V8" i="52"/>
  <c r="T8" i="52"/>
  <c r="S8" i="52"/>
  <c r="Q8" i="52"/>
  <c r="P8" i="52"/>
  <c r="N8" i="52"/>
  <c r="M8" i="52"/>
  <c r="K8" i="52"/>
  <c r="J8" i="52"/>
  <c r="Z7" i="52"/>
  <c r="Y7" i="52"/>
  <c r="W7" i="52"/>
  <c r="V7" i="52"/>
  <c r="T7" i="52"/>
  <c r="S7" i="52"/>
  <c r="Q7" i="52"/>
  <c r="P7" i="52"/>
  <c r="N7" i="52"/>
  <c r="M7" i="52"/>
  <c r="K7" i="52"/>
  <c r="J7" i="52"/>
  <c r="Z6" i="52"/>
  <c r="Y6" i="52"/>
  <c r="W6" i="52"/>
  <c r="V6" i="52"/>
  <c r="T6" i="52"/>
  <c r="S6" i="52"/>
  <c r="Q6" i="52"/>
  <c r="P6" i="52"/>
  <c r="N6" i="52"/>
  <c r="M6" i="52"/>
  <c r="K6" i="52"/>
  <c r="J6" i="52"/>
  <c r="Z5" i="52"/>
  <c r="Y5" i="52"/>
  <c r="W5" i="52"/>
  <c r="V5" i="52"/>
  <c r="T5" i="52"/>
  <c r="S5" i="52"/>
  <c r="Q5" i="52"/>
  <c r="P5" i="52"/>
  <c r="N5" i="52"/>
  <c r="M5" i="52"/>
  <c r="K5" i="52"/>
  <c r="J5" i="52"/>
  <c r="Z4" i="52"/>
  <c r="Y4" i="52"/>
  <c r="W4" i="52"/>
  <c r="V4" i="52"/>
  <c r="T4" i="52"/>
  <c r="S4" i="52"/>
  <c r="Q4" i="52"/>
  <c r="P4" i="52"/>
  <c r="N4" i="52"/>
  <c r="M4" i="52"/>
  <c r="K4" i="52"/>
  <c r="J4" i="52"/>
  <c r="Z3" i="52"/>
  <c r="Y3" i="52"/>
  <c r="W3" i="52"/>
  <c r="V3" i="52"/>
  <c r="T3" i="52"/>
  <c r="S3" i="52"/>
  <c r="Q3" i="52"/>
  <c r="P3" i="52"/>
  <c r="N3" i="52"/>
  <c r="M3" i="52"/>
  <c r="K3" i="52"/>
  <c r="J3" i="52"/>
  <c r="K2" i="52"/>
  <c r="J2" i="52"/>
  <c r="Z20" i="51"/>
  <c r="Y20" i="51"/>
  <c r="W20" i="51"/>
  <c r="V20" i="51"/>
  <c r="T20" i="51"/>
  <c r="S20" i="51"/>
  <c r="Q20" i="51"/>
  <c r="P20" i="51"/>
  <c r="N20" i="51"/>
  <c r="M20" i="51"/>
  <c r="K20" i="51"/>
  <c r="J20" i="51"/>
  <c r="Z19" i="51"/>
  <c r="Y19" i="51"/>
  <c r="W19" i="51"/>
  <c r="V19" i="51"/>
  <c r="T19" i="51"/>
  <c r="S19" i="51"/>
  <c r="Q19" i="51"/>
  <c r="P19" i="51"/>
  <c r="N19" i="51"/>
  <c r="M19" i="51"/>
  <c r="K19" i="51"/>
  <c r="J19" i="51"/>
  <c r="Z18" i="51"/>
  <c r="Y18" i="51"/>
  <c r="W18" i="51"/>
  <c r="V18" i="51"/>
  <c r="T18" i="51"/>
  <c r="S18" i="51"/>
  <c r="Q18" i="51"/>
  <c r="P18" i="51"/>
  <c r="N18" i="51"/>
  <c r="M18" i="51"/>
  <c r="K18" i="51"/>
  <c r="J18" i="51"/>
  <c r="Z17" i="51"/>
  <c r="Y17" i="51"/>
  <c r="W17" i="51"/>
  <c r="V17" i="51"/>
  <c r="T17" i="51"/>
  <c r="S17" i="51"/>
  <c r="Q17" i="51"/>
  <c r="P17" i="51"/>
  <c r="N17" i="51"/>
  <c r="M17" i="51"/>
  <c r="K17" i="51"/>
  <c r="J17" i="51"/>
  <c r="Z16" i="51"/>
  <c r="Y16" i="51"/>
  <c r="W16" i="51"/>
  <c r="V16" i="51"/>
  <c r="T16" i="51"/>
  <c r="S16" i="51"/>
  <c r="Q16" i="51"/>
  <c r="P16" i="51"/>
  <c r="N16" i="51"/>
  <c r="M16" i="51"/>
  <c r="K16" i="51"/>
  <c r="J16" i="51"/>
  <c r="Z15" i="51"/>
  <c r="Y15" i="51"/>
  <c r="W15" i="51"/>
  <c r="V15" i="51"/>
  <c r="T15" i="51"/>
  <c r="S15" i="51"/>
  <c r="Q15" i="51"/>
  <c r="P15" i="51"/>
  <c r="N15" i="51"/>
  <c r="M15" i="51"/>
  <c r="K15" i="51"/>
  <c r="J15" i="51"/>
  <c r="Z14" i="51"/>
  <c r="Y14" i="51"/>
  <c r="W14" i="51"/>
  <c r="V14" i="51"/>
  <c r="T14" i="51"/>
  <c r="S14" i="51"/>
  <c r="Q14" i="51"/>
  <c r="P14" i="51"/>
  <c r="N14" i="51"/>
  <c r="M14" i="51"/>
  <c r="K14" i="51"/>
  <c r="J14" i="51"/>
  <c r="Z13" i="51"/>
  <c r="Y13" i="51"/>
  <c r="W13" i="51"/>
  <c r="V13" i="51"/>
  <c r="T13" i="51"/>
  <c r="S13" i="51"/>
  <c r="Q13" i="51"/>
  <c r="P13" i="51"/>
  <c r="N13" i="51"/>
  <c r="M13" i="51"/>
  <c r="K13" i="51"/>
  <c r="J13" i="51"/>
  <c r="Z12" i="51"/>
  <c r="Y12" i="51"/>
  <c r="W12" i="51"/>
  <c r="V12" i="51"/>
  <c r="T12" i="51"/>
  <c r="S12" i="51"/>
  <c r="Q12" i="51"/>
  <c r="P12" i="51"/>
  <c r="N12" i="51"/>
  <c r="M12" i="51"/>
  <c r="K12" i="51"/>
  <c r="J12" i="51"/>
  <c r="Z11" i="51"/>
  <c r="Y11" i="51"/>
  <c r="W11" i="51"/>
  <c r="V11" i="51"/>
  <c r="T11" i="51"/>
  <c r="S11" i="51"/>
  <c r="Q11" i="51"/>
  <c r="P11" i="51"/>
  <c r="N11" i="51"/>
  <c r="M11" i="51"/>
  <c r="K11" i="51"/>
  <c r="J11" i="51"/>
  <c r="Z10" i="51"/>
  <c r="Y10" i="51"/>
  <c r="W10" i="51"/>
  <c r="V10" i="51"/>
  <c r="T10" i="51"/>
  <c r="S10" i="51"/>
  <c r="Q10" i="51"/>
  <c r="P10" i="51"/>
  <c r="N10" i="51"/>
  <c r="M10" i="51"/>
  <c r="K10" i="51"/>
  <c r="J10" i="51"/>
  <c r="Z9" i="51"/>
  <c r="Y9" i="51"/>
  <c r="W9" i="51"/>
  <c r="V9" i="51"/>
  <c r="T9" i="51"/>
  <c r="S9" i="51"/>
  <c r="Q9" i="51"/>
  <c r="P9" i="51"/>
  <c r="N9" i="51"/>
  <c r="M9" i="51"/>
  <c r="K9" i="51"/>
  <c r="J9" i="51"/>
  <c r="Z8" i="51"/>
  <c r="Y8" i="51"/>
  <c r="W8" i="51"/>
  <c r="V8" i="51"/>
  <c r="T8" i="51"/>
  <c r="S8" i="51"/>
  <c r="Q8" i="51"/>
  <c r="P8" i="51"/>
  <c r="N8" i="51"/>
  <c r="M8" i="51"/>
  <c r="K8" i="51"/>
  <c r="J8" i="51"/>
  <c r="Z7" i="51"/>
  <c r="Y7" i="51"/>
  <c r="W7" i="51"/>
  <c r="V7" i="51"/>
  <c r="T7" i="51"/>
  <c r="S7" i="51"/>
  <c r="Q7" i="51"/>
  <c r="P7" i="51"/>
  <c r="N7" i="51"/>
  <c r="M7" i="51"/>
  <c r="K7" i="51"/>
  <c r="J7" i="51"/>
  <c r="Z6" i="51"/>
  <c r="Y6" i="51"/>
  <c r="W6" i="51"/>
  <c r="V6" i="51"/>
  <c r="T6" i="51"/>
  <c r="S6" i="51"/>
  <c r="Q6" i="51"/>
  <c r="P6" i="51"/>
  <c r="N6" i="51"/>
  <c r="M6" i="51"/>
  <c r="K6" i="51"/>
  <c r="J6" i="51"/>
  <c r="Z5" i="51"/>
  <c r="Y5" i="51"/>
  <c r="W5" i="51"/>
  <c r="V5" i="51"/>
  <c r="T5" i="51"/>
  <c r="S5" i="51"/>
  <c r="Q5" i="51"/>
  <c r="P5" i="51"/>
  <c r="N5" i="51"/>
  <c r="M5" i="51"/>
  <c r="K5" i="51"/>
  <c r="J5" i="51"/>
  <c r="Z4" i="51"/>
  <c r="Y4" i="51"/>
  <c r="W4" i="51"/>
  <c r="V4" i="51"/>
  <c r="T4" i="51"/>
  <c r="S4" i="51"/>
  <c r="Q4" i="51"/>
  <c r="P4" i="51"/>
  <c r="N4" i="51"/>
  <c r="M4" i="51"/>
  <c r="K4" i="51"/>
  <c r="J4" i="51"/>
  <c r="Z3" i="51"/>
  <c r="Y3" i="51"/>
  <c r="W3" i="51"/>
  <c r="V3" i="51"/>
  <c r="T3" i="51"/>
  <c r="S3" i="51"/>
  <c r="Q3" i="51"/>
  <c r="P3" i="51"/>
  <c r="N3" i="51"/>
  <c r="M3" i="51"/>
  <c r="K3" i="51"/>
  <c r="J3" i="51"/>
  <c r="K2" i="51"/>
  <c r="J2" i="51"/>
  <c r="Z20" i="50"/>
  <c r="Y20" i="50"/>
  <c r="W20" i="50"/>
  <c r="V20" i="50"/>
  <c r="T20" i="50"/>
  <c r="S20" i="50"/>
  <c r="Q20" i="50"/>
  <c r="P20" i="50"/>
  <c r="N20" i="50"/>
  <c r="M20" i="50"/>
  <c r="K20" i="50"/>
  <c r="J20" i="50"/>
  <c r="Z19" i="50"/>
  <c r="Y19" i="50"/>
  <c r="W19" i="50"/>
  <c r="V19" i="50"/>
  <c r="T19" i="50"/>
  <c r="S19" i="50"/>
  <c r="Q19" i="50"/>
  <c r="P19" i="50"/>
  <c r="N19" i="50"/>
  <c r="M19" i="50"/>
  <c r="K19" i="50"/>
  <c r="J19" i="50"/>
  <c r="Z18" i="50"/>
  <c r="Y18" i="50"/>
  <c r="W18" i="50"/>
  <c r="V18" i="50"/>
  <c r="T18" i="50"/>
  <c r="S18" i="50"/>
  <c r="Q18" i="50"/>
  <c r="P18" i="50"/>
  <c r="N18" i="50"/>
  <c r="M18" i="50"/>
  <c r="K18" i="50"/>
  <c r="J18" i="50"/>
  <c r="Z17" i="50"/>
  <c r="Y17" i="50"/>
  <c r="W17" i="50"/>
  <c r="V17" i="50"/>
  <c r="T17" i="50"/>
  <c r="S17" i="50"/>
  <c r="Q17" i="50"/>
  <c r="P17" i="50"/>
  <c r="N17" i="50"/>
  <c r="M17" i="50"/>
  <c r="K17" i="50"/>
  <c r="J17" i="50"/>
  <c r="Z16" i="50"/>
  <c r="Y16" i="50"/>
  <c r="W16" i="50"/>
  <c r="V16" i="50"/>
  <c r="T16" i="50"/>
  <c r="S16" i="50"/>
  <c r="Q16" i="50"/>
  <c r="P16" i="50"/>
  <c r="N16" i="50"/>
  <c r="M16" i="50"/>
  <c r="K16" i="50"/>
  <c r="J16" i="50"/>
  <c r="Z15" i="50"/>
  <c r="Y15" i="50"/>
  <c r="W15" i="50"/>
  <c r="V15" i="50"/>
  <c r="T15" i="50"/>
  <c r="S15" i="50"/>
  <c r="Q15" i="50"/>
  <c r="P15" i="50"/>
  <c r="N15" i="50"/>
  <c r="M15" i="50"/>
  <c r="K15" i="50"/>
  <c r="J15" i="50"/>
  <c r="Z14" i="50"/>
  <c r="Y14" i="50"/>
  <c r="W14" i="50"/>
  <c r="V14" i="50"/>
  <c r="T14" i="50"/>
  <c r="S14" i="50"/>
  <c r="Q14" i="50"/>
  <c r="P14" i="50"/>
  <c r="N14" i="50"/>
  <c r="M14" i="50"/>
  <c r="K14" i="50"/>
  <c r="J14" i="50"/>
  <c r="Z13" i="50"/>
  <c r="Y13" i="50"/>
  <c r="W13" i="50"/>
  <c r="V13" i="50"/>
  <c r="T13" i="50"/>
  <c r="S13" i="50"/>
  <c r="Q13" i="50"/>
  <c r="P13" i="50"/>
  <c r="N13" i="50"/>
  <c r="M13" i="50"/>
  <c r="K13" i="50"/>
  <c r="J13" i="50"/>
  <c r="Z12" i="50"/>
  <c r="Y12" i="50"/>
  <c r="W12" i="50"/>
  <c r="V12" i="50"/>
  <c r="T12" i="50"/>
  <c r="S12" i="50"/>
  <c r="Q12" i="50"/>
  <c r="P12" i="50"/>
  <c r="N12" i="50"/>
  <c r="M12" i="50"/>
  <c r="K12" i="50"/>
  <c r="J12" i="50"/>
  <c r="Z11" i="50"/>
  <c r="Y11" i="50"/>
  <c r="W11" i="50"/>
  <c r="V11" i="50"/>
  <c r="T11" i="50"/>
  <c r="S11" i="50"/>
  <c r="Q11" i="50"/>
  <c r="P11" i="50"/>
  <c r="N11" i="50"/>
  <c r="M11" i="50"/>
  <c r="K11" i="50"/>
  <c r="J11" i="50"/>
  <c r="Z10" i="50"/>
  <c r="Y10" i="50"/>
  <c r="W10" i="50"/>
  <c r="V10" i="50"/>
  <c r="T10" i="50"/>
  <c r="S10" i="50"/>
  <c r="Q10" i="50"/>
  <c r="P10" i="50"/>
  <c r="N10" i="50"/>
  <c r="M10" i="50"/>
  <c r="K10" i="50"/>
  <c r="J10" i="50"/>
  <c r="Z9" i="50"/>
  <c r="Y9" i="50"/>
  <c r="W9" i="50"/>
  <c r="V9" i="50"/>
  <c r="T9" i="50"/>
  <c r="S9" i="50"/>
  <c r="Q9" i="50"/>
  <c r="P9" i="50"/>
  <c r="N9" i="50"/>
  <c r="M9" i="50"/>
  <c r="K9" i="50"/>
  <c r="J9" i="50"/>
  <c r="Z8" i="50"/>
  <c r="Y8" i="50"/>
  <c r="W8" i="50"/>
  <c r="V8" i="50"/>
  <c r="T8" i="50"/>
  <c r="S8" i="50"/>
  <c r="Q8" i="50"/>
  <c r="P8" i="50"/>
  <c r="N8" i="50"/>
  <c r="M8" i="50"/>
  <c r="K8" i="50"/>
  <c r="J8" i="50"/>
  <c r="Z7" i="50"/>
  <c r="Y7" i="50"/>
  <c r="W7" i="50"/>
  <c r="V7" i="50"/>
  <c r="T7" i="50"/>
  <c r="S7" i="50"/>
  <c r="Q7" i="50"/>
  <c r="P7" i="50"/>
  <c r="N7" i="50"/>
  <c r="M7" i="50"/>
  <c r="K7" i="50"/>
  <c r="J7" i="50"/>
  <c r="Z6" i="50"/>
  <c r="Y6" i="50"/>
  <c r="W6" i="50"/>
  <c r="V6" i="50"/>
  <c r="T6" i="50"/>
  <c r="S6" i="50"/>
  <c r="Q6" i="50"/>
  <c r="P6" i="50"/>
  <c r="N6" i="50"/>
  <c r="M6" i="50"/>
  <c r="K6" i="50"/>
  <c r="J6" i="50"/>
  <c r="Z5" i="50"/>
  <c r="Y5" i="50"/>
  <c r="W5" i="50"/>
  <c r="V5" i="50"/>
  <c r="T5" i="50"/>
  <c r="S5" i="50"/>
  <c r="Q5" i="50"/>
  <c r="P5" i="50"/>
  <c r="N5" i="50"/>
  <c r="M5" i="50"/>
  <c r="K5" i="50"/>
  <c r="J5" i="50"/>
  <c r="Z4" i="50"/>
  <c r="Y4" i="50"/>
  <c r="W4" i="50"/>
  <c r="V4" i="50"/>
  <c r="T4" i="50"/>
  <c r="S4" i="50"/>
  <c r="Q4" i="50"/>
  <c r="P4" i="50"/>
  <c r="N4" i="50"/>
  <c r="M4" i="50"/>
  <c r="K4" i="50"/>
  <c r="J4" i="50"/>
  <c r="Z3" i="50"/>
  <c r="Y3" i="50"/>
  <c r="W3" i="50"/>
  <c r="V3" i="50"/>
  <c r="T3" i="50"/>
  <c r="S3" i="50"/>
  <c r="Q3" i="50"/>
  <c r="P3" i="50"/>
  <c r="N3" i="50"/>
  <c r="M3" i="50"/>
  <c r="K3" i="50"/>
  <c r="J3" i="50"/>
  <c r="K2" i="50"/>
  <c r="J2" i="50"/>
  <c r="Z20" i="49"/>
  <c r="Y20" i="49"/>
  <c r="W20" i="49"/>
  <c r="V20" i="49"/>
  <c r="T20" i="49"/>
  <c r="S20" i="49"/>
  <c r="Q20" i="49"/>
  <c r="P20" i="49"/>
  <c r="N20" i="49"/>
  <c r="M20" i="49"/>
  <c r="K20" i="49"/>
  <c r="J20" i="49"/>
  <c r="Z19" i="49"/>
  <c r="Y19" i="49"/>
  <c r="W19" i="49"/>
  <c r="V19" i="49"/>
  <c r="T19" i="49"/>
  <c r="S19" i="49"/>
  <c r="Q19" i="49"/>
  <c r="P19" i="49"/>
  <c r="N19" i="49"/>
  <c r="M19" i="49"/>
  <c r="K19" i="49"/>
  <c r="J19" i="49"/>
  <c r="Z18" i="49"/>
  <c r="Y18" i="49"/>
  <c r="W18" i="49"/>
  <c r="V18" i="49"/>
  <c r="T18" i="49"/>
  <c r="S18" i="49"/>
  <c r="Q18" i="49"/>
  <c r="P18" i="49"/>
  <c r="N18" i="49"/>
  <c r="M18" i="49"/>
  <c r="K18" i="49"/>
  <c r="J18" i="49"/>
  <c r="Z17" i="49"/>
  <c r="Y17" i="49"/>
  <c r="W17" i="49"/>
  <c r="V17" i="49"/>
  <c r="T17" i="49"/>
  <c r="S17" i="49"/>
  <c r="Q17" i="49"/>
  <c r="P17" i="49"/>
  <c r="N17" i="49"/>
  <c r="M17" i="49"/>
  <c r="K17" i="49"/>
  <c r="J17" i="49"/>
  <c r="Z16" i="49"/>
  <c r="Y16" i="49"/>
  <c r="W16" i="49"/>
  <c r="V16" i="49"/>
  <c r="T16" i="49"/>
  <c r="S16" i="49"/>
  <c r="Q16" i="49"/>
  <c r="P16" i="49"/>
  <c r="N16" i="49"/>
  <c r="M16" i="49"/>
  <c r="K16" i="49"/>
  <c r="J16" i="49"/>
  <c r="Z15" i="49"/>
  <c r="Y15" i="49"/>
  <c r="W15" i="49"/>
  <c r="V15" i="49"/>
  <c r="T15" i="49"/>
  <c r="S15" i="49"/>
  <c r="Q15" i="49"/>
  <c r="P15" i="49"/>
  <c r="N15" i="49"/>
  <c r="M15" i="49"/>
  <c r="K15" i="49"/>
  <c r="J15" i="49"/>
  <c r="Z14" i="49"/>
  <c r="Y14" i="49"/>
  <c r="W14" i="49"/>
  <c r="V14" i="49"/>
  <c r="T14" i="49"/>
  <c r="S14" i="49"/>
  <c r="Q14" i="49"/>
  <c r="P14" i="49"/>
  <c r="N14" i="49"/>
  <c r="M14" i="49"/>
  <c r="K14" i="49"/>
  <c r="J14" i="49"/>
  <c r="Z13" i="49"/>
  <c r="Y13" i="49"/>
  <c r="W13" i="49"/>
  <c r="V13" i="49"/>
  <c r="T13" i="49"/>
  <c r="S13" i="49"/>
  <c r="Q13" i="49"/>
  <c r="P13" i="49"/>
  <c r="N13" i="49"/>
  <c r="M13" i="49"/>
  <c r="K13" i="49"/>
  <c r="J13" i="49"/>
  <c r="Z12" i="49"/>
  <c r="Y12" i="49"/>
  <c r="W12" i="49"/>
  <c r="V12" i="49"/>
  <c r="T12" i="49"/>
  <c r="S12" i="49"/>
  <c r="Q12" i="49"/>
  <c r="P12" i="49"/>
  <c r="N12" i="49"/>
  <c r="M12" i="49"/>
  <c r="K12" i="49"/>
  <c r="J12" i="49"/>
  <c r="Z11" i="49"/>
  <c r="Y11" i="49"/>
  <c r="W11" i="49"/>
  <c r="V11" i="49"/>
  <c r="T11" i="49"/>
  <c r="S11" i="49"/>
  <c r="Q11" i="49"/>
  <c r="P11" i="49"/>
  <c r="N11" i="49"/>
  <c r="M11" i="49"/>
  <c r="K11" i="49"/>
  <c r="J11" i="49"/>
  <c r="Z10" i="49"/>
  <c r="Y10" i="49"/>
  <c r="W10" i="49"/>
  <c r="V10" i="49"/>
  <c r="T10" i="49"/>
  <c r="S10" i="49"/>
  <c r="Q10" i="49"/>
  <c r="P10" i="49"/>
  <c r="N10" i="49"/>
  <c r="M10" i="49"/>
  <c r="K10" i="49"/>
  <c r="J10" i="49"/>
  <c r="Z9" i="49"/>
  <c r="Y9" i="49"/>
  <c r="W9" i="49"/>
  <c r="V9" i="49"/>
  <c r="T9" i="49"/>
  <c r="S9" i="49"/>
  <c r="Q9" i="49"/>
  <c r="P9" i="49"/>
  <c r="N9" i="49"/>
  <c r="M9" i="49"/>
  <c r="K9" i="49"/>
  <c r="J9" i="49"/>
  <c r="Z8" i="49"/>
  <c r="Y8" i="49"/>
  <c r="W8" i="49"/>
  <c r="V8" i="49"/>
  <c r="T8" i="49"/>
  <c r="S8" i="49"/>
  <c r="Q8" i="49"/>
  <c r="P8" i="49"/>
  <c r="N8" i="49"/>
  <c r="M8" i="49"/>
  <c r="K8" i="49"/>
  <c r="J8" i="49"/>
  <c r="Z7" i="49"/>
  <c r="Y7" i="49"/>
  <c r="W7" i="49"/>
  <c r="V7" i="49"/>
  <c r="T7" i="49"/>
  <c r="S7" i="49"/>
  <c r="Q7" i="49"/>
  <c r="P7" i="49"/>
  <c r="N7" i="49"/>
  <c r="M7" i="49"/>
  <c r="K7" i="49"/>
  <c r="J7" i="49"/>
  <c r="Z6" i="49"/>
  <c r="Y6" i="49"/>
  <c r="W6" i="49"/>
  <c r="V6" i="49"/>
  <c r="T6" i="49"/>
  <c r="S6" i="49"/>
  <c r="Q6" i="49"/>
  <c r="P6" i="49"/>
  <c r="N6" i="49"/>
  <c r="M6" i="49"/>
  <c r="K6" i="49"/>
  <c r="J6" i="49"/>
  <c r="Z5" i="49"/>
  <c r="Y5" i="49"/>
  <c r="W5" i="49"/>
  <c r="V5" i="49"/>
  <c r="T5" i="49"/>
  <c r="S5" i="49"/>
  <c r="Q5" i="49"/>
  <c r="P5" i="49"/>
  <c r="N5" i="49"/>
  <c r="M5" i="49"/>
  <c r="K5" i="49"/>
  <c r="J5" i="49"/>
  <c r="Z4" i="49"/>
  <c r="Y4" i="49"/>
  <c r="W4" i="49"/>
  <c r="V4" i="49"/>
  <c r="T4" i="49"/>
  <c r="S4" i="49"/>
  <c r="Q4" i="49"/>
  <c r="P4" i="49"/>
  <c r="N4" i="49"/>
  <c r="M4" i="49"/>
  <c r="K4" i="49"/>
  <c r="J4" i="49"/>
  <c r="Z3" i="49"/>
  <c r="Y3" i="49"/>
  <c r="W3" i="49"/>
  <c r="V3" i="49"/>
  <c r="T3" i="49"/>
  <c r="S3" i="49"/>
  <c r="Q3" i="49"/>
  <c r="P3" i="49"/>
  <c r="N3" i="49"/>
  <c r="M3" i="49"/>
  <c r="K3" i="49"/>
  <c r="J3" i="49"/>
  <c r="K2" i="49"/>
  <c r="J2" i="49"/>
  <c r="Z20" i="48"/>
  <c r="Y20" i="48"/>
  <c r="W20" i="48"/>
  <c r="V20" i="48"/>
  <c r="T20" i="48"/>
  <c r="S20" i="48"/>
  <c r="Q20" i="48"/>
  <c r="P20" i="48"/>
  <c r="N20" i="48"/>
  <c r="M20" i="48"/>
  <c r="K20" i="48"/>
  <c r="J20" i="48"/>
  <c r="Z19" i="48"/>
  <c r="Y19" i="48"/>
  <c r="W19" i="48"/>
  <c r="V19" i="48"/>
  <c r="T19" i="48"/>
  <c r="S19" i="48"/>
  <c r="Q19" i="48"/>
  <c r="P19" i="48"/>
  <c r="N19" i="48"/>
  <c r="M19" i="48"/>
  <c r="K19" i="48"/>
  <c r="J19" i="48"/>
  <c r="Z18" i="48"/>
  <c r="Y18" i="48"/>
  <c r="W18" i="48"/>
  <c r="V18" i="48"/>
  <c r="T18" i="48"/>
  <c r="S18" i="48"/>
  <c r="Q18" i="48"/>
  <c r="P18" i="48"/>
  <c r="N18" i="48"/>
  <c r="M18" i="48"/>
  <c r="K18" i="48"/>
  <c r="J18" i="48"/>
  <c r="Z17" i="48"/>
  <c r="Y17" i="48"/>
  <c r="W17" i="48"/>
  <c r="V17" i="48"/>
  <c r="T17" i="48"/>
  <c r="S17" i="48"/>
  <c r="Q17" i="48"/>
  <c r="P17" i="48"/>
  <c r="N17" i="48"/>
  <c r="M17" i="48"/>
  <c r="K17" i="48"/>
  <c r="J17" i="48"/>
  <c r="Z16" i="48"/>
  <c r="Y16" i="48"/>
  <c r="W16" i="48"/>
  <c r="V16" i="48"/>
  <c r="T16" i="48"/>
  <c r="S16" i="48"/>
  <c r="Q16" i="48"/>
  <c r="P16" i="48"/>
  <c r="N16" i="48"/>
  <c r="M16" i="48"/>
  <c r="K16" i="48"/>
  <c r="J16" i="48"/>
  <c r="Z15" i="48"/>
  <c r="Y15" i="48"/>
  <c r="W15" i="48"/>
  <c r="V15" i="48"/>
  <c r="T15" i="48"/>
  <c r="S15" i="48"/>
  <c r="Q15" i="48"/>
  <c r="P15" i="48"/>
  <c r="N15" i="48"/>
  <c r="M15" i="48"/>
  <c r="K15" i="48"/>
  <c r="J15" i="48"/>
  <c r="Z14" i="48"/>
  <c r="Y14" i="48"/>
  <c r="W14" i="48"/>
  <c r="V14" i="48"/>
  <c r="T14" i="48"/>
  <c r="S14" i="48"/>
  <c r="Q14" i="48"/>
  <c r="P14" i="48"/>
  <c r="N14" i="48"/>
  <c r="M14" i="48"/>
  <c r="K14" i="48"/>
  <c r="J14" i="48"/>
  <c r="Z13" i="48"/>
  <c r="Y13" i="48"/>
  <c r="W13" i="48"/>
  <c r="V13" i="48"/>
  <c r="T13" i="48"/>
  <c r="S13" i="48"/>
  <c r="Q13" i="48"/>
  <c r="P13" i="48"/>
  <c r="N13" i="48"/>
  <c r="M13" i="48"/>
  <c r="K13" i="48"/>
  <c r="J13" i="48"/>
  <c r="Z12" i="48"/>
  <c r="Y12" i="48"/>
  <c r="W12" i="48"/>
  <c r="V12" i="48"/>
  <c r="T12" i="48"/>
  <c r="S12" i="48"/>
  <c r="Q12" i="48"/>
  <c r="P12" i="48"/>
  <c r="N12" i="48"/>
  <c r="M12" i="48"/>
  <c r="K12" i="48"/>
  <c r="J12" i="48"/>
  <c r="Z11" i="48"/>
  <c r="Y11" i="48"/>
  <c r="W11" i="48"/>
  <c r="V11" i="48"/>
  <c r="T11" i="48"/>
  <c r="S11" i="48"/>
  <c r="Q11" i="48"/>
  <c r="P11" i="48"/>
  <c r="N11" i="48"/>
  <c r="M11" i="48"/>
  <c r="K11" i="48"/>
  <c r="J11" i="48"/>
  <c r="Z10" i="48"/>
  <c r="Y10" i="48"/>
  <c r="W10" i="48"/>
  <c r="V10" i="48"/>
  <c r="T10" i="48"/>
  <c r="S10" i="48"/>
  <c r="Q10" i="48"/>
  <c r="P10" i="48"/>
  <c r="N10" i="48"/>
  <c r="M10" i="48"/>
  <c r="K10" i="48"/>
  <c r="J10" i="48"/>
  <c r="Z9" i="48"/>
  <c r="Y9" i="48"/>
  <c r="W9" i="48"/>
  <c r="V9" i="48"/>
  <c r="T9" i="48"/>
  <c r="S9" i="48"/>
  <c r="Q9" i="48"/>
  <c r="P9" i="48"/>
  <c r="N9" i="48"/>
  <c r="M9" i="48"/>
  <c r="K9" i="48"/>
  <c r="J9" i="48"/>
  <c r="Z8" i="48"/>
  <c r="Y8" i="48"/>
  <c r="W8" i="48"/>
  <c r="V8" i="48"/>
  <c r="T8" i="48"/>
  <c r="S8" i="48"/>
  <c r="Q8" i="48"/>
  <c r="P8" i="48"/>
  <c r="N8" i="48"/>
  <c r="M8" i="48"/>
  <c r="K8" i="48"/>
  <c r="J8" i="48"/>
  <c r="Z7" i="48"/>
  <c r="Y7" i="48"/>
  <c r="W7" i="48"/>
  <c r="V7" i="48"/>
  <c r="T7" i="48"/>
  <c r="S7" i="48"/>
  <c r="Q7" i="48"/>
  <c r="P7" i="48"/>
  <c r="N7" i="48"/>
  <c r="M7" i="48"/>
  <c r="K7" i="48"/>
  <c r="J7" i="48"/>
  <c r="Z6" i="48"/>
  <c r="Y6" i="48"/>
  <c r="W6" i="48"/>
  <c r="V6" i="48"/>
  <c r="T6" i="48"/>
  <c r="S6" i="48"/>
  <c r="Q6" i="48"/>
  <c r="P6" i="48"/>
  <c r="N6" i="48"/>
  <c r="M6" i="48"/>
  <c r="K6" i="48"/>
  <c r="J6" i="48"/>
  <c r="Z5" i="48"/>
  <c r="Y5" i="48"/>
  <c r="W5" i="48"/>
  <c r="V5" i="48"/>
  <c r="T5" i="48"/>
  <c r="S5" i="48"/>
  <c r="Q5" i="48"/>
  <c r="P5" i="48"/>
  <c r="N5" i="48"/>
  <c r="M5" i="48"/>
  <c r="K5" i="48"/>
  <c r="J5" i="48"/>
  <c r="Z4" i="48"/>
  <c r="Y4" i="48"/>
  <c r="W4" i="48"/>
  <c r="V4" i="48"/>
  <c r="T4" i="48"/>
  <c r="S4" i="48"/>
  <c r="Q4" i="48"/>
  <c r="P4" i="48"/>
  <c r="N4" i="48"/>
  <c r="M4" i="48"/>
  <c r="K4" i="48"/>
  <c r="J4" i="48"/>
  <c r="Z3" i="48"/>
  <c r="Y3" i="48"/>
  <c r="W3" i="48"/>
  <c r="V3" i="48"/>
  <c r="T3" i="48"/>
  <c r="S3" i="48"/>
  <c r="Q3" i="48"/>
  <c r="P3" i="48"/>
  <c r="N3" i="48"/>
  <c r="M3" i="48"/>
  <c r="K3" i="48"/>
  <c r="J3" i="48"/>
  <c r="K2" i="48"/>
  <c r="J2" i="48"/>
  <c r="Z20" i="47"/>
  <c r="Y20" i="47"/>
  <c r="W20" i="47"/>
  <c r="V20" i="47"/>
  <c r="T20" i="47"/>
  <c r="S20" i="47"/>
  <c r="Q20" i="47"/>
  <c r="P20" i="47"/>
  <c r="N20" i="47"/>
  <c r="M20" i="47"/>
  <c r="K20" i="47"/>
  <c r="J20" i="47"/>
  <c r="Z19" i="47"/>
  <c r="Y19" i="47"/>
  <c r="W19" i="47"/>
  <c r="V19" i="47"/>
  <c r="T19" i="47"/>
  <c r="S19" i="47"/>
  <c r="Q19" i="47"/>
  <c r="P19" i="47"/>
  <c r="N19" i="47"/>
  <c r="M19" i="47"/>
  <c r="K19" i="47"/>
  <c r="J19" i="47"/>
  <c r="Z18" i="47"/>
  <c r="Y18" i="47"/>
  <c r="W18" i="47"/>
  <c r="V18" i="47"/>
  <c r="T18" i="47"/>
  <c r="S18" i="47"/>
  <c r="Q18" i="47"/>
  <c r="P18" i="47"/>
  <c r="N18" i="47"/>
  <c r="M18" i="47"/>
  <c r="K18" i="47"/>
  <c r="J18" i="47"/>
  <c r="Z17" i="47"/>
  <c r="Y17" i="47"/>
  <c r="W17" i="47"/>
  <c r="V17" i="47"/>
  <c r="T17" i="47"/>
  <c r="S17" i="47"/>
  <c r="Q17" i="47"/>
  <c r="P17" i="47"/>
  <c r="N17" i="47"/>
  <c r="M17" i="47"/>
  <c r="K17" i="47"/>
  <c r="J17" i="47"/>
  <c r="Z16" i="47"/>
  <c r="Y16" i="47"/>
  <c r="W16" i="47"/>
  <c r="V16" i="47"/>
  <c r="T16" i="47"/>
  <c r="S16" i="47"/>
  <c r="Q16" i="47"/>
  <c r="P16" i="47"/>
  <c r="N16" i="47"/>
  <c r="M16" i="47"/>
  <c r="K16" i="47"/>
  <c r="J16" i="47"/>
  <c r="Z15" i="47"/>
  <c r="Y15" i="47"/>
  <c r="W15" i="47"/>
  <c r="V15" i="47"/>
  <c r="T15" i="47"/>
  <c r="S15" i="47"/>
  <c r="Q15" i="47"/>
  <c r="P15" i="47"/>
  <c r="N15" i="47"/>
  <c r="M15" i="47"/>
  <c r="K15" i="47"/>
  <c r="J15" i="47"/>
  <c r="Z14" i="47"/>
  <c r="Y14" i="47"/>
  <c r="W14" i="47"/>
  <c r="V14" i="47"/>
  <c r="T14" i="47"/>
  <c r="S14" i="47"/>
  <c r="Q14" i="47"/>
  <c r="P14" i="47"/>
  <c r="N14" i="47"/>
  <c r="M14" i="47"/>
  <c r="K14" i="47"/>
  <c r="J14" i="47"/>
  <c r="Z13" i="47"/>
  <c r="Y13" i="47"/>
  <c r="W13" i="47"/>
  <c r="V13" i="47"/>
  <c r="T13" i="47"/>
  <c r="S13" i="47"/>
  <c r="Q13" i="47"/>
  <c r="P13" i="47"/>
  <c r="N13" i="47"/>
  <c r="M13" i="47"/>
  <c r="K13" i="47"/>
  <c r="J13" i="47"/>
  <c r="Z12" i="47"/>
  <c r="Y12" i="47"/>
  <c r="W12" i="47"/>
  <c r="V12" i="47"/>
  <c r="T12" i="47"/>
  <c r="S12" i="47"/>
  <c r="Q12" i="47"/>
  <c r="P12" i="47"/>
  <c r="N12" i="47"/>
  <c r="M12" i="47"/>
  <c r="K12" i="47"/>
  <c r="J12" i="47"/>
  <c r="Z11" i="47"/>
  <c r="Y11" i="47"/>
  <c r="W11" i="47"/>
  <c r="V11" i="47"/>
  <c r="T11" i="47"/>
  <c r="S11" i="47"/>
  <c r="Q11" i="47"/>
  <c r="P11" i="47"/>
  <c r="N11" i="47"/>
  <c r="M11" i="47"/>
  <c r="K11" i="47"/>
  <c r="J11" i="47"/>
  <c r="Z10" i="47"/>
  <c r="Y10" i="47"/>
  <c r="W10" i="47"/>
  <c r="V10" i="47"/>
  <c r="T10" i="47"/>
  <c r="S10" i="47"/>
  <c r="Q10" i="47"/>
  <c r="P10" i="47"/>
  <c r="N10" i="47"/>
  <c r="M10" i="47"/>
  <c r="K10" i="47"/>
  <c r="J10" i="47"/>
  <c r="Z9" i="47"/>
  <c r="Y9" i="47"/>
  <c r="W9" i="47"/>
  <c r="V9" i="47"/>
  <c r="T9" i="47"/>
  <c r="S9" i="47"/>
  <c r="Q9" i="47"/>
  <c r="P9" i="47"/>
  <c r="N9" i="47"/>
  <c r="M9" i="47"/>
  <c r="K9" i="47"/>
  <c r="J9" i="47"/>
  <c r="Z8" i="47"/>
  <c r="Y8" i="47"/>
  <c r="W8" i="47"/>
  <c r="V8" i="47"/>
  <c r="T8" i="47"/>
  <c r="S8" i="47"/>
  <c r="Q8" i="47"/>
  <c r="P8" i="47"/>
  <c r="N8" i="47"/>
  <c r="M8" i="47"/>
  <c r="K8" i="47"/>
  <c r="J8" i="47"/>
  <c r="Z7" i="47"/>
  <c r="Y7" i="47"/>
  <c r="W7" i="47"/>
  <c r="V7" i="47"/>
  <c r="T7" i="47"/>
  <c r="S7" i="47"/>
  <c r="Q7" i="47"/>
  <c r="P7" i="47"/>
  <c r="N7" i="47"/>
  <c r="M7" i="47"/>
  <c r="K7" i="47"/>
  <c r="J7" i="47"/>
  <c r="Z6" i="47"/>
  <c r="Y6" i="47"/>
  <c r="W6" i="47"/>
  <c r="V6" i="47"/>
  <c r="T6" i="47"/>
  <c r="S6" i="47"/>
  <c r="Q6" i="47"/>
  <c r="P6" i="47"/>
  <c r="N6" i="47"/>
  <c r="M6" i="47"/>
  <c r="K6" i="47"/>
  <c r="J6" i="47"/>
  <c r="Z5" i="47"/>
  <c r="Y5" i="47"/>
  <c r="W5" i="47"/>
  <c r="V5" i="47"/>
  <c r="T5" i="47"/>
  <c r="S5" i="47"/>
  <c r="Q5" i="47"/>
  <c r="P5" i="47"/>
  <c r="N5" i="47"/>
  <c r="M5" i="47"/>
  <c r="K5" i="47"/>
  <c r="J5" i="47"/>
  <c r="Z4" i="47"/>
  <c r="Y4" i="47"/>
  <c r="W4" i="47"/>
  <c r="V4" i="47"/>
  <c r="T4" i="47"/>
  <c r="S4" i="47"/>
  <c r="Q4" i="47"/>
  <c r="P4" i="47"/>
  <c r="N4" i="47"/>
  <c r="M4" i="47"/>
  <c r="K4" i="47"/>
  <c r="J4" i="47"/>
  <c r="Z3" i="47"/>
  <c r="Y3" i="47"/>
  <c r="W3" i="47"/>
  <c r="V3" i="47"/>
  <c r="T3" i="47"/>
  <c r="S3" i="47"/>
  <c r="Q3" i="47"/>
  <c r="P3" i="47"/>
  <c r="N3" i="47"/>
  <c r="M3" i="47"/>
  <c r="K3" i="47"/>
  <c r="J3" i="47"/>
  <c r="K2" i="47"/>
  <c r="J2" i="47"/>
  <c r="Z20" i="46"/>
  <c r="Y20" i="46"/>
  <c r="W20" i="46"/>
  <c r="V20" i="46"/>
  <c r="T20" i="46"/>
  <c r="S20" i="46"/>
  <c r="Q20" i="46"/>
  <c r="P20" i="46"/>
  <c r="N20" i="46"/>
  <c r="M20" i="46"/>
  <c r="K20" i="46"/>
  <c r="J20" i="46"/>
  <c r="Z19" i="46"/>
  <c r="Y19" i="46"/>
  <c r="W19" i="46"/>
  <c r="V19" i="46"/>
  <c r="T19" i="46"/>
  <c r="S19" i="46"/>
  <c r="Q19" i="46"/>
  <c r="P19" i="46"/>
  <c r="N19" i="46"/>
  <c r="M19" i="46"/>
  <c r="K19" i="46"/>
  <c r="J19" i="46"/>
  <c r="Z18" i="46"/>
  <c r="Y18" i="46"/>
  <c r="W18" i="46"/>
  <c r="V18" i="46"/>
  <c r="T18" i="46"/>
  <c r="S18" i="46"/>
  <c r="Q18" i="46"/>
  <c r="P18" i="46"/>
  <c r="N18" i="46"/>
  <c r="M18" i="46"/>
  <c r="K18" i="46"/>
  <c r="J18" i="46"/>
  <c r="Z17" i="46"/>
  <c r="Y17" i="46"/>
  <c r="W17" i="46"/>
  <c r="V17" i="46"/>
  <c r="T17" i="46"/>
  <c r="S17" i="46"/>
  <c r="Q17" i="46"/>
  <c r="P17" i="46"/>
  <c r="N17" i="46"/>
  <c r="M17" i="46"/>
  <c r="K17" i="46"/>
  <c r="J17" i="46"/>
  <c r="Z16" i="46"/>
  <c r="Y16" i="46"/>
  <c r="W16" i="46"/>
  <c r="V16" i="46"/>
  <c r="T16" i="46"/>
  <c r="S16" i="46"/>
  <c r="Q16" i="46"/>
  <c r="P16" i="46"/>
  <c r="N16" i="46"/>
  <c r="M16" i="46"/>
  <c r="K16" i="46"/>
  <c r="J16" i="46"/>
  <c r="Z15" i="46"/>
  <c r="Y15" i="46"/>
  <c r="W15" i="46"/>
  <c r="V15" i="46"/>
  <c r="T15" i="46"/>
  <c r="S15" i="46"/>
  <c r="Q15" i="46"/>
  <c r="P15" i="46"/>
  <c r="N15" i="46"/>
  <c r="M15" i="46"/>
  <c r="K15" i="46"/>
  <c r="J15" i="46"/>
  <c r="Z14" i="46"/>
  <c r="Y14" i="46"/>
  <c r="W14" i="46"/>
  <c r="V14" i="46"/>
  <c r="T14" i="46"/>
  <c r="S14" i="46"/>
  <c r="Q14" i="46"/>
  <c r="P14" i="46"/>
  <c r="N14" i="46"/>
  <c r="M14" i="46"/>
  <c r="K14" i="46"/>
  <c r="J14" i="46"/>
  <c r="Z13" i="46"/>
  <c r="Y13" i="46"/>
  <c r="W13" i="46"/>
  <c r="V13" i="46"/>
  <c r="T13" i="46"/>
  <c r="S13" i="46"/>
  <c r="Q13" i="46"/>
  <c r="P13" i="46"/>
  <c r="N13" i="46"/>
  <c r="M13" i="46"/>
  <c r="K13" i="46"/>
  <c r="J13" i="46"/>
  <c r="Z12" i="46"/>
  <c r="Y12" i="46"/>
  <c r="W12" i="46"/>
  <c r="V12" i="46"/>
  <c r="T12" i="46"/>
  <c r="S12" i="46"/>
  <c r="Q12" i="46"/>
  <c r="P12" i="46"/>
  <c r="N12" i="46"/>
  <c r="M12" i="46"/>
  <c r="K12" i="46"/>
  <c r="J12" i="46"/>
  <c r="Z11" i="46"/>
  <c r="Y11" i="46"/>
  <c r="W11" i="46"/>
  <c r="V11" i="46"/>
  <c r="T11" i="46"/>
  <c r="S11" i="46"/>
  <c r="Q11" i="46"/>
  <c r="P11" i="46"/>
  <c r="N11" i="46"/>
  <c r="M11" i="46"/>
  <c r="K11" i="46"/>
  <c r="J11" i="46"/>
  <c r="Z10" i="46"/>
  <c r="Y10" i="46"/>
  <c r="W10" i="46"/>
  <c r="V10" i="46"/>
  <c r="T10" i="46"/>
  <c r="S10" i="46"/>
  <c r="Q10" i="46"/>
  <c r="P10" i="46"/>
  <c r="N10" i="46"/>
  <c r="M10" i="46"/>
  <c r="K10" i="46"/>
  <c r="J10" i="46"/>
  <c r="Z9" i="46"/>
  <c r="Y9" i="46"/>
  <c r="W9" i="46"/>
  <c r="V9" i="46"/>
  <c r="T9" i="46"/>
  <c r="S9" i="46"/>
  <c r="Q9" i="46"/>
  <c r="P9" i="46"/>
  <c r="N9" i="46"/>
  <c r="M9" i="46"/>
  <c r="K9" i="46"/>
  <c r="J9" i="46"/>
  <c r="Z8" i="46"/>
  <c r="Y8" i="46"/>
  <c r="W8" i="46"/>
  <c r="V8" i="46"/>
  <c r="T8" i="46"/>
  <c r="S8" i="46"/>
  <c r="Q8" i="46"/>
  <c r="P8" i="46"/>
  <c r="N8" i="46"/>
  <c r="M8" i="46"/>
  <c r="K8" i="46"/>
  <c r="J8" i="46"/>
  <c r="Z7" i="46"/>
  <c r="Y7" i="46"/>
  <c r="W7" i="46"/>
  <c r="V7" i="46"/>
  <c r="T7" i="46"/>
  <c r="S7" i="46"/>
  <c r="Q7" i="46"/>
  <c r="P7" i="46"/>
  <c r="N7" i="46"/>
  <c r="M7" i="46"/>
  <c r="K7" i="46"/>
  <c r="J7" i="46"/>
  <c r="Z6" i="46"/>
  <c r="Y6" i="46"/>
  <c r="W6" i="46"/>
  <c r="V6" i="46"/>
  <c r="T6" i="46"/>
  <c r="S6" i="46"/>
  <c r="Q6" i="46"/>
  <c r="P6" i="46"/>
  <c r="N6" i="46"/>
  <c r="M6" i="46"/>
  <c r="K6" i="46"/>
  <c r="J6" i="46"/>
  <c r="Z5" i="46"/>
  <c r="Y5" i="46"/>
  <c r="W5" i="46"/>
  <c r="V5" i="46"/>
  <c r="T5" i="46"/>
  <c r="S5" i="46"/>
  <c r="Q5" i="46"/>
  <c r="P5" i="46"/>
  <c r="N5" i="46"/>
  <c r="M5" i="46"/>
  <c r="K5" i="46"/>
  <c r="J5" i="46"/>
  <c r="Z4" i="46"/>
  <c r="Y4" i="46"/>
  <c r="W4" i="46"/>
  <c r="V4" i="46"/>
  <c r="T4" i="46"/>
  <c r="S4" i="46"/>
  <c r="Q4" i="46"/>
  <c r="P4" i="46"/>
  <c r="N4" i="46"/>
  <c r="M4" i="46"/>
  <c r="K4" i="46"/>
  <c r="J4" i="46"/>
  <c r="Z3" i="46"/>
  <c r="Y3" i="46"/>
  <c r="W3" i="46"/>
  <c r="V3" i="46"/>
  <c r="T3" i="46"/>
  <c r="S3" i="46"/>
  <c r="Q3" i="46"/>
  <c r="P3" i="46"/>
  <c r="N3" i="46"/>
  <c r="M3" i="46"/>
  <c r="K3" i="46"/>
  <c r="J3" i="46"/>
  <c r="K2" i="46"/>
  <c r="J2" i="46"/>
  <c r="Z20" i="45"/>
  <c r="Y20" i="45"/>
  <c r="W20" i="45"/>
  <c r="V20" i="45"/>
  <c r="T20" i="45"/>
  <c r="S20" i="45"/>
  <c r="Q20" i="45"/>
  <c r="P20" i="45"/>
  <c r="N20" i="45"/>
  <c r="M20" i="45"/>
  <c r="K20" i="45"/>
  <c r="J20" i="45"/>
  <c r="Z19" i="45"/>
  <c r="Y19" i="45"/>
  <c r="W19" i="45"/>
  <c r="V19" i="45"/>
  <c r="T19" i="45"/>
  <c r="S19" i="45"/>
  <c r="Q19" i="45"/>
  <c r="P19" i="45"/>
  <c r="N19" i="45"/>
  <c r="M19" i="45"/>
  <c r="K19" i="45"/>
  <c r="J19" i="45"/>
  <c r="Z18" i="45"/>
  <c r="Y18" i="45"/>
  <c r="W18" i="45"/>
  <c r="V18" i="45"/>
  <c r="T18" i="45"/>
  <c r="S18" i="45"/>
  <c r="Q18" i="45"/>
  <c r="P18" i="45"/>
  <c r="N18" i="45"/>
  <c r="M18" i="45"/>
  <c r="K18" i="45"/>
  <c r="J18" i="45"/>
  <c r="Z17" i="45"/>
  <c r="Y17" i="45"/>
  <c r="W17" i="45"/>
  <c r="V17" i="45"/>
  <c r="T17" i="45"/>
  <c r="S17" i="45"/>
  <c r="Q17" i="45"/>
  <c r="P17" i="45"/>
  <c r="N17" i="45"/>
  <c r="M17" i="45"/>
  <c r="K17" i="45"/>
  <c r="J17" i="45"/>
  <c r="Z16" i="45"/>
  <c r="Y16" i="45"/>
  <c r="W16" i="45"/>
  <c r="V16" i="45"/>
  <c r="T16" i="45"/>
  <c r="S16" i="45"/>
  <c r="Q16" i="45"/>
  <c r="P16" i="45"/>
  <c r="N16" i="45"/>
  <c r="M16" i="45"/>
  <c r="K16" i="45"/>
  <c r="J16" i="45"/>
  <c r="Z15" i="45"/>
  <c r="Y15" i="45"/>
  <c r="W15" i="45"/>
  <c r="V15" i="45"/>
  <c r="T15" i="45"/>
  <c r="S15" i="45"/>
  <c r="Q15" i="45"/>
  <c r="P15" i="45"/>
  <c r="N15" i="45"/>
  <c r="M15" i="45"/>
  <c r="K15" i="45"/>
  <c r="J15" i="45"/>
  <c r="Z14" i="45"/>
  <c r="Y14" i="45"/>
  <c r="W14" i="45"/>
  <c r="V14" i="45"/>
  <c r="T14" i="45"/>
  <c r="S14" i="45"/>
  <c r="Q14" i="45"/>
  <c r="P14" i="45"/>
  <c r="N14" i="45"/>
  <c r="M14" i="45"/>
  <c r="K14" i="45"/>
  <c r="J14" i="45"/>
  <c r="Z13" i="45"/>
  <c r="Y13" i="45"/>
  <c r="W13" i="45"/>
  <c r="V13" i="45"/>
  <c r="T13" i="45"/>
  <c r="S13" i="45"/>
  <c r="Q13" i="45"/>
  <c r="P13" i="45"/>
  <c r="N13" i="45"/>
  <c r="M13" i="45"/>
  <c r="K13" i="45"/>
  <c r="J13" i="45"/>
  <c r="Z12" i="45"/>
  <c r="Y12" i="45"/>
  <c r="W12" i="45"/>
  <c r="V12" i="45"/>
  <c r="T12" i="45"/>
  <c r="S12" i="45"/>
  <c r="Q12" i="45"/>
  <c r="P12" i="45"/>
  <c r="N12" i="45"/>
  <c r="M12" i="45"/>
  <c r="K12" i="45"/>
  <c r="J12" i="45"/>
  <c r="Z11" i="45"/>
  <c r="Y11" i="45"/>
  <c r="W11" i="45"/>
  <c r="V11" i="45"/>
  <c r="T11" i="45"/>
  <c r="S11" i="45"/>
  <c r="Q11" i="45"/>
  <c r="P11" i="45"/>
  <c r="N11" i="45"/>
  <c r="M11" i="45"/>
  <c r="K11" i="45"/>
  <c r="J11" i="45"/>
  <c r="Z10" i="45"/>
  <c r="Y10" i="45"/>
  <c r="W10" i="45"/>
  <c r="V10" i="45"/>
  <c r="T10" i="45"/>
  <c r="S10" i="45"/>
  <c r="Q10" i="45"/>
  <c r="P10" i="45"/>
  <c r="N10" i="45"/>
  <c r="M10" i="45"/>
  <c r="K10" i="45"/>
  <c r="J10" i="45"/>
  <c r="Z9" i="45"/>
  <c r="Y9" i="45"/>
  <c r="W9" i="45"/>
  <c r="V9" i="45"/>
  <c r="T9" i="45"/>
  <c r="S9" i="45"/>
  <c r="Q9" i="45"/>
  <c r="P9" i="45"/>
  <c r="N9" i="45"/>
  <c r="M9" i="45"/>
  <c r="K9" i="45"/>
  <c r="J9" i="45"/>
  <c r="Z8" i="45"/>
  <c r="Y8" i="45"/>
  <c r="W8" i="45"/>
  <c r="V8" i="45"/>
  <c r="T8" i="45"/>
  <c r="S8" i="45"/>
  <c r="Q8" i="45"/>
  <c r="P8" i="45"/>
  <c r="N8" i="45"/>
  <c r="M8" i="45"/>
  <c r="K8" i="45"/>
  <c r="J8" i="45"/>
  <c r="Z7" i="45"/>
  <c r="Y7" i="45"/>
  <c r="W7" i="45"/>
  <c r="V7" i="45"/>
  <c r="T7" i="45"/>
  <c r="S7" i="45"/>
  <c r="Q7" i="45"/>
  <c r="P7" i="45"/>
  <c r="N7" i="45"/>
  <c r="M7" i="45"/>
  <c r="K7" i="45"/>
  <c r="J7" i="45"/>
  <c r="Z6" i="45"/>
  <c r="Y6" i="45"/>
  <c r="W6" i="45"/>
  <c r="V6" i="45"/>
  <c r="T6" i="45"/>
  <c r="S6" i="45"/>
  <c r="Q6" i="45"/>
  <c r="P6" i="45"/>
  <c r="N6" i="45"/>
  <c r="M6" i="45"/>
  <c r="K6" i="45"/>
  <c r="J6" i="45"/>
  <c r="Z5" i="45"/>
  <c r="Y5" i="45"/>
  <c r="W5" i="45"/>
  <c r="V5" i="45"/>
  <c r="T5" i="45"/>
  <c r="S5" i="45"/>
  <c r="Q5" i="45"/>
  <c r="P5" i="45"/>
  <c r="N5" i="45"/>
  <c r="M5" i="45"/>
  <c r="K5" i="45"/>
  <c r="J5" i="45"/>
  <c r="Z4" i="45"/>
  <c r="Y4" i="45"/>
  <c r="W4" i="45"/>
  <c r="V4" i="45"/>
  <c r="T4" i="45"/>
  <c r="S4" i="45"/>
  <c r="Q4" i="45"/>
  <c r="P4" i="45"/>
  <c r="N4" i="45"/>
  <c r="M4" i="45"/>
  <c r="K4" i="45"/>
  <c r="J4" i="45"/>
  <c r="Z3" i="45"/>
  <c r="Y3" i="45"/>
  <c r="W3" i="45"/>
  <c r="V3" i="45"/>
  <c r="T3" i="45"/>
  <c r="S3" i="45"/>
  <c r="Q3" i="45"/>
  <c r="P3" i="45"/>
  <c r="N3" i="45"/>
  <c r="M3" i="45"/>
  <c r="K3" i="45"/>
  <c r="J3" i="45"/>
  <c r="K2" i="45"/>
  <c r="J2" i="45"/>
  <c r="Z20" i="44"/>
  <c r="Y20" i="44"/>
  <c r="W20" i="44"/>
  <c r="V20" i="44"/>
  <c r="T20" i="44"/>
  <c r="S20" i="44"/>
  <c r="Q20" i="44"/>
  <c r="P20" i="44"/>
  <c r="N20" i="44"/>
  <c r="M20" i="44"/>
  <c r="K20" i="44"/>
  <c r="J20" i="44"/>
  <c r="Z19" i="44"/>
  <c r="Y19" i="44"/>
  <c r="W19" i="44"/>
  <c r="V19" i="44"/>
  <c r="T19" i="44"/>
  <c r="S19" i="44"/>
  <c r="Q19" i="44"/>
  <c r="P19" i="44"/>
  <c r="N19" i="44"/>
  <c r="M19" i="44"/>
  <c r="K19" i="44"/>
  <c r="J19" i="44"/>
  <c r="Z18" i="44"/>
  <c r="Y18" i="44"/>
  <c r="W18" i="44"/>
  <c r="V18" i="44"/>
  <c r="T18" i="44"/>
  <c r="S18" i="44"/>
  <c r="Q18" i="44"/>
  <c r="P18" i="44"/>
  <c r="N18" i="44"/>
  <c r="M18" i="44"/>
  <c r="K18" i="44"/>
  <c r="J18" i="44"/>
  <c r="Z17" i="44"/>
  <c r="Y17" i="44"/>
  <c r="W17" i="44"/>
  <c r="V17" i="44"/>
  <c r="T17" i="44"/>
  <c r="S17" i="44"/>
  <c r="Q17" i="44"/>
  <c r="P17" i="44"/>
  <c r="N17" i="44"/>
  <c r="M17" i="44"/>
  <c r="K17" i="44"/>
  <c r="J17" i="44"/>
  <c r="Z16" i="44"/>
  <c r="Y16" i="44"/>
  <c r="W16" i="44"/>
  <c r="V16" i="44"/>
  <c r="T16" i="44"/>
  <c r="S16" i="44"/>
  <c r="Q16" i="44"/>
  <c r="P16" i="44"/>
  <c r="N16" i="44"/>
  <c r="M16" i="44"/>
  <c r="K16" i="44"/>
  <c r="J16" i="44"/>
  <c r="Z15" i="44"/>
  <c r="Y15" i="44"/>
  <c r="W15" i="44"/>
  <c r="V15" i="44"/>
  <c r="T15" i="44"/>
  <c r="S15" i="44"/>
  <c r="Q15" i="44"/>
  <c r="P15" i="44"/>
  <c r="N15" i="44"/>
  <c r="M15" i="44"/>
  <c r="K15" i="44"/>
  <c r="J15" i="44"/>
  <c r="Z14" i="44"/>
  <c r="Y14" i="44"/>
  <c r="W14" i="44"/>
  <c r="V14" i="44"/>
  <c r="T14" i="44"/>
  <c r="S14" i="44"/>
  <c r="Q14" i="44"/>
  <c r="P14" i="44"/>
  <c r="N14" i="44"/>
  <c r="M14" i="44"/>
  <c r="K14" i="44"/>
  <c r="J14" i="44"/>
  <c r="Z13" i="44"/>
  <c r="Y13" i="44"/>
  <c r="W13" i="44"/>
  <c r="V13" i="44"/>
  <c r="T13" i="44"/>
  <c r="S13" i="44"/>
  <c r="Q13" i="44"/>
  <c r="P13" i="44"/>
  <c r="N13" i="44"/>
  <c r="M13" i="44"/>
  <c r="K13" i="44"/>
  <c r="J13" i="44"/>
  <c r="Z12" i="44"/>
  <c r="Y12" i="44"/>
  <c r="W12" i="44"/>
  <c r="V12" i="44"/>
  <c r="T12" i="44"/>
  <c r="S12" i="44"/>
  <c r="Q12" i="44"/>
  <c r="P12" i="44"/>
  <c r="N12" i="44"/>
  <c r="M12" i="44"/>
  <c r="K12" i="44"/>
  <c r="J12" i="44"/>
  <c r="Z11" i="44"/>
  <c r="Y11" i="44"/>
  <c r="W11" i="44"/>
  <c r="V11" i="44"/>
  <c r="T11" i="44"/>
  <c r="S11" i="44"/>
  <c r="Q11" i="44"/>
  <c r="P11" i="44"/>
  <c r="N11" i="44"/>
  <c r="M11" i="44"/>
  <c r="K11" i="44"/>
  <c r="J11" i="44"/>
  <c r="Z10" i="44"/>
  <c r="Y10" i="44"/>
  <c r="W10" i="44"/>
  <c r="V10" i="44"/>
  <c r="T10" i="44"/>
  <c r="S10" i="44"/>
  <c r="Q10" i="44"/>
  <c r="P10" i="44"/>
  <c r="N10" i="44"/>
  <c r="M10" i="44"/>
  <c r="K10" i="44"/>
  <c r="J10" i="44"/>
  <c r="Z9" i="44"/>
  <c r="Y9" i="44"/>
  <c r="W9" i="44"/>
  <c r="V9" i="44"/>
  <c r="T9" i="44"/>
  <c r="S9" i="44"/>
  <c r="Q9" i="44"/>
  <c r="P9" i="44"/>
  <c r="N9" i="44"/>
  <c r="M9" i="44"/>
  <c r="K9" i="44"/>
  <c r="J9" i="44"/>
  <c r="Z8" i="44"/>
  <c r="Y8" i="44"/>
  <c r="W8" i="44"/>
  <c r="V8" i="44"/>
  <c r="T8" i="44"/>
  <c r="S8" i="44"/>
  <c r="Q8" i="44"/>
  <c r="P8" i="44"/>
  <c r="N8" i="44"/>
  <c r="M8" i="44"/>
  <c r="K8" i="44"/>
  <c r="J8" i="44"/>
  <c r="Z7" i="44"/>
  <c r="Y7" i="44"/>
  <c r="W7" i="44"/>
  <c r="V7" i="44"/>
  <c r="T7" i="44"/>
  <c r="S7" i="44"/>
  <c r="Q7" i="44"/>
  <c r="P7" i="44"/>
  <c r="N7" i="44"/>
  <c r="M7" i="44"/>
  <c r="K7" i="44"/>
  <c r="J7" i="44"/>
  <c r="Z6" i="44"/>
  <c r="Y6" i="44"/>
  <c r="W6" i="44"/>
  <c r="V6" i="44"/>
  <c r="T6" i="44"/>
  <c r="S6" i="44"/>
  <c r="Q6" i="44"/>
  <c r="P6" i="44"/>
  <c r="N6" i="44"/>
  <c r="M6" i="44"/>
  <c r="K6" i="44"/>
  <c r="J6" i="44"/>
  <c r="Z5" i="44"/>
  <c r="Y5" i="44"/>
  <c r="W5" i="44"/>
  <c r="V5" i="44"/>
  <c r="T5" i="44"/>
  <c r="S5" i="44"/>
  <c r="Q5" i="44"/>
  <c r="P5" i="44"/>
  <c r="N5" i="44"/>
  <c r="M5" i="44"/>
  <c r="K5" i="44"/>
  <c r="J5" i="44"/>
  <c r="Z4" i="44"/>
  <c r="Y4" i="44"/>
  <c r="W4" i="44"/>
  <c r="V4" i="44"/>
  <c r="T4" i="44"/>
  <c r="S4" i="44"/>
  <c r="Q4" i="44"/>
  <c r="P4" i="44"/>
  <c r="N4" i="44"/>
  <c r="M4" i="44"/>
  <c r="K4" i="44"/>
  <c r="J4" i="44"/>
  <c r="Z3" i="44"/>
  <c r="Y3" i="44"/>
  <c r="W3" i="44"/>
  <c r="V3" i="44"/>
  <c r="T3" i="44"/>
  <c r="S3" i="44"/>
  <c r="Q3" i="44"/>
  <c r="P3" i="44"/>
  <c r="N3" i="44"/>
  <c r="M3" i="44"/>
  <c r="K3" i="44"/>
  <c r="J3" i="44"/>
  <c r="K2" i="44"/>
  <c r="J2" i="44"/>
  <c r="Z20" i="43"/>
  <c r="Y20" i="43"/>
  <c r="W20" i="43"/>
  <c r="V20" i="43"/>
  <c r="T20" i="43"/>
  <c r="S20" i="43"/>
  <c r="Q20" i="43"/>
  <c r="P20" i="43"/>
  <c r="N20" i="43"/>
  <c r="M20" i="43"/>
  <c r="K20" i="43"/>
  <c r="J20" i="43"/>
  <c r="Z19" i="43"/>
  <c r="Y19" i="43"/>
  <c r="W19" i="43"/>
  <c r="V19" i="43"/>
  <c r="T19" i="43"/>
  <c r="S19" i="43"/>
  <c r="Q19" i="43"/>
  <c r="P19" i="43"/>
  <c r="N19" i="43"/>
  <c r="M19" i="43"/>
  <c r="K19" i="43"/>
  <c r="J19" i="43"/>
  <c r="Z18" i="43"/>
  <c r="Y18" i="43"/>
  <c r="W18" i="43"/>
  <c r="V18" i="43"/>
  <c r="T18" i="43"/>
  <c r="S18" i="43"/>
  <c r="Q18" i="43"/>
  <c r="P18" i="43"/>
  <c r="N18" i="43"/>
  <c r="M18" i="43"/>
  <c r="K18" i="43"/>
  <c r="J18" i="43"/>
  <c r="Z17" i="43"/>
  <c r="Y17" i="43"/>
  <c r="W17" i="43"/>
  <c r="V17" i="43"/>
  <c r="T17" i="43"/>
  <c r="S17" i="43"/>
  <c r="Q17" i="43"/>
  <c r="P17" i="43"/>
  <c r="N17" i="43"/>
  <c r="M17" i="43"/>
  <c r="K17" i="43"/>
  <c r="J17" i="43"/>
  <c r="Z16" i="43"/>
  <c r="Y16" i="43"/>
  <c r="W16" i="43"/>
  <c r="V16" i="43"/>
  <c r="T16" i="43"/>
  <c r="S16" i="43"/>
  <c r="Q16" i="43"/>
  <c r="P16" i="43"/>
  <c r="N16" i="43"/>
  <c r="M16" i="43"/>
  <c r="K16" i="43"/>
  <c r="J16" i="43"/>
  <c r="Z15" i="43"/>
  <c r="Y15" i="43"/>
  <c r="W15" i="43"/>
  <c r="V15" i="43"/>
  <c r="T15" i="43"/>
  <c r="S15" i="43"/>
  <c r="Q15" i="43"/>
  <c r="P15" i="43"/>
  <c r="N15" i="43"/>
  <c r="M15" i="43"/>
  <c r="K15" i="43"/>
  <c r="J15" i="43"/>
  <c r="Z14" i="43"/>
  <c r="Y14" i="43"/>
  <c r="W14" i="43"/>
  <c r="V14" i="43"/>
  <c r="T14" i="43"/>
  <c r="S14" i="43"/>
  <c r="Q14" i="43"/>
  <c r="P14" i="43"/>
  <c r="N14" i="43"/>
  <c r="M14" i="43"/>
  <c r="K14" i="43"/>
  <c r="J14" i="43"/>
  <c r="Z13" i="43"/>
  <c r="Y13" i="43"/>
  <c r="W13" i="43"/>
  <c r="V13" i="43"/>
  <c r="T13" i="43"/>
  <c r="S13" i="43"/>
  <c r="Q13" i="43"/>
  <c r="P13" i="43"/>
  <c r="N13" i="43"/>
  <c r="M13" i="43"/>
  <c r="K13" i="43"/>
  <c r="J13" i="43"/>
  <c r="Z12" i="43"/>
  <c r="Y12" i="43"/>
  <c r="W12" i="43"/>
  <c r="V12" i="43"/>
  <c r="T12" i="43"/>
  <c r="S12" i="43"/>
  <c r="Q12" i="43"/>
  <c r="P12" i="43"/>
  <c r="N12" i="43"/>
  <c r="M12" i="43"/>
  <c r="K12" i="43"/>
  <c r="J12" i="43"/>
  <c r="Z11" i="43"/>
  <c r="Y11" i="43"/>
  <c r="W11" i="43"/>
  <c r="V11" i="43"/>
  <c r="T11" i="43"/>
  <c r="S11" i="43"/>
  <c r="Q11" i="43"/>
  <c r="P11" i="43"/>
  <c r="N11" i="43"/>
  <c r="M11" i="43"/>
  <c r="K11" i="43"/>
  <c r="J11" i="43"/>
  <c r="Z10" i="43"/>
  <c r="Y10" i="43"/>
  <c r="W10" i="43"/>
  <c r="V10" i="43"/>
  <c r="T10" i="43"/>
  <c r="S10" i="43"/>
  <c r="Q10" i="43"/>
  <c r="P10" i="43"/>
  <c r="N10" i="43"/>
  <c r="M10" i="43"/>
  <c r="K10" i="43"/>
  <c r="J10" i="43"/>
  <c r="Z9" i="43"/>
  <c r="Y9" i="43"/>
  <c r="W9" i="43"/>
  <c r="V9" i="43"/>
  <c r="T9" i="43"/>
  <c r="S9" i="43"/>
  <c r="Q9" i="43"/>
  <c r="P9" i="43"/>
  <c r="N9" i="43"/>
  <c r="M9" i="43"/>
  <c r="K9" i="43"/>
  <c r="J9" i="43"/>
  <c r="Z8" i="43"/>
  <c r="Y8" i="43"/>
  <c r="W8" i="43"/>
  <c r="V8" i="43"/>
  <c r="T8" i="43"/>
  <c r="S8" i="43"/>
  <c r="Q8" i="43"/>
  <c r="P8" i="43"/>
  <c r="N8" i="43"/>
  <c r="M8" i="43"/>
  <c r="K8" i="43"/>
  <c r="J8" i="43"/>
  <c r="Z7" i="43"/>
  <c r="Y7" i="43"/>
  <c r="W7" i="43"/>
  <c r="V7" i="43"/>
  <c r="T7" i="43"/>
  <c r="S7" i="43"/>
  <c r="Q7" i="43"/>
  <c r="P7" i="43"/>
  <c r="N7" i="43"/>
  <c r="M7" i="43"/>
  <c r="K7" i="43"/>
  <c r="J7" i="43"/>
  <c r="Z6" i="43"/>
  <c r="Y6" i="43"/>
  <c r="W6" i="43"/>
  <c r="V6" i="43"/>
  <c r="T6" i="43"/>
  <c r="S6" i="43"/>
  <c r="Q6" i="43"/>
  <c r="P6" i="43"/>
  <c r="N6" i="43"/>
  <c r="M6" i="43"/>
  <c r="K6" i="43"/>
  <c r="J6" i="43"/>
  <c r="Z5" i="43"/>
  <c r="Y5" i="43"/>
  <c r="W5" i="43"/>
  <c r="V5" i="43"/>
  <c r="T5" i="43"/>
  <c r="S5" i="43"/>
  <c r="Q5" i="43"/>
  <c r="P5" i="43"/>
  <c r="N5" i="43"/>
  <c r="M5" i="43"/>
  <c r="K5" i="43"/>
  <c r="J5" i="43"/>
  <c r="Z4" i="43"/>
  <c r="Y4" i="43"/>
  <c r="W4" i="43"/>
  <c r="V4" i="43"/>
  <c r="T4" i="43"/>
  <c r="S4" i="43"/>
  <c r="Q4" i="43"/>
  <c r="P4" i="43"/>
  <c r="N4" i="43"/>
  <c r="M4" i="43"/>
  <c r="K4" i="43"/>
  <c r="J4" i="43"/>
  <c r="Z3" i="43"/>
  <c r="Y3" i="43"/>
  <c r="W3" i="43"/>
  <c r="V3" i="43"/>
  <c r="T3" i="43"/>
  <c r="S3" i="43"/>
  <c r="Q3" i="43"/>
  <c r="P3" i="43"/>
  <c r="N3" i="43"/>
  <c r="M3" i="43"/>
  <c r="K3" i="43"/>
  <c r="J3" i="43"/>
  <c r="K2" i="43"/>
  <c r="J2" i="43"/>
  <c r="Z20" i="42"/>
  <c r="Y20" i="42"/>
  <c r="W20" i="42"/>
  <c r="V20" i="42"/>
  <c r="T20" i="42"/>
  <c r="S20" i="42"/>
  <c r="Q20" i="42"/>
  <c r="P20" i="42"/>
  <c r="N20" i="42"/>
  <c r="M20" i="42"/>
  <c r="K20" i="42"/>
  <c r="J20" i="42"/>
  <c r="Z19" i="42"/>
  <c r="Y19" i="42"/>
  <c r="W19" i="42"/>
  <c r="V19" i="42"/>
  <c r="T19" i="42"/>
  <c r="S19" i="42"/>
  <c r="Q19" i="42"/>
  <c r="P19" i="42"/>
  <c r="N19" i="42"/>
  <c r="M19" i="42"/>
  <c r="K19" i="42"/>
  <c r="J19" i="42"/>
  <c r="Z18" i="42"/>
  <c r="Y18" i="42"/>
  <c r="W18" i="42"/>
  <c r="V18" i="42"/>
  <c r="T18" i="42"/>
  <c r="S18" i="42"/>
  <c r="Q18" i="42"/>
  <c r="P18" i="42"/>
  <c r="N18" i="42"/>
  <c r="M18" i="42"/>
  <c r="K18" i="42"/>
  <c r="J18" i="42"/>
  <c r="Z17" i="42"/>
  <c r="Y17" i="42"/>
  <c r="W17" i="42"/>
  <c r="V17" i="42"/>
  <c r="T17" i="42"/>
  <c r="S17" i="42"/>
  <c r="Q17" i="42"/>
  <c r="P17" i="42"/>
  <c r="N17" i="42"/>
  <c r="M17" i="42"/>
  <c r="K17" i="42"/>
  <c r="J17" i="42"/>
  <c r="Z16" i="42"/>
  <c r="Y16" i="42"/>
  <c r="W16" i="42"/>
  <c r="V16" i="42"/>
  <c r="T16" i="42"/>
  <c r="S16" i="42"/>
  <c r="Q16" i="42"/>
  <c r="P16" i="42"/>
  <c r="N16" i="42"/>
  <c r="M16" i="42"/>
  <c r="K16" i="42"/>
  <c r="J16" i="42"/>
  <c r="Z15" i="42"/>
  <c r="Y15" i="42"/>
  <c r="W15" i="42"/>
  <c r="V15" i="42"/>
  <c r="T15" i="42"/>
  <c r="S15" i="42"/>
  <c r="Q15" i="42"/>
  <c r="P15" i="42"/>
  <c r="N15" i="42"/>
  <c r="M15" i="42"/>
  <c r="K15" i="42"/>
  <c r="J15" i="42"/>
  <c r="Z14" i="42"/>
  <c r="Y14" i="42"/>
  <c r="W14" i="42"/>
  <c r="V14" i="42"/>
  <c r="T14" i="42"/>
  <c r="S14" i="42"/>
  <c r="Q14" i="42"/>
  <c r="P14" i="42"/>
  <c r="N14" i="42"/>
  <c r="M14" i="42"/>
  <c r="K14" i="42"/>
  <c r="J14" i="42"/>
  <c r="Z13" i="42"/>
  <c r="Y13" i="42"/>
  <c r="W13" i="42"/>
  <c r="V13" i="42"/>
  <c r="T13" i="42"/>
  <c r="S13" i="42"/>
  <c r="Q13" i="42"/>
  <c r="P13" i="42"/>
  <c r="N13" i="42"/>
  <c r="M13" i="42"/>
  <c r="K13" i="42"/>
  <c r="J13" i="42"/>
  <c r="Z12" i="42"/>
  <c r="Y12" i="42"/>
  <c r="W12" i="42"/>
  <c r="V12" i="42"/>
  <c r="T12" i="42"/>
  <c r="S12" i="42"/>
  <c r="Q12" i="42"/>
  <c r="P12" i="42"/>
  <c r="N12" i="42"/>
  <c r="M12" i="42"/>
  <c r="K12" i="42"/>
  <c r="J12" i="42"/>
  <c r="Z11" i="42"/>
  <c r="Y11" i="42"/>
  <c r="W11" i="42"/>
  <c r="V11" i="42"/>
  <c r="T11" i="42"/>
  <c r="S11" i="42"/>
  <c r="Q11" i="42"/>
  <c r="P11" i="42"/>
  <c r="N11" i="42"/>
  <c r="M11" i="42"/>
  <c r="K11" i="42"/>
  <c r="J11" i="42"/>
  <c r="Z10" i="42"/>
  <c r="Y10" i="42"/>
  <c r="W10" i="42"/>
  <c r="V10" i="42"/>
  <c r="T10" i="42"/>
  <c r="S10" i="42"/>
  <c r="Q10" i="42"/>
  <c r="P10" i="42"/>
  <c r="N10" i="42"/>
  <c r="M10" i="42"/>
  <c r="K10" i="42"/>
  <c r="J10" i="42"/>
  <c r="Z9" i="42"/>
  <c r="Y9" i="42"/>
  <c r="W9" i="42"/>
  <c r="V9" i="42"/>
  <c r="T9" i="42"/>
  <c r="S9" i="42"/>
  <c r="Q9" i="42"/>
  <c r="P9" i="42"/>
  <c r="N9" i="42"/>
  <c r="M9" i="42"/>
  <c r="K9" i="42"/>
  <c r="J9" i="42"/>
  <c r="Z8" i="42"/>
  <c r="Y8" i="42"/>
  <c r="W8" i="42"/>
  <c r="V8" i="42"/>
  <c r="T8" i="42"/>
  <c r="S8" i="42"/>
  <c r="Q8" i="42"/>
  <c r="P8" i="42"/>
  <c r="N8" i="42"/>
  <c r="M8" i="42"/>
  <c r="K8" i="42"/>
  <c r="J8" i="42"/>
  <c r="Z7" i="42"/>
  <c r="Y7" i="42"/>
  <c r="W7" i="42"/>
  <c r="V7" i="42"/>
  <c r="T7" i="42"/>
  <c r="S7" i="42"/>
  <c r="Q7" i="42"/>
  <c r="P7" i="42"/>
  <c r="N7" i="42"/>
  <c r="M7" i="42"/>
  <c r="K7" i="42"/>
  <c r="J7" i="42"/>
  <c r="Z6" i="42"/>
  <c r="Y6" i="42"/>
  <c r="W6" i="42"/>
  <c r="V6" i="42"/>
  <c r="T6" i="42"/>
  <c r="S6" i="42"/>
  <c r="Q6" i="42"/>
  <c r="P6" i="42"/>
  <c r="N6" i="42"/>
  <c r="M6" i="42"/>
  <c r="K6" i="42"/>
  <c r="J6" i="42"/>
  <c r="Z5" i="42"/>
  <c r="Y5" i="42"/>
  <c r="W5" i="42"/>
  <c r="V5" i="42"/>
  <c r="T5" i="42"/>
  <c r="S5" i="42"/>
  <c r="Q5" i="42"/>
  <c r="P5" i="42"/>
  <c r="N5" i="42"/>
  <c r="M5" i="42"/>
  <c r="K5" i="42"/>
  <c r="J5" i="42"/>
  <c r="Z4" i="42"/>
  <c r="Y4" i="42"/>
  <c r="W4" i="42"/>
  <c r="V4" i="42"/>
  <c r="T4" i="42"/>
  <c r="S4" i="42"/>
  <c r="Q4" i="42"/>
  <c r="P4" i="42"/>
  <c r="N4" i="42"/>
  <c r="M4" i="42"/>
  <c r="K4" i="42"/>
  <c r="J4" i="42"/>
  <c r="Z3" i="42"/>
  <c r="Y3" i="42"/>
  <c r="W3" i="42"/>
  <c r="V3" i="42"/>
  <c r="T3" i="42"/>
  <c r="S3" i="42"/>
  <c r="Q3" i="42"/>
  <c r="P3" i="42"/>
  <c r="N3" i="42"/>
  <c r="M3" i="42"/>
  <c r="K3" i="42"/>
  <c r="J3" i="42"/>
  <c r="K2" i="42"/>
  <c r="J2" i="42"/>
  <c r="Z20" i="41"/>
  <c r="Y20" i="41"/>
  <c r="W20" i="41"/>
  <c r="V20" i="41"/>
  <c r="T20" i="41"/>
  <c r="S20" i="41"/>
  <c r="Q20" i="41"/>
  <c r="P20" i="41"/>
  <c r="N20" i="41"/>
  <c r="M20" i="41"/>
  <c r="K20" i="41"/>
  <c r="J20" i="41"/>
  <c r="Z19" i="41"/>
  <c r="Y19" i="41"/>
  <c r="W19" i="41"/>
  <c r="V19" i="41"/>
  <c r="T19" i="41"/>
  <c r="S19" i="41"/>
  <c r="Q19" i="41"/>
  <c r="P19" i="41"/>
  <c r="N19" i="41"/>
  <c r="M19" i="41"/>
  <c r="K19" i="41"/>
  <c r="J19" i="41"/>
  <c r="Z18" i="41"/>
  <c r="Y18" i="41"/>
  <c r="W18" i="41"/>
  <c r="V18" i="41"/>
  <c r="T18" i="41"/>
  <c r="S18" i="41"/>
  <c r="Q18" i="41"/>
  <c r="P18" i="41"/>
  <c r="N18" i="41"/>
  <c r="M18" i="41"/>
  <c r="K18" i="41"/>
  <c r="J18" i="41"/>
  <c r="Z17" i="41"/>
  <c r="Y17" i="41"/>
  <c r="W17" i="41"/>
  <c r="V17" i="41"/>
  <c r="T17" i="41"/>
  <c r="S17" i="41"/>
  <c r="Q17" i="41"/>
  <c r="P17" i="41"/>
  <c r="N17" i="41"/>
  <c r="M17" i="41"/>
  <c r="K17" i="41"/>
  <c r="J17" i="41"/>
  <c r="Z16" i="41"/>
  <c r="Y16" i="41"/>
  <c r="W16" i="41"/>
  <c r="V16" i="41"/>
  <c r="T16" i="41"/>
  <c r="S16" i="41"/>
  <c r="Q16" i="41"/>
  <c r="P16" i="41"/>
  <c r="N16" i="41"/>
  <c r="M16" i="41"/>
  <c r="K16" i="41"/>
  <c r="J16" i="41"/>
  <c r="Z15" i="41"/>
  <c r="Y15" i="41"/>
  <c r="W15" i="41"/>
  <c r="V15" i="41"/>
  <c r="T15" i="41"/>
  <c r="S15" i="41"/>
  <c r="Q15" i="41"/>
  <c r="P15" i="41"/>
  <c r="N15" i="41"/>
  <c r="M15" i="41"/>
  <c r="K15" i="41"/>
  <c r="J15" i="41"/>
  <c r="Z14" i="41"/>
  <c r="Y14" i="41"/>
  <c r="W14" i="41"/>
  <c r="V14" i="41"/>
  <c r="T14" i="41"/>
  <c r="S14" i="41"/>
  <c r="Q14" i="41"/>
  <c r="P14" i="41"/>
  <c r="N14" i="41"/>
  <c r="M14" i="41"/>
  <c r="K14" i="41"/>
  <c r="J14" i="41"/>
  <c r="Z13" i="41"/>
  <c r="Y13" i="41"/>
  <c r="W13" i="41"/>
  <c r="V13" i="41"/>
  <c r="T13" i="41"/>
  <c r="S13" i="41"/>
  <c r="Q13" i="41"/>
  <c r="P13" i="41"/>
  <c r="N13" i="41"/>
  <c r="M13" i="41"/>
  <c r="K13" i="41"/>
  <c r="J13" i="41"/>
  <c r="Z12" i="41"/>
  <c r="Y12" i="41"/>
  <c r="W12" i="41"/>
  <c r="V12" i="41"/>
  <c r="T12" i="41"/>
  <c r="S12" i="41"/>
  <c r="Q12" i="41"/>
  <c r="P12" i="41"/>
  <c r="N12" i="41"/>
  <c r="M12" i="41"/>
  <c r="K12" i="41"/>
  <c r="J12" i="41"/>
  <c r="Z11" i="41"/>
  <c r="Y11" i="41"/>
  <c r="W11" i="41"/>
  <c r="V11" i="41"/>
  <c r="T11" i="41"/>
  <c r="S11" i="41"/>
  <c r="Q11" i="41"/>
  <c r="P11" i="41"/>
  <c r="N11" i="41"/>
  <c r="M11" i="41"/>
  <c r="K11" i="41"/>
  <c r="J11" i="41"/>
  <c r="Z10" i="41"/>
  <c r="Y10" i="41"/>
  <c r="W10" i="41"/>
  <c r="V10" i="41"/>
  <c r="T10" i="41"/>
  <c r="S10" i="41"/>
  <c r="Q10" i="41"/>
  <c r="P10" i="41"/>
  <c r="N10" i="41"/>
  <c r="M10" i="41"/>
  <c r="K10" i="41"/>
  <c r="J10" i="41"/>
  <c r="Z9" i="41"/>
  <c r="Y9" i="41"/>
  <c r="W9" i="41"/>
  <c r="V9" i="41"/>
  <c r="T9" i="41"/>
  <c r="S9" i="41"/>
  <c r="Q9" i="41"/>
  <c r="P9" i="41"/>
  <c r="N9" i="41"/>
  <c r="M9" i="41"/>
  <c r="K9" i="41"/>
  <c r="J9" i="41"/>
  <c r="Z8" i="41"/>
  <c r="Y8" i="41"/>
  <c r="W8" i="41"/>
  <c r="V8" i="41"/>
  <c r="T8" i="41"/>
  <c r="S8" i="41"/>
  <c r="Q8" i="41"/>
  <c r="P8" i="41"/>
  <c r="N8" i="41"/>
  <c r="M8" i="41"/>
  <c r="K8" i="41"/>
  <c r="J8" i="41"/>
  <c r="Z7" i="41"/>
  <c r="Y7" i="41"/>
  <c r="W7" i="41"/>
  <c r="V7" i="41"/>
  <c r="T7" i="41"/>
  <c r="S7" i="41"/>
  <c r="Q7" i="41"/>
  <c r="P7" i="41"/>
  <c r="N7" i="41"/>
  <c r="M7" i="41"/>
  <c r="K7" i="41"/>
  <c r="J7" i="41"/>
  <c r="Z6" i="41"/>
  <c r="Y6" i="41"/>
  <c r="W6" i="41"/>
  <c r="V6" i="41"/>
  <c r="T6" i="41"/>
  <c r="S6" i="41"/>
  <c r="Q6" i="41"/>
  <c r="P6" i="41"/>
  <c r="N6" i="41"/>
  <c r="M6" i="41"/>
  <c r="K6" i="41"/>
  <c r="J6" i="41"/>
  <c r="Z5" i="41"/>
  <c r="Y5" i="41"/>
  <c r="W5" i="41"/>
  <c r="V5" i="41"/>
  <c r="T5" i="41"/>
  <c r="S5" i="41"/>
  <c r="Q5" i="41"/>
  <c r="P5" i="41"/>
  <c r="N5" i="41"/>
  <c r="M5" i="41"/>
  <c r="K5" i="41"/>
  <c r="J5" i="41"/>
  <c r="Z4" i="41"/>
  <c r="Y4" i="41"/>
  <c r="W4" i="41"/>
  <c r="V4" i="41"/>
  <c r="T4" i="41"/>
  <c r="S4" i="41"/>
  <c r="Q4" i="41"/>
  <c r="P4" i="41"/>
  <c r="N4" i="41"/>
  <c r="M4" i="41"/>
  <c r="K4" i="41"/>
  <c r="J4" i="41"/>
  <c r="Z3" i="41"/>
  <c r="Y3" i="41"/>
  <c r="W3" i="41"/>
  <c r="V3" i="41"/>
  <c r="T3" i="41"/>
  <c r="S3" i="41"/>
  <c r="Q3" i="41"/>
  <c r="P3" i="41"/>
  <c r="N3" i="41"/>
  <c r="M3" i="41"/>
  <c r="K3" i="41"/>
  <c r="J3" i="41"/>
  <c r="K2" i="41"/>
  <c r="J2" i="41"/>
  <c r="Z20" i="39"/>
  <c r="Y20" i="39"/>
  <c r="W20" i="39"/>
  <c r="V20" i="39"/>
  <c r="T20" i="39"/>
  <c r="S20" i="39"/>
  <c r="Q20" i="39"/>
  <c r="P20" i="39"/>
  <c r="N20" i="39"/>
  <c r="M20" i="39"/>
  <c r="K20" i="39"/>
  <c r="J20" i="39"/>
  <c r="Z19" i="39"/>
  <c r="Y19" i="39"/>
  <c r="W19" i="39"/>
  <c r="V19" i="39"/>
  <c r="T19" i="39"/>
  <c r="S19" i="39"/>
  <c r="Q19" i="39"/>
  <c r="P19" i="39"/>
  <c r="N19" i="39"/>
  <c r="M19" i="39"/>
  <c r="K19" i="39"/>
  <c r="J19" i="39"/>
  <c r="Z18" i="39"/>
  <c r="Y18" i="39"/>
  <c r="W18" i="39"/>
  <c r="V18" i="39"/>
  <c r="T18" i="39"/>
  <c r="S18" i="39"/>
  <c r="Q18" i="39"/>
  <c r="P18" i="39"/>
  <c r="N18" i="39"/>
  <c r="M18" i="39"/>
  <c r="K18" i="39"/>
  <c r="J18" i="39"/>
  <c r="Z17" i="39"/>
  <c r="Y17" i="39"/>
  <c r="W17" i="39"/>
  <c r="V17" i="39"/>
  <c r="T17" i="39"/>
  <c r="S17" i="39"/>
  <c r="Q17" i="39"/>
  <c r="P17" i="39"/>
  <c r="N17" i="39"/>
  <c r="M17" i="39"/>
  <c r="K17" i="39"/>
  <c r="J17" i="39"/>
  <c r="Z16" i="39"/>
  <c r="Y16" i="39"/>
  <c r="W16" i="39"/>
  <c r="V16" i="39"/>
  <c r="T16" i="39"/>
  <c r="S16" i="39"/>
  <c r="Q16" i="39"/>
  <c r="P16" i="39"/>
  <c r="N16" i="39"/>
  <c r="M16" i="39"/>
  <c r="K16" i="39"/>
  <c r="J16" i="39"/>
  <c r="Z15" i="39"/>
  <c r="Y15" i="39"/>
  <c r="W15" i="39"/>
  <c r="V15" i="39"/>
  <c r="T15" i="39"/>
  <c r="S15" i="39"/>
  <c r="Q15" i="39"/>
  <c r="P15" i="39"/>
  <c r="N15" i="39"/>
  <c r="M15" i="39"/>
  <c r="K15" i="39"/>
  <c r="J15" i="39"/>
  <c r="Z14" i="39"/>
  <c r="Y14" i="39"/>
  <c r="W14" i="39"/>
  <c r="V14" i="39"/>
  <c r="T14" i="39"/>
  <c r="S14" i="39"/>
  <c r="Q14" i="39"/>
  <c r="P14" i="39"/>
  <c r="N14" i="39"/>
  <c r="M14" i="39"/>
  <c r="K14" i="39"/>
  <c r="J14" i="39"/>
  <c r="Z13" i="39"/>
  <c r="Y13" i="39"/>
  <c r="W13" i="39"/>
  <c r="V13" i="39"/>
  <c r="T13" i="39"/>
  <c r="S13" i="39"/>
  <c r="Q13" i="39"/>
  <c r="P13" i="39"/>
  <c r="N13" i="39"/>
  <c r="M13" i="39"/>
  <c r="K13" i="39"/>
  <c r="J13" i="39"/>
  <c r="Z12" i="39"/>
  <c r="Y12" i="39"/>
  <c r="W12" i="39"/>
  <c r="V12" i="39"/>
  <c r="T12" i="39"/>
  <c r="S12" i="39"/>
  <c r="Q12" i="39"/>
  <c r="P12" i="39"/>
  <c r="N12" i="39"/>
  <c r="M12" i="39"/>
  <c r="K12" i="39"/>
  <c r="J12" i="39"/>
  <c r="Z11" i="39"/>
  <c r="Y11" i="39"/>
  <c r="W11" i="39"/>
  <c r="V11" i="39"/>
  <c r="T11" i="39"/>
  <c r="S11" i="39"/>
  <c r="Q11" i="39"/>
  <c r="P11" i="39"/>
  <c r="N11" i="39"/>
  <c r="M11" i="39"/>
  <c r="K11" i="39"/>
  <c r="J11" i="39"/>
  <c r="Z10" i="39"/>
  <c r="Y10" i="39"/>
  <c r="W10" i="39"/>
  <c r="V10" i="39"/>
  <c r="T10" i="39"/>
  <c r="S10" i="39"/>
  <c r="Q10" i="39"/>
  <c r="P10" i="39"/>
  <c r="N10" i="39"/>
  <c r="M10" i="39"/>
  <c r="K10" i="39"/>
  <c r="J10" i="39"/>
  <c r="Z9" i="39"/>
  <c r="Y9" i="39"/>
  <c r="W9" i="39"/>
  <c r="V9" i="39"/>
  <c r="T9" i="39"/>
  <c r="S9" i="39"/>
  <c r="Q9" i="39"/>
  <c r="P9" i="39"/>
  <c r="N9" i="39"/>
  <c r="M9" i="39"/>
  <c r="K9" i="39"/>
  <c r="J9" i="39"/>
  <c r="Z8" i="39"/>
  <c r="Y8" i="39"/>
  <c r="W8" i="39"/>
  <c r="V8" i="39"/>
  <c r="T8" i="39"/>
  <c r="S8" i="39"/>
  <c r="Q8" i="39"/>
  <c r="P8" i="39"/>
  <c r="N8" i="39"/>
  <c r="M8" i="39"/>
  <c r="K8" i="39"/>
  <c r="J8" i="39"/>
  <c r="Z7" i="39"/>
  <c r="Y7" i="39"/>
  <c r="W7" i="39"/>
  <c r="V7" i="39"/>
  <c r="T7" i="39"/>
  <c r="S7" i="39"/>
  <c r="Q7" i="39"/>
  <c r="P7" i="39"/>
  <c r="N7" i="39"/>
  <c r="M7" i="39"/>
  <c r="K7" i="39"/>
  <c r="J7" i="39"/>
  <c r="Z6" i="39"/>
  <c r="Y6" i="39"/>
  <c r="W6" i="39"/>
  <c r="V6" i="39"/>
  <c r="T6" i="39"/>
  <c r="S6" i="39"/>
  <c r="Q6" i="39"/>
  <c r="P6" i="39"/>
  <c r="N6" i="39"/>
  <c r="M6" i="39"/>
  <c r="K6" i="39"/>
  <c r="J6" i="39"/>
  <c r="Z5" i="39"/>
  <c r="Y5" i="39"/>
  <c r="W5" i="39"/>
  <c r="V5" i="39"/>
  <c r="T5" i="39"/>
  <c r="S5" i="39"/>
  <c r="Q5" i="39"/>
  <c r="P5" i="39"/>
  <c r="N5" i="39"/>
  <c r="M5" i="39"/>
  <c r="K5" i="39"/>
  <c r="J5" i="39"/>
  <c r="Z4" i="39"/>
  <c r="Y4" i="39"/>
  <c r="W4" i="39"/>
  <c r="V4" i="39"/>
  <c r="T4" i="39"/>
  <c r="S4" i="39"/>
  <c r="Q4" i="39"/>
  <c r="P4" i="39"/>
  <c r="N4" i="39"/>
  <c r="M4" i="39"/>
  <c r="K4" i="39"/>
  <c r="J4" i="39"/>
  <c r="Z3" i="39"/>
  <c r="Y3" i="39"/>
  <c r="W3" i="39"/>
  <c r="V3" i="39"/>
  <c r="T3" i="39"/>
  <c r="S3" i="39"/>
  <c r="Q3" i="39"/>
  <c r="P3" i="39"/>
  <c r="N3" i="39"/>
  <c r="M3" i="39"/>
  <c r="K3" i="39"/>
  <c r="J3" i="39"/>
  <c r="K2" i="39"/>
  <c r="J2" i="39"/>
  <c r="Z20" i="38"/>
  <c r="Y20" i="38"/>
  <c r="W20" i="38"/>
  <c r="V20" i="38"/>
  <c r="T20" i="38"/>
  <c r="S20" i="38"/>
  <c r="Q20" i="38"/>
  <c r="P20" i="38"/>
  <c r="N20" i="38"/>
  <c r="M20" i="38"/>
  <c r="K20" i="38"/>
  <c r="J20" i="38"/>
  <c r="Z19" i="38"/>
  <c r="Y19" i="38"/>
  <c r="W19" i="38"/>
  <c r="V19" i="38"/>
  <c r="T19" i="38"/>
  <c r="S19" i="38"/>
  <c r="Q19" i="38"/>
  <c r="P19" i="38"/>
  <c r="N19" i="38"/>
  <c r="M19" i="38"/>
  <c r="K19" i="38"/>
  <c r="J19" i="38"/>
  <c r="Z18" i="38"/>
  <c r="Y18" i="38"/>
  <c r="W18" i="38"/>
  <c r="V18" i="38"/>
  <c r="T18" i="38"/>
  <c r="S18" i="38"/>
  <c r="Q18" i="38"/>
  <c r="P18" i="38"/>
  <c r="N18" i="38"/>
  <c r="M18" i="38"/>
  <c r="K18" i="38"/>
  <c r="J18" i="38"/>
  <c r="Z17" i="38"/>
  <c r="Y17" i="38"/>
  <c r="W17" i="38"/>
  <c r="V17" i="38"/>
  <c r="T17" i="38"/>
  <c r="S17" i="38"/>
  <c r="Q17" i="38"/>
  <c r="P17" i="38"/>
  <c r="N17" i="38"/>
  <c r="M17" i="38"/>
  <c r="K17" i="38"/>
  <c r="J17" i="38"/>
  <c r="Z16" i="38"/>
  <c r="Y16" i="38"/>
  <c r="W16" i="38"/>
  <c r="V16" i="38"/>
  <c r="T16" i="38"/>
  <c r="S16" i="38"/>
  <c r="Q16" i="38"/>
  <c r="P16" i="38"/>
  <c r="N16" i="38"/>
  <c r="M16" i="38"/>
  <c r="K16" i="38"/>
  <c r="J16" i="38"/>
  <c r="Z15" i="38"/>
  <c r="Y15" i="38"/>
  <c r="W15" i="38"/>
  <c r="V15" i="38"/>
  <c r="T15" i="38"/>
  <c r="S15" i="38"/>
  <c r="Q15" i="38"/>
  <c r="P15" i="38"/>
  <c r="N15" i="38"/>
  <c r="M15" i="38"/>
  <c r="K15" i="38"/>
  <c r="J15" i="38"/>
  <c r="Z14" i="38"/>
  <c r="Y14" i="38"/>
  <c r="W14" i="38"/>
  <c r="V14" i="38"/>
  <c r="T14" i="38"/>
  <c r="S14" i="38"/>
  <c r="Q14" i="38"/>
  <c r="P14" i="38"/>
  <c r="N14" i="38"/>
  <c r="M14" i="38"/>
  <c r="K14" i="38"/>
  <c r="J14" i="38"/>
  <c r="Z13" i="38"/>
  <c r="Y13" i="38"/>
  <c r="W13" i="38"/>
  <c r="V13" i="38"/>
  <c r="T13" i="38"/>
  <c r="S13" i="38"/>
  <c r="Q13" i="38"/>
  <c r="P13" i="38"/>
  <c r="N13" i="38"/>
  <c r="M13" i="38"/>
  <c r="K13" i="38"/>
  <c r="J13" i="38"/>
  <c r="Z12" i="38"/>
  <c r="Y12" i="38"/>
  <c r="W12" i="38"/>
  <c r="V12" i="38"/>
  <c r="T12" i="38"/>
  <c r="S12" i="38"/>
  <c r="Q12" i="38"/>
  <c r="P12" i="38"/>
  <c r="N12" i="38"/>
  <c r="M12" i="38"/>
  <c r="K12" i="38"/>
  <c r="J12" i="38"/>
  <c r="Z11" i="38"/>
  <c r="Y11" i="38"/>
  <c r="W11" i="38"/>
  <c r="V11" i="38"/>
  <c r="T11" i="38"/>
  <c r="S11" i="38"/>
  <c r="Q11" i="38"/>
  <c r="P11" i="38"/>
  <c r="N11" i="38"/>
  <c r="M11" i="38"/>
  <c r="K11" i="38"/>
  <c r="J11" i="38"/>
  <c r="Z10" i="38"/>
  <c r="Y10" i="38"/>
  <c r="W10" i="38"/>
  <c r="V10" i="38"/>
  <c r="T10" i="38"/>
  <c r="S10" i="38"/>
  <c r="Q10" i="38"/>
  <c r="P10" i="38"/>
  <c r="N10" i="38"/>
  <c r="M10" i="38"/>
  <c r="K10" i="38"/>
  <c r="J10" i="38"/>
  <c r="Z9" i="38"/>
  <c r="Y9" i="38"/>
  <c r="W9" i="38"/>
  <c r="V9" i="38"/>
  <c r="T9" i="38"/>
  <c r="S9" i="38"/>
  <c r="Q9" i="38"/>
  <c r="P9" i="38"/>
  <c r="N9" i="38"/>
  <c r="M9" i="38"/>
  <c r="K9" i="38"/>
  <c r="J9" i="38"/>
  <c r="Z8" i="38"/>
  <c r="Y8" i="38"/>
  <c r="W8" i="38"/>
  <c r="V8" i="38"/>
  <c r="T8" i="38"/>
  <c r="S8" i="38"/>
  <c r="Q8" i="38"/>
  <c r="P8" i="38"/>
  <c r="N8" i="38"/>
  <c r="M8" i="38"/>
  <c r="K8" i="38"/>
  <c r="J8" i="38"/>
  <c r="Z7" i="38"/>
  <c r="Y7" i="38"/>
  <c r="W7" i="38"/>
  <c r="V7" i="38"/>
  <c r="T7" i="38"/>
  <c r="S7" i="38"/>
  <c r="Q7" i="38"/>
  <c r="P7" i="38"/>
  <c r="N7" i="38"/>
  <c r="M7" i="38"/>
  <c r="K7" i="38"/>
  <c r="J7" i="38"/>
  <c r="Z6" i="38"/>
  <c r="Y6" i="38"/>
  <c r="W6" i="38"/>
  <c r="V6" i="38"/>
  <c r="T6" i="38"/>
  <c r="S6" i="38"/>
  <c r="Q6" i="38"/>
  <c r="P6" i="38"/>
  <c r="N6" i="38"/>
  <c r="M6" i="38"/>
  <c r="K6" i="38"/>
  <c r="J6" i="38"/>
  <c r="Z5" i="38"/>
  <c r="Y5" i="38"/>
  <c r="W5" i="38"/>
  <c r="V5" i="38"/>
  <c r="T5" i="38"/>
  <c r="S5" i="38"/>
  <c r="Q5" i="38"/>
  <c r="P5" i="38"/>
  <c r="N5" i="38"/>
  <c r="M5" i="38"/>
  <c r="K5" i="38"/>
  <c r="J5" i="38"/>
  <c r="Z4" i="38"/>
  <c r="Y4" i="38"/>
  <c r="W4" i="38"/>
  <c r="V4" i="38"/>
  <c r="T4" i="38"/>
  <c r="S4" i="38"/>
  <c r="Q4" i="38"/>
  <c r="P4" i="38"/>
  <c r="N4" i="38"/>
  <c r="M4" i="38"/>
  <c r="K4" i="38"/>
  <c r="J4" i="38"/>
  <c r="Z3" i="38"/>
  <c r="Y3" i="38"/>
  <c r="W3" i="38"/>
  <c r="V3" i="38"/>
  <c r="T3" i="38"/>
  <c r="S3" i="38"/>
  <c r="Q3" i="38"/>
  <c r="P3" i="38"/>
  <c r="N3" i="38"/>
  <c r="M3" i="38"/>
  <c r="K3" i="38"/>
  <c r="J3" i="38"/>
  <c r="K2" i="38"/>
  <c r="J2" i="38"/>
  <c r="Z20" i="37"/>
  <c r="Y20" i="37"/>
  <c r="W20" i="37"/>
  <c r="V20" i="37"/>
  <c r="T20" i="37"/>
  <c r="S20" i="37"/>
  <c r="Q20" i="37"/>
  <c r="P20" i="37"/>
  <c r="N20" i="37"/>
  <c r="M20" i="37"/>
  <c r="K20" i="37"/>
  <c r="J20" i="37"/>
  <c r="Z19" i="37"/>
  <c r="Y19" i="37"/>
  <c r="W19" i="37"/>
  <c r="V19" i="37"/>
  <c r="T19" i="37"/>
  <c r="S19" i="37"/>
  <c r="Q19" i="37"/>
  <c r="P19" i="37"/>
  <c r="N19" i="37"/>
  <c r="M19" i="37"/>
  <c r="K19" i="37"/>
  <c r="J19" i="37"/>
  <c r="Z18" i="37"/>
  <c r="Y18" i="37"/>
  <c r="W18" i="37"/>
  <c r="V18" i="37"/>
  <c r="T18" i="37"/>
  <c r="S18" i="37"/>
  <c r="Q18" i="37"/>
  <c r="P18" i="37"/>
  <c r="N18" i="37"/>
  <c r="M18" i="37"/>
  <c r="K18" i="37"/>
  <c r="J18" i="37"/>
  <c r="Z17" i="37"/>
  <c r="Y17" i="37"/>
  <c r="W17" i="37"/>
  <c r="V17" i="37"/>
  <c r="T17" i="37"/>
  <c r="S17" i="37"/>
  <c r="Q17" i="37"/>
  <c r="P17" i="37"/>
  <c r="N17" i="37"/>
  <c r="M17" i="37"/>
  <c r="K17" i="37"/>
  <c r="J17" i="37"/>
  <c r="Z16" i="37"/>
  <c r="Y16" i="37"/>
  <c r="W16" i="37"/>
  <c r="V16" i="37"/>
  <c r="T16" i="37"/>
  <c r="S16" i="37"/>
  <c r="Q16" i="37"/>
  <c r="P16" i="37"/>
  <c r="N16" i="37"/>
  <c r="M16" i="37"/>
  <c r="K16" i="37"/>
  <c r="J16" i="37"/>
  <c r="Z15" i="37"/>
  <c r="Y15" i="37"/>
  <c r="W15" i="37"/>
  <c r="V15" i="37"/>
  <c r="T15" i="37"/>
  <c r="S15" i="37"/>
  <c r="Q15" i="37"/>
  <c r="P15" i="37"/>
  <c r="N15" i="37"/>
  <c r="M15" i="37"/>
  <c r="K15" i="37"/>
  <c r="J15" i="37"/>
  <c r="Z14" i="37"/>
  <c r="Y14" i="37"/>
  <c r="W14" i="37"/>
  <c r="V14" i="37"/>
  <c r="T14" i="37"/>
  <c r="S14" i="37"/>
  <c r="Q14" i="37"/>
  <c r="P14" i="37"/>
  <c r="N14" i="37"/>
  <c r="M14" i="37"/>
  <c r="K14" i="37"/>
  <c r="J14" i="37"/>
  <c r="Z13" i="37"/>
  <c r="Y13" i="37"/>
  <c r="W13" i="37"/>
  <c r="V13" i="37"/>
  <c r="T13" i="37"/>
  <c r="S13" i="37"/>
  <c r="Q13" i="37"/>
  <c r="P13" i="37"/>
  <c r="N13" i="37"/>
  <c r="M13" i="37"/>
  <c r="K13" i="37"/>
  <c r="J13" i="37"/>
  <c r="Z12" i="37"/>
  <c r="Y12" i="37"/>
  <c r="W12" i="37"/>
  <c r="V12" i="37"/>
  <c r="T12" i="37"/>
  <c r="S12" i="37"/>
  <c r="Q12" i="37"/>
  <c r="P12" i="37"/>
  <c r="N12" i="37"/>
  <c r="M12" i="37"/>
  <c r="K12" i="37"/>
  <c r="J12" i="37"/>
  <c r="Z11" i="37"/>
  <c r="Y11" i="37"/>
  <c r="W11" i="37"/>
  <c r="V11" i="37"/>
  <c r="T11" i="37"/>
  <c r="S11" i="37"/>
  <c r="Q11" i="37"/>
  <c r="P11" i="37"/>
  <c r="N11" i="37"/>
  <c r="M11" i="37"/>
  <c r="K11" i="37"/>
  <c r="J11" i="37"/>
  <c r="Z10" i="37"/>
  <c r="Y10" i="37"/>
  <c r="W10" i="37"/>
  <c r="V10" i="37"/>
  <c r="T10" i="37"/>
  <c r="S10" i="37"/>
  <c r="Q10" i="37"/>
  <c r="P10" i="37"/>
  <c r="N10" i="37"/>
  <c r="M10" i="37"/>
  <c r="K10" i="37"/>
  <c r="J10" i="37"/>
  <c r="Z9" i="37"/>
  <c r="Y9" i="37"/>
  <c r="W9" i="37"/>
  <c r="V9" i="37"/>
  <c r="T9" i="37"/>
  <c r="S9" i="37"/>
  <c r="Q9" i="37"/>
  <c r="P9" i="37"/>
  <c r="N9" i="37"/>
  <c r="M9" i="37"/>
  <c r="K9" i="37"/>
  <c r="J9" i="37"/>
  <c r="Z8" i="37"/>
  <c r="Y8" i="37"/>
  <c r="W8" i="37"/>
  <c r="V8" i="37"/>
  <c r="T8" i="37"/>
  <c r="S8" i="37"/>
  <c r="Q8" i="37"/>
  <c r="P8" i="37"/>
  <c r="N8" i="37"/>
  <c r="M8" i="37"/>
  <c r="K8" i="37"/>
  <c r="J8" i="37"/>
  <c r="Z7" i="37"/>
  <c r="Y7" i="37"/>
  <c r="W7" i="37"/>
  <c r="V7" i="37"/>
  <c r="T7" i="37"/>
  <c r="S7" i="37"/>
  <c r="Q7" i="37"/>
  <c r="P7" i="37"/>
  <c r="N7" i="37"/>
  <c r="M7" i="37"/>
  <c r="K7" i="37"/>
  <c r="J7" i="37"/>
  <c r="Z6" i="37"/>
  <c r="Y6" i="37"/>
  <c r="W6" i="37"/>
  <c r="V6" i="37"/>
  <c r="T6" i="37"/>
  <c r="S6" i="37"/>
  <c r="Q6" i="37"/>
  <c r="P6" i="37"/>
  <c r="N6" i="37"/>
  <c r="M6" i="37"/>
  <c r="K6" i="37"/>
  <c r="J6" i="37"/>
  <c r="Z5" i="37"/>
  <c r="Y5" i="37"/>
  <c r="W5" i="37"/>
  <c r="V5" i="37"/>
  <c r="T5" i="37"/>
  <c r="S5" i="37"/>
  <c r="Q5" i="37"/>
  <c r="P5" i="37"/>
  <c r="N5" i="37"/>
  <c r="M5" i="37"/>
  <c r="K5" i="37"/>
  <c r="J5" i="37"/>
  <c r="Z4" i="37"/>
  <c r="Y4" i="37"/>
  <c r="W4" i="37"/>
  <c r="V4" i="37"/>
  <c r="T4" i="37"/>
  <c r="S4" i="37"/>
  <c r="Q4" i="37"/>
  <c r="P4" i="37"/>
  <c r="N4" i="37"/>
  <c r="M4" i="37"/>
  <c r="K4" i="37"/>
  <c r="J4" i="37"/>
  <c r="Z3" i="37"/>
  <c r="Y3" i="37"/>
  <c r="W3" i="37"/>
  <c r="V3" i="37"/>
  <c r="T3" i="37"/>
  <c r="S3" i="37"/>
  <c r="Q3" i="37"/>
  <c r="P3" i="37"/>
  <c r="N3" i="37"/>
  <c r="M3" i="37"/>
  <c r="K3" i="37"/>
  <c r="J3" i="37"/>
  <c r="K2" i="37"/>
  <c r="J2" i="37"/>
  <c r="Z20" i="36"/>
  <c r="Y20" i="36"/>
  <c r="W20" i="36"/>
  <c r="V20" i="36"/>
  <c r="T20" i="36"/>
  <c r="S20" i="36"/>
  <c r="Q20" i="36"/>
  <c r="P20" i="36"/>
  <c r="N20" i="36"/>
  <c r="M20" i="36"/>
  <c r="K20" i="36"/>
  <c r="J20" i="36"/>
  <c r="Z19" i="36"/>
  <c r="Y19" i="36"/>
  <c r="W19" i="36"/>
  <c r="V19" i="36"/>
  <c r="T19" i="36"/>
  <c r="S19" i="36"/>
  <c r="Q19" i="36"/>
  <c r="P19" i="36"/>
  <c r="N19" i="36"/>
  <c r="M19" i="36"/>
  <c r="K19" i="36"/>
  <c r="J19" i="36"/>
  <c r="Z18" i="36"/>
  <c r="Y18" i="36"/>
  <c r="W18" i="36"/>
  <c r="V18" i="36"/>
  <c r="T18" i="36"/>
  <c r="S18" i="36"/>
  <c r="Q18" i="36"/>
  <c r="P18" i="36"/>
  <c r="N18" i="36"/>
  <c r="M18" i="36"/>
  <c r="K18" i="36"/>
  <c r="J18" i="36"/>
  <c r="Z17" i="36"/>
  <c r="Y17" i="36"/>
  <c r="W17" i="36"/>
  <c r="V17" i="36"/>
  <c r="T17" i="36"/>
  <c r="S17" i="36"/>
  <c r="Q17" i="36"/>
  <c r="P17" i="36"/>
  <c r="N17" i="36"/>
  <c r="M17" i="36"/>
  <c r="K17" i="36"/>
  <c r="J17" i="36"/>
  <c r="Z16" i="36"/>
  <c r="Y16" i="36"/>
  <c r="W16" i="36"/>
  <c r="V16" i="36"/>
  <c r="T16" i="36"/>
  <c r="S16" i="36"/>
  <c r="Q16" i="36"/>
  <c r="P16" i="36"/>
  <c r="N16" i="36"/>
  <c r="M16" i="36"/>
  <c r="K16" i="36"/>
  <c r="J16" i="36"/>
  <c r="Z15" i="36"/>
  <c r="Y15" i="36"/>
  <c r="W15" i="36"/>
  <c r="V15" i="36"/>
  <c r="T15" i="36"/>
  <c r="S15" i="36"/>
  <c r="Q15" i="36"/>
  <c r="P15" i="36"/>
  <c r="N15" i="36"/>
  <c r="M15" i="36"/>
  <c r="K15" i="36"/>
  <c r="J15" i="36"/>
  <c r="Z14" i="36"/>
  <c r="Y14" i="36"/>
  <c r="W14" i="36"/>
  <c r="V14" i="36"/>
  <c r="T14" i="36"/>
  <c r="S14" i="36"/>
  <c r="Q14" i="36"/>
  <c r="P14" i="36"/>
  <c r="N14" i="36"/>
  <c r="M14" i="36"/>
  <c r="K14" i="36"/>
  <c r="J14" i="36"/>
  <c r="Z13" i="36"/>
  <c r="Y13" i="36"/>
  <c r="W13" i="36"/>
  <c r="V13" i="36"/>
  <c r="T13" i="36"/>
  <c r="S13" i="36"/>
  <c r="Q13" i="36"/>
  <c r="P13" i="36"/>
  <c r="N13" i="36"/>
  <c r="M13" i="36"/>
  <c r="K13" i="36"/>
  <c r="J13" i="36"/>
  <c r="Z12" i="36"/>
  <c r="Y12" i="36"/>
  <c r="W12" i="36"/>
  <c r="V12" i="36"/>
  <c r="T12" i="36"/>
  <c r="S12" i="36"/>
  <c r="Q12" i="36"/>
  <c r="P12" i="36"/>
  <c r="N12" i="36"/>
  <c r="M12" i="36"/>
  <c r="K12" i="36"/>
  <c r="J12" i="36"/>
  <c r="Z11" i="36"/>
  <c r="Y11" i="36"/>
  <c r="W11" i="36"/>
  <c r="V11" i="36"/>
  <c r="T11" i="36"/>
  <c r="S11" i="36"/>
  <c r="Q11" i="36"/>
  <c r="P11" i="36"/>
  <c r="N11" i="36"/>
  <c r="M11" i="36"/>
  <c r="K11" i="36"/>
  <c r="J11" i="36"/>
  <c r="Z10" i="36"/>
  <c r="Y10" i="36"/>
  <c r="W10" i="36"/>
  <c r="V10" i="36"/>
  <c r="T10" i="36"/>
  <c r="S10" i="36"/>
  <c r="Q10" i="36"/>
  <c r="P10" i="36"/>
  <c r="N10" i="36"/>
  <c r="M10" i="36"/>
  <c r="K10" i="36"/>
  <c r="J10" i="36"/>
  <c r="Z9" i="36"/>
  <c r="Y9" i="36"/>
  <c r="W9" i="36"/>
  <c r="V9" i="36"/>
  <c r="T9" i="36"/>
  <c r="S9" i="36"/>
  <c r="Q9" i="36"/>
  <c r="P9" i="36"/>
  <c r="N9" i="36"/>
  <c r="M9" i="36"/>
  <c r="K9" i="36"/>
  <c r="J9" i="36"/>
  <c r="Z8" i="36"/>
  <c r="Y8" i="36"/>
  <c r="W8" i="36"/>
  <c r="V8" i="36"/>
  <c r="T8" i="36"/>
  <c r="S8" i="36"/>
  <c r="Q8" i="36"/>
  <c r="P8" i="36"/>
  <c r="N8" i="36"/>
  <c r="M8" i="36"/>
  <c r="K8" i="36"/>
  <c r="J8" i="36"/>
  <c r="Z7" i="36"/>
  <c r="Y7" i="36"/>
  <c r="W7" i="36"/>
  <c r="V7" i="36"/>
  <c r="T7" i="36"/>
  <c r="S7" i="36"/>
  <c r="Q7" i="36"/>
  <c r="P7" i="36"/>
  <c r="N7" i="36"/>
  <c r="M7" i="36"/>
  <c r="K7" i="36"/>
  <c r="J7" i="36"/>
  <c r="Z6" i="36"/>
  <c r="Y6" i="36"/>
  <c r="W6" i="36"/>
  <c r="V6" i="36"/>
  <c r="T6" i="36"/>
  <c r="S6" i="36"/>
  <c r="Q6" i="36"/>
  <c r="P6" i="36"/>
  <c r="N6" i="36"/>
  <c r="M6" i="36"/>
  <c r="K6" i="36"/>
  <c r="J6" i="36"/>
  <c r="Z5" i="36"/>
  <c r="Y5" i="36"/>
  <c r="W5" i="36"/>
  <c r="V5" i="36"/>
  <c r="T5" i="36"/>
  <c r="S5" i="36"/>
  <c r="Q5" i="36"/>
  <c r="P5" i="36"/>
  <c r="N5" i="36"/>
  <c r="M5" i="36"/>
  <c r="K5" i="36"/>
  <c r="J5" i="36"/>
  <c r="Z4" i="36"/>
  <c r="Y4" i="36"/>
  <c r="W4" i="36"/>
  <c r="V4" i="36"/>
  <c r="T4" i="36"/>
  <c r="S4" i="36"/>
  <c r="Q4" i="36"/>
  <c r="P4" i="36"/>
  <c r="N4" i="36"/>
  <c r="M4" i="36"/>
  <c r="K4" i="36"/>
  <c r="J4" i="36"/>
  <c r="Z3" i="36"/>
  <c r="Y3" i="36"/>
  <c r="W3" i="36"/>
  <c r="V3" i="36"/>
  <c r="T3" i="36"/>
  <c r="S3" i="36"/>
  <c r="Q3" i="36"/>
  <c r="P3" i="36"/>
  <c r="N3" i="36"/>
  <c r="M3" i="36"/>
  <c r="K3" i="36"/>
  <c r="J3" i="36"/>
  <c r="K2" i="36"/>
  <c r="J2" i="36"/>
  <c r="Z20" i="35"/>
  <c r="Y20" i="35"/>
  <c r="W20" i="35"/>
  <c r="V20" i="35"/>
  <c r="T20" i="35"/>
  <c r="S20" i="35"/>
  <c r="Q20" i="35"/>
  <c r="P20" i="35"/>
  <c r="N20" i="35"/>
  <c r="M20" i="35"/>
  <c r="K20" i="35"/>
  <c r="J20" i="35"/>
  <c r="Z19" i="35"/>
  <c r="Y19" i="35"/>
  <c r="W19" i="35"/>
  <c r="V19" i="35"/>
  <c r="T19" i="35"/>
  <c r="S19" i="35"/>
  <c r="Q19" i="35"/>
  <c r="P19" i="35"/>
  <c r="N19" i="35"/>
  <c r="M19" i="35"/>
  <c r="K19" i="35"/>
  <c r="J19" i="35"/>
  <c r="Z18" i="35"/>
  <c r="Y18" i="35"/>
  <c r="W18" i="35"/>
  <c r="V18" i="35"/>
  <c r="T18" i="35"/>
  <c r="S18" i="35"/>
  <c r="Q18" i="35"/>
  <c r="P18" i="35"/>
  <c r="N18" i="35"/>
  <c r="M18" i="35"/>
  <c r="K18" i="35"/>
  <c r="J18" i="35"/>
  <c r="Z17" i="35"/>
  <c r="Y17" i="35"/>
  <c r="W17" i="35"/>
  <c r="V17" i="35"/>
  <c r="T17" i="35"/>
  <c r="S17" i="35"/>
  <c r="Q17" i="35"/>
  <c r="P17" i="35"/>
  <c r="N17" i="35"/>
  <c r="M17" i="35"/>
  <c r="K17" i="35"/>
  <c r="J17" i="35"/>
  <c r="Z16" i="35"/>
  <c r="Y16" i="35"/>
  <c r="W16" i="35"/>
  <c r="V16" i="35"/>
  <c r="T16" i="35"/>
  <c r="S16" i="35"/>
  <c r="Q16" i="35"/>
  <c r="P16" i="35"/>
  <c r="N16" i="35"/>
  <c r="M16" i="35"/>
  <c r="K16" i="35"/>
  <c r="J16" i="35"/>
  <c r="Z15" i="35"/>
  <c r="Y15" i="35"/>
  <c r="W15" i="35"/>
  <c r="V15" i="35"/>
  <c r="T15" i="35"/>
  <c r="S15" i="35"/>
  <c r="Q15" i="35"/>
  <c r="P15" i="35"/>
  <c r="N15" i="35"/>
  <c r="M15" i="35"/>
  <c r="K15" i="35"/>
  <c r="J15" i="35"/>
  <c r="Z14" i="35"/>
  <c r="Y14" i="35"/>
  <c r="W14" i="35"/>
  <c r="V14" i="35"/>
  <c r="T14" i="35"/>
  <c r="S14" i="35"/>
  <c r="Q14" i="35"/>
  <c r="P14" i="35"/>
  <c r="N14" i="35"/>
  <c r="M14" i="35"/>
  <c r="K14" i="35"/>
  <c r="J14" i="35"/>
  <c r="Z13" i="35"/>
  <c r="Y13" i="35"/>
  <c r="W13" i="35"/>
  <c r="V13" i="35"/>
  <c r="T13" i="35"/>
  <c r="S13" i="35"/>
  <c r="Q13" i="35"/>
  <c r="P13" i="35"/>
  <c r="N13" i="35"/>
  <c r="M13" i="35"/>
  <c r="K13" i="35"/>
  <c r="J13" i="35"/>
  <c r="Z12" i="35"/>
  <c r="Y12" i="35"/>
  <c r="W12" i="35"/>
  <c r="V12" i="35"/>
  <c r="T12" i="35"/>
  <c r="S12" i="35"/>
  <c r="Q12" i="35"/>
  <c r="P12" i="35"/>
  <c r="N12" i="35"/>
  <c r="M12" i="35"/>
  <c r="K12" i="35"/>
  <c r="J12" i="35"/>
  <c r="Z11" i="35"/>
  <c r="Y11" i="35"/>
  <c r="W11" i="35"/>
  <c r="V11" i="35"/>
  <c r="T11" i="35"/>
  <c r="S11" i="35"/>
  <c r="Q11" i="35"/>
  <c r="P11" i="35"/>
  <c r="N11" i="35"/>
  <c r="M11" i="35"/>
  <c r="K11" i="35"/>
  <c r="J11" i="35"/>
  <c r="Z10" i="35"/>
  <c r="Y10" i="35"/>
  <c r="W10" i="35"/>
  <c r="V10" i="35"/>
  <c r="T10" i="35"/>
  <c r="S10" i="35"/>
  <c r="Q10" i="35"/>
  <c r="P10" i="35"/>
  <c r="N10" i="35"/>
  <c r="M10" i="35"/>
  <c r="K10" i="35"/>
  <c r="J10" i="35"/>
  <c r="Z9" i="35"/>
  <c r="Y9" i="35"/>
  <c r="W9" i="35"/>
  <c r="V9" i="35"/>
  <c r="T9" i="35"/>
  <c r="S9" i="35"/>
  <c r="Q9" i="35"/>
  <c r="P9" i="35"/>
  <c r="N9" i="35"/>
  <c r="M9" i="35"/>
  <c r="K9" i="35"/>
  <c r="J9" i="35"/>
  <c r="Z8" i="35"/>
  <c r="Y8" i="35"/>
  <c r="W8" i="35"/>
  <c r="V8" i="35"/>
  <c r="T8" i="35"/>
  <c r="S8" i="35"/>
  <c r="Q8" i="35"/>
  <c r="P8" i="35"/>
  <c r="N8" i="35"/>
  <c r="M8" i="35"/>
  <c r="K8" i="35"/>
  <c r="J8" i="35"/>
  <c r="Z7" i="35"/>
  <c r="Y7" i="35"/>
  <c r="W7" i="35"/>
  <c r="V7" i="35"/>
  <c r="T7" i="35"/>
  <c r="S7" i="35"/>
  <c r="Q7" i="35"/>
  <c r="P7" i="35"/>
  <c r="N7" i="35"/>
  <c r="M7" i="35"/>
  <c r="K7" i="35"/>
  <c r="J7" i="35"/>
  <c r="Z6" i="35"/>
  <c r="Y6" i="35"/>
  <c r="W6" i="35"/>
  <c r="V6" i="35"/>
  <c r="T6" i="35"/>
  <c r="S6" i="35"/>
  <c r="Q6" i="35"/>
  <c r="P6" i="35"/>
  <c r="N6" i="35"/>
  <c r="M6" i="35"/>
  <c r="K6" i="35"/>
  <c r="J6" i="35"/>
  <c r="Z5" i="35"/>
  <c r="Y5" i="35"/>
  <c r="W5" i="35"/>
  <c r="V5" i="35"/>
  <c r="T5" i="35"/>
  <c r="S5" i="35"/>
  <c r="Q5" i="35"/>
  <c r="P5" i="35"/>
  <c r="N5" i="35"/>
  <c r="M5" i="35"/>
  <c r="K5" i="35"/>
  <c r="J5" i="35"/>
  <c r="Z4" i="35"/>
  <c r="Y4" i="35"/>
  <c r="W4" i="35"/>
  <c r="V4" i="35"/>
  <c r="T4" i="35"/>
  <c r="S4" i="35"/>
  <c r="Q4" i="35"/>
  <c r="P4" i="35"/>
  <c r="N4" i="35"/>
  <c r="M4" i="35"/>
  <c r="K4" i="35"/>
  <c r="J4" i="35"/>
  <c r="Z3" i="35"/>
  <c r="Y3" i="35"/>
  <c r="W3" i="35"/>
  <c r="V3" i="35"/>
  <c r="T3" i="35"/>
  <c r="S3" i="35"/>
  <c r="Q3" i="35"/>
  <c r="P3" i="35"/>
  <c r="N3" i="35"/>
  <c r="M3" i="35"/>
  <c r="K3" i="35"/>
  <c r="J3" i="35"/>
  <c r="K2" i="35"/>
  <c r="J2" i="35"/>
  <c r="Z20" i="34"/>
  <c r="Y20" i="34"/>
  <c r="W20" i="34"/>
  <c r="V20" i="34"/>
  <c r="T20" i="34"/>
  <c r="S20" i="34"/>
  <c r="Q20" i="34"/>
  <c r="P20" i="34"/>
  <c r="N20" i="34"/>
  <c r="M20" i="34"/>
  <c r="K20" i="34"/>
  <c r="J20" i="34"/>
  <c r="Z19" i="34"/>
  <c r="Y19" i="34"/>
  <c r="W19" i="34"/>
  <c r="V19" i="34"/>
  <c r="T19" i="34"/>
  <c r="S19" i="34"/>
  <c r="Q19" i="34"/>
  <c r="P19" i="34"/>
  <c r="N19" i="34"/>
  <c r="M19" i="34"/>
  <c r="K19" i="34"/>
  <c r="J19" i="34"/>
  <c r="Z18" i="34"/>
  <c r="Y18" i="34"/>
  <c r="W18" i="34"/>
  <c r="V18" i="34"/>
  <c r="T18" i="34"/>
  <c r="S18" i="34"/>
  <c r="Q18" i="34"/>
  <c r="P18" i="34"/>
  <c r="N18" i="34"/>
  <c r="M18" i="34"/>
  <c r="K18" i="34"/>
  <c r="J18" i="34"/>
  <c r="Z17" i="34"/>
  <c r="Y17" i="34"/>
  <c r="W17" i="34"/>
  <c r="V17" i="34"/>
  <c r="T17" i="34"/>
  <c r="S17" i="34"/>
  <c r="Q17" i="34"/>
  <c r="P17" i="34"/>
  <c r="N17" i="34"/>
  <c r="M17" i="34"/>
  <c r="K17" i="34"/>
  <c r="J17" i="34"/>
  <c r="Z16" i="34"/>
  <c r="Y16" i="34"/>
  <c r="W16" i="34"/>
  <c r="V16" i="34"/>
  <c r="T16" i="34"/>
  <c r="S16" i="34"/>
  <c r="Q16" i="34"/>
  <c r="P16" i="34"/>
  <c r="N16" i="34"/>
  <c r="M16" i="34"/>
  <c r="K16" i="34"/>
  <c r="J16" i="34"/>
  <c r="Z15" i="34"/>
  <c r="Y15" i="34"/>
  <c r="W15" i="34"/>
  <c r="V15" i="34"/>
  <c r="T15" i="34"/>
  <c r="S15" i="34"/>
  <c r="Q15" i="34"/>
  <c r="P15" i="34"/>
  <c r="N15" i="34"/>
  <c r="M15" i="34"/>
  <c r="K15" i="34"/>
  <c r="J15" i="34"/>
  <c r="Z14" i="34"/>
  <c r="Y14" i="34"/>
  <c r="W14" i="34"/>
  <c r="V14" i="34"/>
  <c r="T14" i="34"/>
  <c r="S14" i="34"/>
  <c r="Q14" i="34"/>
  <c r="P14" i="34"/>
  <c r="N14" i="34"/>
  <c r="M14" i="34"/>
  <c r="K14" i="34"/>
  <c r="J14" i="34"/>
  <c r="Z13" i="34"/>
  <c r="Y13" i="34"/>
  <c r="W13" i="34"/>
  <c r="V13" i="34"/>
  <c r="T13" i="34"/>
  <c r="S13" i="34"/>
  <c r="Q13" i="34"/>
  <c r="P13" i="34"/>
  <c r="N13" i="34"/>
  <c r="M13" i="34"/>
  <c r="K13" i="34"/>
  <c r="J13" i="34"/>
  <c r="Z12" i="34"/>
  <c r="Y12" i="34"/>
  <c r="W12" i="34"/>
  <c r="V12" i="34"/>
  <c r="T12" i="34"/>
  <c r="S12" i="34"/>
  <c r="Q12" i="34"/>
  <c r="P12" i="34"/>
  <c r="N12" i="34"/>
  <c r="M12" i="34"/>
  <c r="K12" i="34"/>
  <c r="J12" i="34"/>
  <c r="Z11" i="34"/>
  <c r="Y11" i="34"/>
  <c r="W11" i="34"/>
  <c r="V11" i="34"/>
  <c r="T11" i="34"/>
  <c r="S11" i="34"/>
  <c r="Q11" i="34"/>
  <c r="P11" i="34"/>
  <c r="N11" i="34"/>
  <c r="M11" i="34"/>
  <c r="K11" i="34"/>
  <c r="J11" i="34"/>
  <c r="Z10" i="34"/>
  <c r="Y10" i="34"/>
  <c r="W10" i="34"/>
  <c r="V10" i="34"/>
  <c r="T10" i="34"/>
  <c r="S10" i="34"/>
  <c r="Q10" i="34"/>
  <c r="P10" i="34"/>
  <c r="N10" i="34"/>
  <c r="M10" i="34"/>
  <c r="K10" i="34"/>
  <c r="J10" i="34"/>
  <c r="Z9" i="34"/>
  <c r="Y9" i="34"/>
  <c r="W9" i="34"/>
  <c r="V9" i="34"/>
  <c r="T9" i="34"/>
  <c r="S9" i="34"/>
  <c r="Q9" i="34"/>
  <c r="P9" i="34"/>
  <c r="N9" i="34"/>
  <c r="M9" i="34"/>
  <c r="K9" i="34"/>
  <c r="J9" i="34"/>
  <c r="Z8" i="34"/>
  <c r="Y8" i="34"/>
  <c r="W8" i="34"/>
  <c r="V8" i="34"/>
  <c r="T8" i="34"/>
  <c r="S8" i="34"/>
  <c r="Q8" i="34"/>
  <c r="P8" i="34"/>
  <c r="N8" i="34"/>
  <c r="M8" i="34"/>
  <c r="K8" i="34"/>
  <c r="J8" i="34"/>
  <c r="Z7" i="34"/>
  <c r="Y7" i="34"/>
  <c r="W7" i="34"/>
  <c r="V7" i="34"/>
  <c r="T7" i="34"/>
  <c r="S7" i="34"/>
  <c r="Q7" i="34"/>
  <c r="P7" i="34"/>
  <c r="N7" i="34"/>
  <c r="M7" i="34"/>
  <c r="K7" i="34"/>
  <c r="J7" i="34"/>
  <c r="Z6" i="34"/>
  <c r="Y6" i="34"/>
  <c r="W6" i="34"/>
  <c r="V6" i="34"/>
  <c r="T6" i="34"/>
  <c r="S6" i="34"/>
  <c r="Q6" i="34"/>
  <c r="P6" i="34"/>
  <c r="N6" i="34"/>
  <c r="M6" i="34"/>
  <c r="K6" i="34"/>
  <c r="J6" i="34"/>
  <c r="Z5" i="34"/>
  <c r="Y5" i="34"/>
  <c r="W5" i="34"/>
  <c r="V5" i="34"/>
  <c r="T5" i="34"/>
  <c r="S5" i="34"/>
  <c r="Q5" i="34"/>
  <c r="P5" i="34"/>
  <c r="N5" i="34"/>
  <c r="M5" i="34"/>
  <c r="K5" i="34"/>
  <c r="J5" i="34"/>
  <c r="Z4" i="34"/>
  <c r="Y4" i="34"/>
  <c r="W4" i="34"/>
  <c r="V4" i="34"/>
  <c r="T4" i="34"/>
  <c r="S4" i="34"/>
  <c r="Q4" i="34"/>
  <c r="P4" i="34"/>
  <c r="N4" i="34"/>
  <c r="M4" i="34"/>
  <c r="K4" i="34"/>
  <c r="J4" i="34"/>
  <c r="Z3" i="34"/>
  <c r="Y3" i="34"/>
  <c r="W3" i="34"/>
  <c r="V3" i="34"/>
  <c r="T3" i="34"/>
  <c r="S3" i="34"/>
  <c r="Q3" i="34"/>
  <c r="P3" i="34"/>
  <c r="N3" i="34"/>
  <c r="M3" i="34"/>
  <c r="K3" i="34"/>
  <c r="J3" i="34"/>
  <c r="K2" i="34"/>
  <c r="J2" i="34"/>
  <c r="Z20" i="33"/>
  <c r="Y20" i="33"/>
  <c r="W20" i="33"/>
  <c r="V20" i="33"/>
  <c r="T20" i="33"/>
  <c r="S20" i="33"/>
  <c r="Q20" i="33"/>
  <c r="P20" i="33"/>
  <c r="N20" i="33"/>
  <c r="M20" i="33"/>
  <c r="K20" i="33"/>
  <c r="J20" i="33"/>
  <c r="Z19" i="33"/>
  <c r="Y19" i="33"/>
  <c r="W19" i="33"/>
  <c r="V19" i="33"/>
  <c r="T19" i="33"/>
  <c r="S19" i="33"/>
  <c r="Q19" i="33"/>
  <c r="P19" i="33"/>
  <c r="N19" i="33"/>
  <c r="M19" i="33"/>
  <c r="K19" i="33"/>
  <c r="J19" i="33"/>
  <c r="Z18" i="33"/>
  <c r="Y18" i="33"/>
  <c r="W18" i="33"/>
  <c r="V18" i="33"/>
  <c r="T18" i="33"/>
  <c r="S18" i="33"/>
  <c r="Q18" i="33"/>
  <c r="P18" i="33"/>
  <c r="N18" i="33"/>
  <c r="M18" i="33"/>
  <c r="K18" i="33"/>
  <c r="J18" i="33"/>
  <c r="Z17" i="33"/>
  <c r="Y17" i="33"/>
  <c r="W17" i="33"/>
  <c r="V17" i="33"/>
  <c r="T17" i="33"/>
  <c r="S17" i="33"/>
  <c r="Q17" i="33"/>
  <c r="P17" i="33"/>
  <c r="N17" i="33"/>
  <c r="M17" i="33"/>
  <c r="K17" i="33"/>
  <c r="J17" i="33"/>
  <c r="Z16" i="33"/>
  <c r="Y16" i="33"/>
  <c r="W16" i="33"/>
  <c r="V16" i="33"/>
  <c r="T16" i="33"/>
  <c r="S16" i="33"/>
  <c r="Q16" i="33"/>
  <c r="P16" i="33"/>
  <c r="N16" i="33"/>
  <c r="M16" i="33"/>
  <c r="K16" i="33"/>
  <c r="J16" i="33"/>
  <c r="Z15" i="33"/>
  <c r="Y15" i="33"/>
  <c r="W15" i="33"/>
  <c r="V15" i="33"/>
  <c r="T15" i="33"/>
  <c r="S15" i="33"/>
  <c r="Q15" i="33"/>
  <c r="P15" i="33"/>
  <c r="N15" i="33"/>
  <c r="M15" i="33"/>
  <c r="K15" i="33"/>
  <c r="J15" i="33"/>
  <c r="Z14" i="33"/>
  <c r="Y14" i="33"/>
  <c r="W14" i="33"/>
  <c r="V14" i="33"/>
  <c r="T14" i="33"/>
  <c r="S14" i="33"/>
  <c r="Q14" i="33"/>
  <c r="P14" i="33"/>
  <c r="N14" i="33"/>
  <c r="M14" i="33"/>
  <c r="K14" i="33"/>
  <c r="J14" i="33"/>
  <c r="Z13" i="33"/>
  <c r="Y13" i="33"/>
  <c r="W13" i="33"/>
  <c r="V13" i="33"/>
  <c r="T13" i="33"/>
  <c r="S13" i="33"/>
  <c r="Q13" i="33"/>
  <c r="P13" i="33"/>
  <c r="N13" i="33"/>
  <c r="M13" i="33"/>
  <c r="K13" i="33"/>
  <c r="J13" i="33"/>
  <c r="Z12" i="33"/>
  <c r="Y12" i="33"/>
  <c r="W12" i="33"/>
  <c r="V12" i="33"/>
  <c r="T12" i="33"/>
  <c r="S12" i="33"/>
  <c r="Q12" i="33"/>
  <c r="P12" i="33"/>
  <c r="N12" i="33"/>
  <c r="M12" i="33"/>
  <c r="K12" i="33"/>
  <c r="J12" i="33"/>
  <c r="Z11" i="33"/>
  <c r="Y11" i="33"/>
  <c r="W11" i="33"/>
  <c r="V11" i="33"/>
  <c r="T11" i="33"/>
  <c r="S11" i="33"/>
  <c r="Q11" i="33"/>
  <c r="P11" i="33"/>
  <c r="N11" i="33"/>
  <c r="M11" i="33"/>
  <c r="K11" i="33"/>
  <c r="J11" i="33"/>
  <c r="Z10" i="33"/>
  <c r="Y10" i="33"/>
  <c r="W10" i="33"/>
  <c r="V10" i="33"/>
  <c r="T10" i="33"/>
  <c r="S10" i="33"/>
  <c r="Q10" i="33"/>
  <c r="P10" i="33"/>
  <c r="N10" i="33"/>
  <c r="M10" i="33"/>
  <c r="K10" i="33"/>
  <c r="J10" i="33"/>
  <c r="Z9" i="33"/>
  <c r="Y9" i="33"/>
  <c r="W9" i="33"/>
  <c r="V9" i="33"/>
  <c r="T9" i="33"/>
  <c r="S9" i="33"/>
  <c r="Q9" i="33"/>
  <c r="P9" i="33"/>
  <c r="N9" i="33"/>
  <c r="M9" i="33"/>
  <c r="K9" i="33"/>
  <c r="J9" i="33"/>
  <c r="Z8" i="33"/>
  <c r="Y8" i="33"/>
  <c r="W8" i="33"/>
  <c r="V8" i="33"/>
  <c r="T8" i="33"/>
  <c r="S8" i="33"/>
  <c r="Q8" i="33"/>
  <c r="P8" i="33"/>
  <c r="N8" i="33"/>
  <c r="M8" i="33"/>
  <c r="K8" i="33"/>
  <c r="J8" i="33"/>
  <c r="Z7" i="33"/>
  <c r="Y7" i="33"/>
  <c r="W7" i="33"/>
  <c r="V7" i="33"/>
  <c r="T7" i="33"/>
  <c r="S7" i="33"/>
  <c r="Q7" i="33"/>
  <c r="P7" i="33"/>
  <c r="N7" i="33"/>
  <c r="M7" i="33"/>
  <c r="K7" i="33"/>
  <c r="J7" i="33"/>
  <c r="Z6" i="33"/>
  <c r="Y6" i="33"/>
  <c r="W6" i="33"/>
  <c r="V6" i="33"/>
  <c r="T6" i="33"/>
  <c r="S6" i="33"/>
  <c r="Q6" i="33"/>
  <c r="P6" i="33"/>
  <c r="N6" i="33"/>
  <c r="M6" i="33"/>
  <c r="K6" i="33"/>
  <c r="J6" i="33"/>
  <c r="Z5" i="33"/>
  <c r="Y5" i="33"/>
  <c r="W5" i="33"/>
  <c r="V5" i="33"/>
  <c r="T5" i="33"/>
  <c r="S5" i="33"/>
  <c r="Q5" i="33"/>
  <c r="P5" i="33"/>
  <c r="N5" i="33"/>
  <c r="M5" i="33"/>
  <c r="K5" i="33"/>
  <c r="J5" i="33"/>
  <c r="Z4" i="33"/>
  <c r="Y4" i="33"/>
  <c r="W4" i="33"/>
  <c r="V4" i="33"/>
  <c r="T4" i="33"/>
  <c r="S4" i="33"/>
  <c r="Q4" i="33"/>
  <c r="P4" i="33"/>
  <c r="N4" i="33"/>
  <c r="M4" i="33"/>
  <c r="K4" i="33"/>
  <c r="J4" i="33"/>
  <c r="Z3" i="33"/>
  <c r="Y3" i="33"/>
  <c r="W3" i="33"/>
  <c r="V3" i="33"/>
  <c r="T3" i="33"/>
  <c r="S3" i="33"/>
  <c r="Q3" i="33"/>
  <c r="P3" i="33"/>
  <c r="N3" i="33"/>
  <c r="M3" i="33"/>
  <c r="K3" i="33"/>
  <c r="J3" i="33"/>
  <c r="K2" i="33"/>
  <c r="J2" i="33"/>
  <c r="Z20" i="32"/>
  <c r="Y20" i="32"/>
  <c r="W20" i="32"/>
  <c r="V20" i="32"/>
  <c r="T20" i="32"/>
  <c r="S20" i="32"/>
  <c r="Q20" i="32"/>
  <c r="P20" i="32"/>
  <c r="N20" i="32"/>
  <c r="M20" i="32"/>
  <c r="K20" i="32"/>
  <c r="J20" i="32"/>
  <c r="Z19" i="32"/>
  <c r="Y19" i="32"/>
  <c r="W19" i="32"/>
  <c r="V19" i="32"/>
  <c r="T19" i="32"/>
  <c r="S19" i="32"/>
  <c r="Q19" i="32"/>
  <c r="P19" i="32"/>
  <c r="N19" i="32"/>
  <c r="M19" i="32"/>
  <c r="K19" i="32"/>
  <c r="J19" i="32"/>
  <c r="Z18" i="32"/>
  <c r="Y18" i="32"/>
  <c r="W18" i="32"/>
  <c r="V18" i="32"/>
  <c r="T18" i="32"/>
  <c r="S18" i="32"/>
  <c r="Q18" i="32"/>
  <c r="P18" i="32"/>
  <c r="N18" i="32"/>
  <c r="M18" i="32"/>
  <c r="K18" i="32"/>
  <c r="J18" i="32"/>
  <c r="Z17" i="32"/>
  <c r="Y17" i="32"/>
  <c r="W17" i="32"/>
  <c r="V17" i="32"/>
  <c r="T17" i="32"/>
  <c r="S17" i="32"/>
  <c r="Q17" i="32"/>
  <c r="P17" i="32"/>
  <c r="N17" i="32"/>
  <c r="M17" i="32"/>
  <c r="K17" i="32"/>
  <c r="J17" i="32"/>
  <c r="Z16" i="32"/>
  <c r="Y16" i="32"/>
  <c r="W16" i="32"/>
  <c r="V16" i="32"/>
  <c r="T16" i="32"/>
  <c r="S16" i="32"/>
  <c r="Q16" i="32"/>
  <c r="P16" i="32"/>
  <c r="N16" i="32"/>
  <c r="M16" i="32"/>
  <c r="K16" i="32"/>
  <c r="J16" i="32"/>
  <c r="Z15" i="32"/>
  <c r="Y15" i="32"/>
  <c r="W15" i="32"/>
  <c r="V15" i="32"/>
  <c r="T15" i="32"/>
  <c r="S15" i="32"/>
  <c r="Q15" i="32"/>
  <c r="P15" i="32"/>
  <c r="N15" i="32"/>
  <c r="M15" i="32"/>
  <c r="K15" i="32"/>
  <c r="J15" i="32"/>
  <c r="Z14" i="32"/>
  <c r="Y14" i="32"/>
  <c r="W14" i="32"/>
  <c r="V14" i="32"/>
  <c r="T14" i="32"/>
  <c r="S14" i="32"/>
  <c r="Q14" i="32"/>
  <c r="P14" i="32"/>
  <c r="N14" i="32"/>
  <c r="M14" i="32"/>
  <c r="K14" i="32"/>
  <c r="J14" i="32"/>
  <c r="Z13" i="32"/>
  <c r="Y13" i="32"/>
  <c r="W13" i="32"/>
  <c r="V13" i="32"/>
  <c r="T13" i="32"/>
  <c r="S13" i="32"/>
  <c r="Q13" i="32"/>
  <c r="P13" i="32"/>
  <c r="N13" i="32"/>
  <c r="M13" i="32"/>
  <c r="K13" i="32"/>
  <c r="J13" i="32"/>
  <c r="Z12" i="32"/>
  <c r="Y12" i="32"/>
  <c r="W12" i="32"/>
  <c r="V12" i="32"/>
  <c r="T12" i="32"/>
  <c r="S12" i="32"/>
  <c r="Q12" i="32"/>
  <c r="P12" i="32"/>
  <c r="N12" i="32"/>
  <c r="M12" i="32"/>
  <c r="K12" i="32"/>
  <c r="J12" i="32"/>
  <c r="Z11" i="32"/>
  <c r="Y11" i="32"/>
  <c r="W11" i="32"/>
  <c r="V11" i="32"/>
  <c r="T11" i="32"/>
  <c r="S11" i="32"/>
  <c r="Q11" i="32"/>
  <c r="P11" i="32"/>
  <c r="N11" i="32"/>
  <c r="M11" i="32"/>
  <c r="K11" i="32"/>
  <c r="J11" i="32"/>
  <c r="Z10" i="32"/>
  <c r="Y10" i="32"/>
  <c r="W10" i="32"/>
  <c r="V10" i="32"/>
  <c r="T10" i="32"/>
  <c r="S10" i="32"/>
  <c r="Q10" i="32"/>
  <c r="P10" i="32"/>
  <c r="N10" i="32"/>
  <c r="M10" i="32"/>
  <c r="K10" i="32"/>
  <c r="J10" i="32"/>
  <c r="Z9" i="32"/>
  <c r="Y9" i="32"/>
  <c r="W9" i="32"/>
  <c r="V9" i="32"/>
  <c r="T9" i="32"/>
  <c r="S9" i="32"/>
  <c r="Q9" i="32"/>
  <c r="P9" i="32"/>
  <c r="N9" i="32"/>
  <c r="M9" i="32"/>
  <c r="K9" i="32"/>
  <c r="J9" i="32"/>
  <c r="Z8" i="32"/>
  <c r="Y8" i="32"/>
  <c r="W8" i="32"/>
  <c r="V8" i="32"/>
  <c r="T8" i="32"/>
  <c r="S8" i="32"/>
  <c r="Q8" i="32"/>
  <c r="P8" i="32"/>
  <c r="N8" i="32"/>
  <c r="M8" i="32"/>
  <c r="K8" i="32"/>
  <c r="J8" i="32"/>
  <c r="Z7" i="32"/>
  <c r="Y7" i="32"/>
  <c r="W7" i="32"/>
  <c r="V7" i="32"/>
  <c r="T7" i="32"/>
  <c r="S7" i="32"/>
  <c r="Q7" i="32"/>
  <c r="P7" i="32"/>
  <c r="N7" i="32"/>
  <c r="M7" i="32"/>
  <c r="K7" i="32"/>
  <c r="J7" i="32"/>
  <c r="Z6" i="32"/>
  <c r="Y6" i="32"/>
  <c r="W6" i="32"/>
  <c r="V6" i="32"/>
  <c r="T6" i="32"/>
  <c r="S6" i="32"/>
  <c r="Q6" i="32"/>
  <c r="P6" i="32"/>
  <c r="N6" i="32"/>
  <c r="M6" i="32"/>
  <c r="K6" i="32"/>
  <c r="J6" i="32"/>
  <c r="Z5" i="32"/>
  <c r="Y5" i="32"/>
  <c r="W5" i="32"/>
  <c r="V5" i="32"/>
  <c r="T5" i="32"/>
  <c r="S5" i="32"/>
  <c r="Q5" i="32"/>
  <c r="P5" i="32"/>
  <c r="N5" i="32"/>
  <c r="M5" i="32"/>
  <c r="K5" i="32"/>
  <c r="J5" i="32"/>
  <c r="Z4" i="32"/>
  <c r="Y4" i="32"/>
  <c r="W4" i="32"/>
  <c r="V4" i="32"/>
  <c r="T4" i="32"/>
  <c r="S4" i="32"/>
  <c r="Q4" i="32"/>
  <c r="P4" i="32"/>
  <c r="N4" i="32"/>
  <c r="M4" i="32"/>
  <c r="K4" i="32"/>
  <c r="J4" i="32"/>
  <c r="Z3" i="32"/>
  <c r="Y3" i="32"/>
  <c r="W3" i="32"/>
  <c r="V3" i="32"/>
  <c r="T3" i="32"/>
  <c r="S3" i="32"/>
  <c r="Q3" i="32"/>
  <c r="P3" i="32"/>
  <c r="N3" i="32"/>
  <c r="M3" i="32"/>
  <c r="K3" i="32"/>
  <c r="J3" i="32"/>
  <c r="K2" i="32"/>
  <c r="J2" i="32"/>
  <c r="Z20" i="31"/>
  <c r="Y20" i="31"/>
  <c r="W20" i="31"/>
  <c r="V20" i="31"/>
  <c r="T20" i="31"/>
  <c r="S20" i="31"/>
  <c r="Q20" i="31"/>
  <c r="P20" i="31"/>
  <c r="N20" i="31"/>
  <c r="M20" i="31"/>
  <c r="K20" i="31"/>
  <c r="J20" i="31"/>
  <c r="Z19" i="31"/>
  <c r="Y19" i="31"/>
  <c r="W19" i="31"/>
  <c r="V19" i="31"/>
  <c r="T19" i="31"/>
  <c r="S19" i="31"/>
  <c r="Q19" i="31"/>
  <c r="P19" i="31"/>
  <c r="N19" i="31"/>
  <c r="M19" i="31"/>
  <c r="K19" i="31"/>
  <c r="J19" i="31"/>
  <c r="Z18" i="31"/>
  <c r="Y18" i="31"/>
  <c r="W18" i="31"/>
  <c r="V18" i="31"/>
  <c r="T18" i="31"/>
  <c r="S18" i="31"/>
  <c r="Q18" i="31"/>
  <c r="P18" i="31"/>
  <c r="N18" i="31"/>
  <c r="M18" i="31"/>
  <c r="K18" i="31"/>
  <c r="J18" i="31"/>
  <c r="Z17" i="31"/>
  <c r="Y17" i="31"/>
  <c r="W17" i="31"/>
  <c r="V17" i="31"/>
  <c r="T17" i="31"/>
  <c r="S17" i="31"/>
  <c r="Q17" i="31"/>
  <c r="P17" i="31"/>
  <c r="N17" i="31"/>
  <c r="M17" i="31"/>
  <c r="K17" i="31"/>
  <c r="J17" i="31"/>
  <c r="Z16" i="31"/>
  <c r="Y16" i="31"/>
  <c r="W16" i="31"/>
  <c r="V16" i="31"/>
  <c r="T16" i="31"/>
  <c r="S16" i="31"/>
  <c r="Q16" i="31"/>
  <c r="P16" i="31"/>
  <c r="N16" i="31"/>
  <c r="M16" i="31"/>
  <c r="K16" i="31"/>
  <c r="J16" i="31"/>
  <c r="Z15" i="31"/>
  <c r="Y15" i="31"/>
  <c r="W15" i="31"/>
  <c r="V15" i="31"/>
  <c r="T15" i="31"/>
  <c r="S15" i="31"/>
  <c r="Q15" i="31"/>
  <c r="P15" i="31"/>
  <c r="N15" i="31"/>
  <c r="M15" i="31"/>
  <c r="K15" i="31"/>
  <c r="J15" i="31"/>
  <c r="Z14" i="31"/>
  <c r="Y14" i="31"/>
  <c r="W14" i="31"/>
  <c r="V14" i="31"/>
  <c r="T14" i="31"/>
  <c r="S14" i="31"/>
  <c r="Q14" i="31"/>
  <c r="P14" i="31"/>
  <c r="N14" i="31"/>
  <c r="M14" i="31"/>
  <c r="K14" i="31"/>
  <c r="J14" i="31"/>
  <c r="Z13" i="31"/>
  <c r="Y13" i="31"/>
  <c r="W13" i="31"/>
  <c r="V13" i="31"/>
  <c r="T13" i="31"/>
  <c r="S13" i="31"/>
  <c r="Q13" i="31"/>
  <c r="P13" i="31"/>
  <c r="N13" i="31"/>
  <c r="M13" i="31"/>
  <c r="K13" i="31"/>
  <c r="J13" i="31"/>
  <c r="Z12" i="31"/>
  <c r="Y12" i="31"/>
  <c r="W12" i="31"/>
  <c r="V12" i="31"/>
  <c r="T12" i="31"/>
  <c r="S12" i="31"/>
  <c r="Q12" i="31"/>
  <c r="P12" i="31"/>
  <c r="N12" i="31"/>
  <c r="M12" i="31"/>
  <c r="K12" i="31"/>
  <c r="J12" i="31"/>
  <c r="Z11" i="31"/>
  <c r="Y11" i="31"/>
  <c r="W11" i="31"/>
  <c r="V11" i="31"/>
  <c r="T11" i="31"/>
  <c r="S11" i="31"/>
  <c r="Q11" i="31"/>
  <c r="P11" i="31"/>
  <c r="N11" i="31"/>
  <c r="M11" i="31"/>
  <c r="K11" i="31"/>
  <c r="J11" i="31"/>
  <c r="Z10" i="31"/>
  <c r="Y10" i="31"/>
  <c r="W10" i="31"/>
  <c r="V10" i="31"/>
  <c r="T10" i="31"/>
  <c r="S10" i="31"/>
  <c r="Q10" i="31"/>
  <c r="P10" i="31"/>
  <c r="N10" i="31"/>
  <c r="M10" i="31"/>
  <c r="K10" i="31"/>
  <c r="J10" i="31"/>
  <c r="Z9" i="31"/>
  <c r="Y9" i="31"/>
  <c r="W9" i="31"/>
  <c r="V9" i="31"/>
  <c r="T9" i="31"/>
  <c r="S9" i="31"/>
  <c r="Q9" i="31"/>
  <c r="P9" i="31"/>
  <c r="N9" i="31"/>
  <c r="M9" i="31"/>
  <c r="K9" i="31"/>
  <c r="J9" i="31"/>
  <c r="Z8" i="31"/>
  <c r="Y8" i="31"/>
  <c r="W8" i="31"/>
  <c r="V8" i="31"/>
  <c r="T8" i="31"/>
  <c r="S8" i="31"/>
  <c r="Q8" i="31"/>
  <c r="P8" i="31"/>
  <c r="N8" i="31"/>
  <c r="M8" i="31"/>
  <c r="K8" i="31"/>
  <c r="J8" i="31"/>
  <c r="Z7" i="31"/>
  <c r="Y7" i="31"/>
  <c r="W7" i="31"/>
  <c r="V7" i="31"/>
  <c r="T7" i="31"/>
  <c r="S7" i="31"/>
  <c r="Q7" i="31"/>
  <c r="P7" i="31"/>
  <c r="N7" i="31"/>
  <c r="M7" i="31"/>
  <c r="K7" i="31"/>
  <c r="J7" i="31"/>
  <c r="Z6" i="31"/>
  <c r="Y6" i="31"/>
  <c r="W6" i="31"/>
  <c r="V6" i="31"/>
  <c r="T6" i="31"/>
  <c r="S6" i="31"/>
  <c r="Q6" i="31"/>
  <c r="P6" i="31"/>
  <c r="N6" i="31"/>
  <c r="M6" i="31"/>
  <c r="K6" i="31"/>
  <c r="J6" i="31"/>
  <c r="Z5" i="31"/>
  <c r="Y5" i="31"/>
  <c r="W5" i="31"/>
  <c r="V5" i="31"/>
  <c r="T5" i="31"/>
  <c r="S5" i="31"/>
  <c r="Q5" i="31"/>
  <c r="P5" i="31"/>
  <c r="N5" i="31"/>
  <c r="M5" i="31"/>
  <c r="K5" i="31"/>
  <c r="J5" i="31"/>
  <c r="Z4" i="31"/>
  <c r="Y4" i="31"/>
  <c r="W4" i="31"/>
  <c r="V4" i="31"/>
  <c r="T4" i="31"/>
  <c r="S4" i="31"/>
  <c r="Q4" i="31"/>
  <c r="P4" i="31"/>
  <c r="N4" i="31"/>
  <c r="M4" i="31"/>
  <c r="K4" i="31"/>
  <c r="J4" i="31"/>
  <c r="Z3" i="31"/>
  <c r="Y3" i="31"/>
  <c r="W3" i="31"/>
  <c r="V3" i="31"/>
  <c r="T3" i="31"/>
  <c r="S3" i="31"/>
  <c r="Q3" i="31"/>
  <c r="P3" i="31"/>
  <c r="N3" i="31"/>
  <c r="M3" i="31"/>
  <c r="K3" i="31"/>
  <c r="J3" i="31"/>
  <c r="K2" i="31"/>
  <c r="J2" i="31"/>
  <c r="Z20" i="30"/>
  <c r="Y20" i="30"/>
  <c r="W20" i="30"/>
  <c r="V20" i="30"/>
  <c r="T20" i="30"/>
  <c r="S20" i="30"/>
  <c r="Q20" i="30"/>
  <c r="P20" i="30"/>
  <c r="N20" i="30"/>
  <c r="M20" i="30"/>
  <c r="K20" i="30"/>
  <c r="J20" i="30"/>
  <c r="Z19" i="30"/>
  <c r="Y19" i="30"/>
  <c r="W19" i="30"/>
  <c r="V19" i="30"/>
  <c r="T19" i="30"/>
  <c r="S19" i="30"/>
  <c r="Q19" i="30"/>
  <c r="P19" i="30"/>
  <c r="N19" i="30"/>
  <c r="M19" i="30"/>
  <c r="K19" i="30"/>
  <c r="J19" i="30"/>
  <c r="Z18" i="30"/>
  <c r="Y18" i="30"/>
  <c r="W18" i="30"/>
  <c r="V18" i="30"/>
  <c r="T18" i="30"/>
  <c r="S18" i="30"/>
  <c r="Q18" i="30"/>
  <c r="P18" i="30"/>
  <c r="N18" i="30"/>
  <c r="M18" i="30"/>
  <c r="K18" i="30"/>
  <c r="J18" i="30"/>
  <c r="Z17" i="30"/>
  <c r="Y17" i="30"/>
  <c r="W17" i="30"/>
  <c r="V17" i="30"/>
  <c r="T17" i="30"/>
  <c r="S17" i="30"/>
  <c r="Q17" i="30"/>
  <c r="P17" i="30"/>
  <c r="N17" i="30"/>
  <c r="M17" i="30"/>
  <c r="K17" i="30"/>
  <c r="J17" i="30"/>
  <c r="Z16" i="30"/>
  <c r="Y16" i="30"/>
  <c r="W16" i="30"/>
  <c r="V16" i="30"/>
  <c r="T16" i="30"/>
  <c r="S16" i="30"/>
  <c r="Q16" i="30"/>
  <c r="P16" i="30"/>
  <c r="N16" i="30"/>
  <c r="M16" i="30"/>
  <c r="K16" i="30"/>
  <c r="J16" i="30"/>
  <c r="Z15" i="30"/>
  <c r="Y15" i="30"/>
  <c r="W15" i="30"/>
  <c r="V15" i="30"/>
  <c r="T15" i="30"/>
  <c r="S15" i="30"/>
  <c r="Q15" i="30"/>
  <c r="P15" i="30"/>
  <c r="N15" i="30"/>
  <c r="M15" i="30"/>
  <c r="K15" i="30"/>
  <c r="J15" i="30"/>
  <c r="Z14" i="30"/>
  <c r="Y14" i="30"/>
  <c r="W14" i="30"/>
  <c r="V14" i="30"/>
  <c r="T14" i="30"/>
  <c r="S14" i="30"/>
  <c r="Q14" i="30"/>
  <c r="P14" i="30"/>
  <c r="N14" i="30"/>
  <c r="M14" i="30"/>
  <c r="K14" i="30"/>
  <c r="J14" i="30"/>
  <c r="Z13" i="30"/>
  <c r="Y13" i="30"/>
  <c r="W13" i="30"/>
  <c r="V13" i="30"/>
  <c r="T13" i="30"/>
  <c r="S13" i="30"/>
  <c r="Q13" i="30"/>
  <c r="P13" i="30"/>
  <c r="N13" i="30"/>
  <c r="M13" i="30"/>
  <c r="K13" i="30"/>
  <c r="J13" i="30"/>
  <c r="Z12" i="30"/>
  <c r="Y12" i="30"/>
  <c r="W12" i="30"/>
  <c r="V12" i="30"/>
  <c r="T12" i="30"/>
  <c r="S12" i="30"/>
  <c r="Q12" i="30"/>
  <c r="P12" i="30"/>
  <c r="N12" i="30"/>
  <c r="M12" i="30"/>
  <c r="K12" i="30"/>
  <c r="J12" i="30"/>
  <c r="Z11" i="30"/>
  <c r="Y11" i="30"/>
  <c r="W11" i="30"/>
  <c r="V11" i="30"/>
  <c r="T11" i="30"/>
  <c r="S11" i="30"/>
  <c r="Q11" i="30"/>
  <c r="P11" i="30"/>
  <c r="N11" i="30"/>
  <c r="M11" i="30"/>
  <c r="K11" i="30"/>
  <c r="J11" i="30"/>
  <c r="Z10" i="30"/>
  <c r="Y10" i="30"/>
  <c r="W10" i="30"/>
  <c r="V10" i="30"/>
  <c r="T10" i="30"/>
  <c r="S10" i="30"/>
  <c r="Q10" i="30"/>
  <c r="P10" i="30"/>
  <c r="N10" i="30"/>
  <c r="M10" i="30"/>
  <c r="K10" i="30"/>
  <c r="J10" i="30"/>
  <c r="Z9" i="30"/>
  <c r="Y9" i="30"/>
  <c r="W9" i="30"/>
  <c r="V9" i="30"/>
  <c r="T9" i="30"/>
  <c r="S9" i="30"/>
  <c r="Q9" i="30"/>
  <c r="P9" i="30"/>
  <c r="N9" i="30"/>
  <c r="M9" i="30"/>
  <c r="K9" i="30"/>
  <c r="J9" i="30"/>
  <c r="Z8" i="30"/>
  <c r="Y8" i="30"/>
  <c r="W8" i="30"/>
  <c r="V8" i="30"/>
  <c r="T8" i="30"/>
  <c r="S8" i="30"/>
  <c r="Q8" i="30"/>
  <c r="P8" i="30"/>
  <c r="N8" i="30"/>
  <c r="M8" i="30"/>
  <c r="K8" i="30"/>
  <c r="J8" i="30"/>
  <c r="Z7" i="30"/>
  <c r="Y7" i="30"/>
  <c r="W7" i="30"/>
  <c r="V7" i="30"/>
  <c r="T7" i="30"/>
  <c r="S7" i="30"/>
  <c r="Q7" i="30"/>
  <c r="P7" i="30"/>
  <c r="N7" i="30"/>
  <c r="M7" i="30"/>
  <c r="K7" i="30"/>
  <c r="J7" i="30"/>
  <c r="Z6" i="30"/>
  <c r="Y6" i="30"/>
  <c r="W6" i="30"/>
  <c r="V6" i="30"/>
  <c r="T6" i="30"/>
  <c r="S6" i="30"/>
  <c r="Q6" i="30"/>
  <c r="P6" i="30"/>
  <c r="N6" i="30"/>
  <c r="M6" i="30"/>
  <c r="K6" i="30"/>
  <c r="J6" i="30"/>
  <c r="Z5" i="30"/>
  <c r="Y5" i="30"/>
  <c r="W5" i="30"/>
  <c r="V5" i="30"/>
  <c r="T5" i="30"/>
  <c r="S5" i="30"/>
  <c r="Q5" i="30"/>
  <c r="P5" i="30"/>
  <c r="N5" i="30"/>
  <c r="M5" i="30"/>
  <c r="K5" i="30"/>
  <c r="J5" i="30"/>
  <c r="Z4" i="30"/>
  <c r="Y4" i="30"/>
  <c r="W4" i="30"/>
  <c r="V4" i="30"/>
  <c r="T4" i="30"/>
  <c r="S4" i="30"/>
  <c r="Q4" i="30"/>
  <c r="P4" i="30"/>
  <c r="N4" i="30"/>
  <c r="M4" i="30"/>
  <c r="K4" i="30"/>
  <c r="J4" i="30"/>
  <c r="Z3" i="30"/>
  <c r="Y3" i="30"/>
  <c r="W3" i="30"/>
  <c r="V3" i="30"/>
  <c r="T3" i="30"/>
  <c r="S3" i="30"/>
  <c r="Q3" i="30"/>
  <c r="P3" i="30"/>
  <c r="N3" i="30"/>
  <c r="M3" i="30"/>
  <c r="K3" i="30"/>
  <c r="J3" i="30"/>
  <c r="K2" i="30"/>
  <c r="J2" i="30"/>
  <c r="Z20" i="29"/>
  <c r="Y20" i="29"/>
  <c r="W20" i="29"/>
  <c r="V20" i="29"/>
  <c r="T20" i="29"/>
  <c r="S20" i="29"/>
  <c r="Q20" i="29"/>
  <c r="P20" i="29"/>
  <c r="N20" i="29"/>
  <c r="M20" i="29"/>
  <c r="K20" i="29"/>
  <c r="J20" i="29"/>
  <c r="Z19" i="29"/>
  <c r="Y19" i="29"/>
  <c r="W19" i="29"/>
  <c r="V19" i="29"/>
  <c r="T19" i="29"/>
  <c r="S19" i="29"/>
  <c r="Q19" i="29"/>
  <c r="P19" i="29"/>
  <c r="N19" i="29"/>
  <c r="M19" i="29"/>
  <c r="K19" i="29"/>
  <c r="J19" i="29"/>
  <c r="Z18" i="29"/>
  <c r="Y18" i="29"/>
  <c r="W18" i="29"/>
  <c r="V18" i="29"/>
  <c r="T18" i="29"/>
  <c r="S18" i="29"/>
  <c r="Q18" i="29"/>
  <c r="P18" i="29"/>
  <c r="N18" i="29"/>
  <c r="M18" i="29"/>
  <c r="K18" i="29"/>
  <c r="J18" i="29"/>
  <c r="Z17" i="29"/>
  <c r="Y17" i="29"/>
  <c r="W17" i="29"/>
  <c r="V17" i="29"/>
  <c r="T17" i="29"/>
  <c r="S17" i="29"/>
  <c r="Q17" i="29"/>
  <c r="P17" i="29"/>
  <c r="N17" i="29"/>
  <c r="M17" i="29"/>
  <c r="K17" i="29"/>
  <c r="J17" i="29"/>
  <c r="Z16" i="29"/>
  <c r="Y16" i="29"/>
  <c r="W16" i="29"/>
  <c r="V16" i="29"/>
  <c r="T16" i="29"/>
  <c r="S16" i="29"/>
  <c r="Q16" i="29"/>
  <c r="P16" i="29"/>
  <c r="N16" i="29"/>
  <c r="M16" i="29"/>
  <c r="K16" i="29"/>
  <c r="J16" i="29"/>
  <c r="Z15" i="29"/>
  <c r="Y15" i="29"/>
  <c r="W15" i="29"/>
  <c r="V15" i="29"/>
  <c r="T15" i="29"/>
  <c r="S15" i="29"/>
  <c r="Q15" i="29"/>
  <c r="P15" i="29"/>
  <c r="N15" i="29"/>
  <c r="M15" i="29"/>
  <c r="K15" i="29"/>
  <c r="J15" i="29"/>
  <c r="Z14" i="29"/>
  <c r="Y14" i="29"/>
  <c r="W14" i="29"/>
  <c r="V14" i="29"/>
  <c r="T14" i="29"/>
  <c r="S14" i="29"/>
  <c r="Q14" i="29"/>
  <c r="P14" i="29"/>
  <c r="N14" i="29"/>
  <c r="M14" i="29"/>
  <c r="K14" i="29"/>
  <c r="J14" i="29"/>
  <c r="Z13" i="29"/>
  <c r="Y13" i="29"/>
  <c r="W13" i="29"/>
  <c r="V13" i="29"/>
  <c r="T13" i="29"/>
  <c r="S13" i="29"/>
  <c r="Q13" i="29"/>
  <c r="P13" i="29"/>
  <c r="N13" i="29"/>
  <c r="M13" i="29"/>
  <c r="K13" i="29"/>
  <c r="J13" i="29"/>
  <c r="Z12" i="29"/>
  <c r="Y12" i="29"/>
  <c r="W12" i="29"/>
  <c r="V12" i="29"/>
  <c r="T12" i="29"/>
  <c r="S12" i="29"/>
  <c r="Q12" i="29"/>
  <c r="P12" i="29"/>
  <c r="N12" i="29"/>
  <c r="M12" i="29"/>
  <c r="K12" i="29"/>
  <c r="J12" i="29"/>
  <c r="Z11" i="29"/>
  <c r="Y11" i="29"/>
  <c r="W11" i="29"/>
  <c r="V11" i="29"/>
  <c r="T11" i="29"/>
  <c r="S11" i="29"/>
  <c r="Q11" i="29"/>
  <c r="P11" i="29"/>
  <c r="N11" i="29"/>
  <c r="M11" i="29"/>
  <c r="K11" i="29"/>
  <c r="J11" i="29"/>
  <c r="Z10" i="29"/>
  <c r="Y10" i="29"/>
  <c r="W10" i="29"/>
  <c r="V10" i="29"/>
  <c r="T10" i="29"/>
  <c r="S10" i="29"/>
  <c r="Q10" i="29"/>
  <c r="P10" i="29"/>
  <c r="N10" i="29"/>
  <c r="M10" i="29"/>
  <c r="K10" i="29"/>
  <c r="J10" i="29"/>
  <c r="Z9" i="29"/>
  <c r="Y9" i="29"/>
  <c r="W9" i="29"/>
  <c r="V9" i="29"/>
  <c r="T9" i="29"/>
  <c r="S9" i="29"/>
  <c r="Q9" i="29"/>
  <c r="P9" i="29"/>
  <c r="N9" i="29"/>
  <c r="M9" i="29"/>
  <c r="K9" i="29"/>
  <c r="J9" i="29"/>
  <c r="Z8" i="29"/>
  <c r="Y8" i="29"/>
  <c r="W8" i="29"/>
  <c r="V8" i="29"/>
  <c r="T8" i="29"/>
  <c r="S8" i="29"/>
  <c r="Q8" i="29"/>
  <c r="P8" i="29"/>
  <c r="N8" i="29"/>
  <c r="M8" i="29"/>
  <c r="K8" i="29"/>
  <c r="J8" i="29"/>
  <c r="Z7" i="29"/>
  <c r="Y7" i="29"/>
  <c r="W7" i="29"/>
  <c r="V7" i="29"/>
  <c r="T7" i="29"/>
  <c r="S7" i="29"/>
  <c r="Q7" i="29"/>
  <c r="P7" i="29"/>
  <c r="N7" i="29"/>
  <c r="M7" i="29"/>
  <c r="K7" i="29"/>
  <c r="J7" i="29"/>
  <c r="Z6" i="29"/>
  <c r="Y6" i="29"/>
  <c r="W6" i="29"/>
  <c r="V6" i="29"/>
  <c r="T6" i="29"/>
  <c r="S6" i="29"/>
  <c r="Q6" i="29"/>
  <c r="P6" i="29"/>
  <c r="N6" i="29"/>
  <c r="M6" i="29"/>
  <c r="K6" i="29"/>
  <c r="J6" i="29"/>
  <c r="Z5" i="29"/>
  <c r="Y5" i="29"/>
  <c r="W5" i="29"/>
  <c r="V5" i="29"/>
  <c r="T5" i="29"/>
  <c r="S5" i="29"/>
  <c r="Q5" i="29"/>
  <c r="P5" i="29"/>
  <c r="N5" i="29"/>
  <c r="M5" i="29"/>
  <c r="K5" i="29"/>
  <c r="J5" i="29"/>
  <c r="Z4" i="29"/>
  <c r="Y4" i="29"/>
  <c r="W4" i="29"/>
  <c r="V4" i="29"/>
  <c r="T4" i="29"/>
  <c r="S4" i="29"/>
  <c r="Q4" i="29"/>
  <c r="P4" i="29"/>
  <c r="N4" i="29"/>
  <c r="M4" i="29"/>
  <c r="K4" i="29"/>
  <c r="J4" i="29"/>
  <c r="Z3" i="29"/>
  <c r="Y3" i="29"/>
  <c r="W3" i="29"/>
  <c r="V3" i="29"/>
  <c r="T3" i="29"/>
  <c r="S3" i="29"/>
  <c r="Q3" i="29"/>
  <c r="P3" i="29"/>
  <c r="N3" i="29"/>
  <c r="M3" i="29"/>
  <c r="K3" i="29"/>
  <c r="J3" i="29"/>
  <c r="K2" i="29"/>
  <c r="J2" i="29"/>
  <c r="Z20" i="28"/>
  <c r="Y20" i="28"/>
  <c r="W20" i="28"/>
  <c r="V20" i="28"/>
  <c r="T20" i="28"/>
  <c r="S20" i="28"/>
  <c r="Q20" i="28"/>
  <c r="P20" i="28"/>
  <c r="N20" i="28"/>
  <c r="M20" i="28"/>
  <c r="K20" i="28"/>
  <c r="J20" i="28"/>
  <c r="Z19" i="28"/>
  <c r="Y19" i="28"/>
  <c r="W19" i="28"/>
  <c r="V19" i="28"/>
  <c r="T19" i="28"/>
  <c r="S19" i="28"/>
  <c r="Q19" i="28"/>
  <c r="P19" i="28"/>
  <c r="N19" i="28"/>
  <c r="M19" i="28"/>
  <c r="K19" i="28"/>
  <c r="J19" i="28"/>
  <c r="Z18" i="28"/>
  <c r="Y18" i="28"/>
  <c r="W18" i="28"/>
  <c r="V18" i="28"/>
  <c r="T18" i="28"/>
  <c r="S18" i="28"/>
  <c r="Q18" i="28"/>
  <c r="P18" i="28"/>
  <c r="N18" i="28"/>
  <c r="M18" i="28"/>
  <c r="K18" i="28"/>
  <c r="J18" i="28"/>
  <c r="Z17" i="28"/>
  <c r="Y17" i="28"/>
  <c r="W17" i="28"/>
  <c r="V17" i="28"/>
  <c r="T17" i="28"/>
  <c r="S17" i="28"/>
  <c r="Q17" i="28"/>
  <c r="P17" i="28"/>
  <c r="N17" i="28"/>
  <c r="M17" i="28"/>
  <c r="K17" i="28"/>
  <c r="J17" i="28"/>
  <c r="Z16" i="28"/>
  <c r="Y16" i="28"/>
  <c r="W16" i="28"/>
  <c r="V16" i="28"/>
  <c r="T16" i="28"/>
  <c r="S16" i="28"/>
  <c r="Q16" i="28"/>
  <c r="P16" i="28"/>
  <c r="N16" i="28"/>
  <c r="M16" i="28"/>
  <c r="K16" i="28"/>
  <c r="J16" i="28"/>
  <c r="Z15" i="28"/>
  <c r="Y15" i="28"/>
  <c r="W15" i="28"/>
  <c r="V15" i="28"/>
  <c r="T15" i="28"/>
  <c r="S15" i="28"/>
  <c r="Q15" i="28"/>
  <c r="P15" i="28"/>
  <c r="N15" i="28"/>
  <c r="M15" i="28"/>
  <c r="K15" i="28"/>
  <c r="J15" i="28"/>
  <c r="Z14" i="28"/>
  <c r="Y14" i="28"/>
  <c r="W14" i="28"/>
  <c r="V14" i="28"/>
  <c r="T14" i="28"/>
  <c r="S14" i="28"/>
  <c r="Q14" i="28"/>
  <c r="P14" i="28"/>
  <c r="N14" i="28"/>
  <c r="M14" i="28"/>
  <c r="K14" i="28"/>
  <c r="J14" i="28"/>
  <c r="Z13" i="28"/>
  <c r="Y13" i="28"/>
  <c r="W13" i="28"/>
  <c r="V13" i="28"/>
  <c r="T13" i="28"/>
  <c r="S13" i="28"/>
  <c r="Q13" i="28"/>
  <c r="P13" i="28"/>
  <c r="N13" i="28"/>
  <c r="M13" i="28"/>
  <c r="K13" i="28"/>
  <c r="J13" i="28"/>
  <c r="Z12" i="28"/>
  <c r="Y12" i="28"/>
  <c r="W12" i="28"/>
  <c r="V12" i="28"/>
  <c r="T12" i="28"/>
  <c r="S12" i="28"/>
  <c r="Q12" i="28"/>
  <c r="P12" i="28"/>
  <c r="N12" i="28"/>
  <c r="M12" i="28"/>
  <c r="K12" i="28"/>
  <c r="J12" i="28"/>
  <c r="Z11" i="28"/>
  <c r="Y11" i="28"/>
  <c r="W11" i="28"/>
  <c r="V11" i="28"/>
  <c r="T11" i="28"/>
  <c r="S11" i="28"/>
  <c r="Q11" i="28"/>
  <c r="P11" i="28"/>
  <c r="N11" i="28"/>
  <c r="M11" i="28"/>
  <c r="K11" i="28"/>
  <c r="J11" i="28"/>
  <c r="Z10" i="28"/>
  <c r="Y10" i="28"/>
  <c r="W10" i="28"/>
  <c r="V10" i="28"/>
  <c r="T10" i="28"/>
  <c r="S10" i="28"/>
  <c r="Q10" i="28"/>
  <c r="P10" i="28"/>
  <c r="N10" i="28"/>
  <c r="M10" i="28"/>
  <c r="K10" i="28"/>
  <c r="J10" i="28"/>
  <c r="Z9" i="28"/>
  <c r="Y9" i="28"/>
  <c r="W9" i="28"/>
  <c r="V9" i="28"/>
  <c r="T9" i="28"/>
  <c r="S9" i="28"/>
  <c r="Q9" i="28"/>
  <c r="P9" i="28"/>
  <c r="N9" i="28"/>
  <c r="M9" i="28"/>
  <c r="K9" i="28"/>
  <c r="J9" i="28"/>
  <c r="Z8" i="28"/>
  <c r="Y8" i="28"/>
  <c r="W8" i="28"/>
  <c r="V8" i="28"/>
  <c r="T8" i="28"/>
  <c r="S8" i="28"/>
  <c r="Q8" i="28"/>
  <c r="P8" i="28"/>
  <c r="N8" i="28"/>
  <c r="M8" i="28"/>
  <c r="K8" i="28"/>
  <c r="J8" i="28"/>
  <c r="Z7" i="28"/>
  <c r="Y7" i="28"/>
  <c r="W7" i="28"/>
  <c r="V7" i="28"/>
  <c r="T7" i="28"/>
  <c r="S7" i="28"/>
  <c r="Q7" i="28"/>
  <c r="P7" i="28"/>
  <c r="N7" i="28"/>
  <c r="M7" i="28"/>
  <c r="K7" i="28"/>
  <c r="J7" i="28"/>
  <c r="Z6" i="28"/>
  <c r="Y6" i="28"/>
  <c r="W6" i="28"/>
  <c r="V6" i="28"/>
  <c r="T6" i="28"/>
  <c r="S6" i="28"/>
  <c r="Q6" i="28"/>
  <c r="P6" i="28"/>
  <c r="N6" i="28"/>
  <c r="M6" i="28"/>
  <c r="K6" i="28"/>
  <c r="J6" i="28"/>
  <c r="Z5" i="28"/>
  <c r="Y5" i="28"/>
  <c r="W5" i="28"/>
  <c r="V5" i="28"/>
  <c r="T5" i="28"/>
  <c r="S5" i="28"/>
  <c r="Q5" i="28"/>
  <c r="P5" i="28"/>
  <c r="N5" i="28"/>
  <c r="M5" i="28"/>
  <c r="K5" i="28"/>
  <c r="J5" i="28"/>
  <c r="Z4" i="28"/>
  <c r="Y4" i="28"/>
  <c r="W4" i="28"/>
  <c r="V4" i="28"/>
  <c r="T4" i="28"/>
  <c r="S4" i="28"/>
  <c r="Q4" i="28"/>
  <c r="P4" i="28"/>
  <c r="N4" i="28"/>
  <c r="M4" i="28"/>
  <c r="K4" i="28"/>
  <c r="J4" i="28"/>
  <c r="Z3" i="28"/>
  <c r="Y3" i="28"/>
  <c r="W3" i="28"/>
  <c r="V3" i="28"/>
  <c r="T3" i="28"/>
  <c r="S3" i="28"/>
  <c r="Q3" i="28"/>
  <c r="P3" i="28"/>
  <c r="N3" i="28"/>
  <c r="M3" i="28"/>
  <c r="K3" i="28"/>
  <c r="J3" i="28"/>
  <c r="K2" i="28"/>
  <c r="J2" i="28"/>
  <c r="Z20" i="27"/>
  <c r="Y20" i="27"/>
  <c r="W20" i="27"/>
  <c r="V20" i="27"/>
  <c r="T20" i="27"/>
  <c r="S20" i="27"/>
  <c r="Q20" i="27"/>
  <c r="P20" i="27"/>
  <c r="N20" i="27"/>
  <c r="M20" i="27"/>
  <c r="K20" i="27"/>
  <c r="J20" i="27"/>
  <c r="Z19" i="27"/>
  <c r="Y19" i="27"/>
  <c r="W19" i="27"/>
  <c r="V19" i="27"/>
  <c r="T19" i="27"/>
  <c r="S19" i="27"/>
  <c r="Q19" i="27"/>
  <c r="P19" i="27"/>
  <c r="N19" i="27"/>
  <c r="M19" i="27"/>
  <c r="K19" i="27"/>
  <c r="J19" i="27"/>
  <c r="Z18" i="27"/>
  <c r="Y18" i="27"/>
  <c r="W18" i="27"/>
  <c r="V18" i="27"/>
  <c r="T18" i="27"/>
  <c r="S18" i="27"/>
  <c r="Q18" i="27"/>
  <c r="P18" i="27"/>
  <c r="N18" i="27"/>
  <c r="M18" i="27"/>
  <c r="K18" i="27"/>
  <c r="J18" i="27"/>
  <c r="Z17" i="27"/>
  <c r="Y17" i="27"/>
  <c r="W17" i="27"/>
  <c r="V17" i="27"/>
  <c r="T17" i="27"/>
  <c r="S17" i="27"/>
  <c r="Q17" i="27"/>
  <c r="P17" i="27"/>
  <c r="N17" i="27"/>
  <c r="M17" i="27"/>
  <c r="K17" i="27"/>
  <c r="J17" i="27"/>
  <c r="Z16" i="27"/>
  <c r="Y16" i="27"/>
  <c r="W16" i="27"/>
  <c r="V16" i="27"/>
  <c r="T16" i="27"/>
  <c r="S16" i="27"/>
  <c r="Q16" i="27"/>
  <c r="P16" i="27"/>
  <c r="N16" i="27"/>
  <c r="M16" i="27"/>
  <c r="K16" i="27"/>
  <c r="J16" i="27"/>
  <c r="Z15" i="27"/>
  <c r="Y15" i="27"/>
  <c r="W15" i="27"/>
  <c r="V15" i="27"/>
  <c r="T15" i="27"/>
  <c r="S15" i="27"/>
  <c r="Q15" i="27"/>
  <c r="P15" i="27"/>
  <c r="N15" i="27"/>
  <c r="M15" i="27"/>
  <c r="K15" i="27"/>
  <c r="J15" i="27"/>
  <c r="Z14" i="27"/>
  <c r="Y14" i="27"/>
  <c r="W14" i="27"/>
  <c r="V14" i="27"/>
  <c r="T14" i="27"/>
  <c r="S14" i="27"/>
  <c r="Q14" i="27"/>
  <c r="P14" i="27"/>
  <c r="N14" i="27"/>
  <c r="M14" i="27"/>
  <c r="K14" i="27"/>
  <c r="J14" i="27"/>
  <c r="Z13" i="27"/>
  <c r="Y13" i="27"/>
  <c r="W13" i="27"/>
  <c r="V13" i="27"/>
  <c r="T13" i="27"/>
  <c r="S13" i="27"/>
  <c r="Q13" i="27"/>
  <c r="P13" i="27"/>
  <c r="N13" i="27"/>
  <c r="M13" i="27"/>
  <c r="K13" i="27"/>
  <c r="J13" i="27"/>
  <c r="Z12" i="27"/>
  <c r="Y12" i="27"/>
  <c r="W12" i="27"/>
  <c r="V12" i="27"/>
  <c r="T12" i="27"/>
  <c r="S12" i="27"/>
  <c r="Q12" i="27"/>
  <c r="P12" i="27"/>
  <c r="N12" i="27"/>
  <c r="M12" i="27"/>
  <c r="K12" i="27"/>
  <c r="J12" i="27"/>
  <c r="Z11" i="27"/>
  <c r="Y11" i="27"/>
  <c r="W11" i="27"/>
  <c r="V11" i="27"/>
  <c r="T11" i="27"/>
  <c r="S11" i="27"/>
  <c r="Q11" i="27"/>
  <c r="P11" i="27"/>
  <c r="N11" i="27"/>
  <c r="M11" i="27"/>
  <c r="K11" i="27"/>
  <c r="J11" i="27"/>
  <c r="Z10" i="27"/>
  <c r="Y10" i="27"/>
  <c r="W10" i="27"/>
  <c r="V10" i="27"/>
  <c r="T10" i="27"/>
  <c r="S10" i="27"/>
  <c r="Q10" i="27"/>
  <c r="P10" i="27"/>
  <c r="N10" i="27"/>
  <c r="M10" i="27"/>
  <c r="K10" i="27"/>
  <c r="J10" i="27"/>
  <c r="Z9" i="27"/>
  <c r="Y9" i="27"/>
  <c r="W9" i="27"/>
  <c r="V9" i="27"/>
  <c r="T9" i="27"/>
  <c r="S9" i="27"/>
  <c r="Q9" i="27"/>
  <c r="P9" i="27"/>
  <c r="N9" i="27"/>
  <c r="M9" i="27"/>
  <c r="K9" i="27"/>
  <c r="J9" i="27"/>
  <c r="Z8" i="27"/>
  <c r="Y8" i="27"/>
  <c r="W8" i="27"/>
  <c r="V8" i="27"/>
  <c r="T8" i="27"/>
  <c r="S8" i="27"/>
  <c r="Q8" i="27"/>
  <c r="P8" i="27"/>
  <c r="N8" i="27"/>
  <c r="M8" i="27"/>
  <c r="K8" i="27"/>
  <c r="J8" i="27"/>
  <c r="Z7" i="27"/>
  <c r="Y7" i="27"/>
  <c r="W7" i="27"/>
  <c r="V7" i="27"/>
  <c r="T7" i="27"/>
  <c r="S7" i="27"/>
  <c r="Q7" i="27"/>
  <c r="P7" i="27"/>
  <c r="N7" i="27"/>
  <c r="M7" i="27"/>
  <c r="K7" i="27"/>
  <c r="J7" i="27"/>
  <c r="Z6" i="27"/>
  <c r="Y6" i="27"/>
  <c r="W6" i="27"/>
  <c r="V6" i="27"/>
  <c r="T6" i="27"/>
  <c r="S6" i="27"/>
  <c r="Q6" i="27"/>
  <c r="P6" i="27"/>
  <c r="N6" i="27"/>
  <c r="M6" i="27"/>
  <c r="K6" i="27"/>
  <c r="J6" i="27"/>
  <c r="Z5" i="27"/>
  <c r="Y5" i="27"/>
  <c r="W5" i="27"/>
  <c r="V5" i="27"/>
  <c r="T5" i="27"/>
  <c r="S5" i="27"/>
  <c r="Q5" i="27"/>
  <c r="P5" i="27"/>
  <c r="N5" i="27"/>
  <c r="M5" i="27"/>
  <c r="K5" i="27"/>
  <c r="J5" i="27"/>
  <c r="Z4" i="27"/>
  <c r="Y4" i="27"/>
  <c r="W4" i="27"/>
  <c r="V4" i="27"/>
  <c r="T4" i="27"/>
  <c r="S4" i="27"/>
  <c r="Q4" i="27"/>
  <c r="P4" i="27"/>
  <c r="N4" i="27"/>
  <c r="M4" i="27"/>
  <c r="K4" i="27"/>
  <c r="J4" i="27"/>
  <c r="Z3" i="27"/>
  <c r="Y3" i="27"/>
  <c r="W3" i="27"/>
  <c r="V3" i="27"/>
  <c r="T3" i="27"/>
  <c r="S3" i="27"/>
  <c r="Q3" i="27"/>
  <c r="P3" i="27"/>
  <c r="N3" i="27"/>
  <c r="M3" i="27"/>
  <c r="K3" i="27"/>
  <c r="J3" i="27"/>
  <c r="K2" i="27"/>
  <c r="J2" i="27"/>
  <c r="Z20" i="26"/>
  <c r="Y20" i="26"/>
  <c r="W20" i="26"/>
  <c r="V20" i="26"/>
  <c r="T20" i="26"/>
  <c r="S20" i="26"/>
  <c r="Q20" i="26"/>
  <c r="P20" i="26"/>
  <c r="N20" i="26"/>
  <c r="M20" i="26"/>
  <c r="K20" i="26"/>
  <c r="J20" i="26"/>
  <c r="Z19" i="26"/>
  <c r="Y19" i="26"/>
  <c r="W19" i="26"/>
  <c r="V19" i="26"/>
  <c r="T19" i="26"/>
  <c r="S19" i="26"/>
  <c r="Q19" i="26"/>
  <c r="P19" i="26"/>
  <c r="N19" i="26"/>
  <c r="M19" i="26"/>
  <c r="K19" i="26"/>
  <c r="J19" i="26"/>
  <c r="Z18" i="26"/>
  <c r="Y18" i="26"/>
  <c r="W18" i="26"/>
  <c r="V18" i="26"/>
  <c r="T18" i="26"/>
  <c r="S18" i="26"/>
  <c r="Q18" i="26"/>
  <c r="P18" i="26"/>
  <c r="N18" i="26"/>
  <c r="M18" i="26"/>
  <c r="K18" i="26"/>
  <c r="J18" i="26"/>
  <c r="Z17" i="26"/>
  <c r="Y17" i="26"/>
  <c r="W17" i="26"/>
  <c r="V17" i="26"/>
  <c r="T17" i="26"/>
  <c r="S17" i="26"/>
  <c r="Q17" i="26"/>
  <c r="P17" i="26"/>
  <c r="N17" i="26"/>
  <c r="M17" i="26"/>
  <c r="K17" i="26"/>
  <c r="J17" i="26"/>
  <c r="Z16" i="26"/>
  <c r="Y16" i="26"/>
  <c r="W16" i="26"/>
  <c r="V16" i="26"/>
  <c r="T16" i="26"/>
  <c r="S16" i="26"/>
  <c r="Q16" i="26"/>
  <c r="P16" i="26"/>
  <c r="N16" i="26"/>
  <c r="M16" i="26"/>
  <c r="K16" i="26"/>
  <c r="J16" i="26"/>
  <c r="Z15" i="26"/>
  <c r="Y15" i="26"/>
  <c r="W15" i="26"/>
  <c r="V15" i="26"/>
  <c r="T15" i="26"/>
  <c r="S15" i="26"/>
  <c r="Q15" i="26"/>
  <c r="P15" i="26"/>
  <c r="N15" i="26"/>
  <c r="M15" i="26"/>
  <c r="K15" i="26"/>
  <c r="J15" i="26"/>
  <c r="Z14" i="26"/>
  <c r="Y14" i="26"/>
  <c r="W14" i="26"/>
  <c r="V14" i="26"/>
  <c r="T14" i="26"/>
  <c r="S14" i="26"/>
  <c r="Q14" i="26"/>
  <c r="P14" i="26"/>
  <c r="N14" i="26"/>
  <c r="M14" i="26"/>
  <c r="K14" i="26"/>
  <c r="J14" i="26"/>
  <c r="Z13" i="26"/>
  <c r="Y13" i="26"/>
  <c r="W13" i="26"/>
  <c r="V13" i="26"/>
  <c r="T13" i="26"/>
  <c r="S13" i="26"/>
  <c r="Q13" i="26"/>
  <c r="P13" i="26"/>
  <c r="N13" i="26"/>
  <c r="M13" i="26"/>
  <c r="K13" i="26"/>
  <c r="J13" i="26"/>
  <c r="Z12" i="26"/>
  <c r="Y12" i="26"/>
  <c r="W12" i="26"/>
  <c r="V12" i="26"/>
  <c r="T12" i="26"/>
  <c r="S12" i="26"/>
  <c r="Q12" i="26"/>
  <c r="P12" i="26"/>
  <c r="N12" i="26"/>
  <c r="M12" i="26"/>
  <c r="K12" i="26"/>
  <c r="J12" i="26"/>
  <c r="Z11" i="26"/>
  <c r="Y11" i="26"/>
  <c r="W11" i="26"/>
  <c r="V11" i="26"/>
  <c r="T11" i="26"/>
  <c r="S11" i="26"/>
  <c r="Q11" i="26"/>
  <c r="P11" i="26"/>
  <c r="N11" i="26"/>
  <c r="M11" i="26"/>
  <c r="K11" i="26"/>
  <c r="J11" i="26"/>
  <c r="Z10" i="26"/>
  <c r="Y10" i="26"/>
  <c r="W10" i="26"/>
  <c r="V10" i="26"/>
  <c r="T10" i="26"/>
  <c r="S10" i="26"/>
  <c r="Q10" i="26"/>
  <c r="P10" i="26"/>
  <c r="N10" i="26"/>
  <c r="M10" i="26"/>
  <c r="K10" i="26"/>
  <c r="J10" i="26"/>
  <c r="Z9" i="26"/>
  <c r="Y9" i="26"/>
  <c r="W9" i="26"/>
  <c r="V9" i="26"/>
  <c r="T9" i="26"/>
  <c r="S9" i="26"/>
  <c r="Q9" i="26"/>
  <c r="P9" i="26"/>
  <c r="N9" i="26"/>
  <c r="M9" i="26"/>
  <c r="K9" i="26"/>
  <c r="J9" i="26"/>
  <c r="Z8" i="26"/>
  <c r="Y8" i="26"/>
  <c r="W8" i="26"/>
  <c r="V8" i="26"/>
  <c r="T8" i="26"/>
  <c r="S8" i="26"/>
  <c r="Q8" i="26"/>
  <c r="P8" i="26"/>
  <c r="N8" i="26"/>
  <c r="M8" i="26"/>
  <c r="K8" i="26"/>
  <c r="J8" i="26"/>
  <c r="Z7" i="26"/>
  <c r="Y7" i="26"/>
  <c r="W7" i="26"/>
  <c r="V7" i="26"/>
  <c r="T7" i="26"/>
  <c r="S7" i="26"/>
  <c r="Q7" i="26"/>
  <c r="P7" i="26"/>
  <c r="N7" i="26"/>
  <c r="M7" i="26"/>
  <c r="K7" i="26"/>
  <c r="J7" i="26"/>
  <c r="Z6" i="26"/>
  <c r="Y6" i="26"/>
  <c r="W6" i="26"/>
  <c r="V6" i="26"/>
  <c r="T6" i="26"/>
  <c r="S6" i="26"/>
  <c r="Q6" i="26"/>
  <c r="P6" i="26"/>
  <c r="N6" i="26"/>
  <c r="M6" i="26"/>
  <c r="K6" i="26"/>
  <c r="J6" i="26"/>
  <c r="Z5" i="26"/>
  <c r="Y5" i="26"/>
  <c r="W5" i="26"/>
  <c r="V5" i="26"/>
  <c r="T5" i="26"/>
  <c r="S5" i="26"/>
  <c r="Q5" i="26"/>
  <c r="P5" i="26"/>
  <c r="N5" i="26"/>
  <c r="M5" i="26"/>
  <c r="K5" i="26"/>
  <c r="J5" i="26"/>
  <c r="Z4" i="26"/>
  <c r="Y4" i="26"/>
  <c r="W4" i="26"/>
  <c r="V4" i="26"/>
  <c r="T4" i="26"/>
  <c r="S4" i="26"/>
  <c r="Q4" i="26"/>
  <c r="P4" i="26"/>
  <c r="N4" i="26"/>
  <c r="M4" i="26"/>
  <c r="K4" i="26"/>
  <c r="J4" i="26"/>
  <c r="Z3" i="26"/>
  <c r="Y3" i="26"/>
  <c r="W3" i="26"/>
  <c r="V3" i="26"/>
  <c r="T3" i="26"/>
  <c r="S3" i="26"/>
  <c r="Q3" i="26"/>
  <c r="P3" i="26"/>
  <c r="N3" i="26"/>
  <c r="M3" i="26"/>
  <c r="K3" i="26"/>
  <c r="J3" i="26"/>
  <c r="K2" i="26"/>
  <c r="J2" i="26"/>
  <c r="Z20" i="25"/>
  <c r="Y20" i="25"/>
  <c r="W20" i="25"/>
  <c r="V20" i="25"/>
  <c r="T20" i="25"/>
  <c r="S20" i="25"/>
  <c r="Q20" i="25"/>
  <c r="P20" i="25"/>
  <c r="N20" i="25"/>
  <c r="M20" i="25"/>
  <c r="K20" i="25"/>
  <c r="J20" i="25"/>
  <c r="Z19" i="25"/>
  <c r="Y19" i="25"/>
  <c r="W19" i="25"/>
  <c r="V19" i="25"/>
  <c r="T19" i="25"/>
  <c r="S19" i="25"/>
  <c r="Q19" i="25"/>
  <c r="P19" i="25"/>
  <c r="N19" i="25"/>
  <c r="M19" i="25"/>
  <c r="K19" i="25"/>
  <c r="J19" i="25"/>
  <c r="Z18" i="25"/>
  <c r="Y18" i="25"/>
  <c r="W18" i="25"/>
  <c r="V18" i="25"/>
  <c r="T18" i="25"/>
  <c r="S18" i="25"/>
  <c r="Q18" i="25"/>
  <c r="P18" i="25"/>
  <c r="N18" i="25"/>
  <c r="M18" i="25"/>
  <c r="K18" i="25"/>
  <c r="J18" i="25"/>
  <c r="Z17" i="25"/>
  <c r="Y17" i="25"/>
  <c r="W17" i="25"/>
  <c r="V17" i="25"/>
  <c r="T17" i="25"/>
  <c r="S17" i="25"/>
  <c r="Q17" i="25"/>
  <c r="P17" i="25"/>
  <c r="N17" i="25"/>
  <c r="M17" i="25"/>
  <c r="K17" i="25"/>
  <c r="J17" i="25"/>
  <c r="Z16" i="25"/>
  <c r="Y16" i="25"/>
  <c r="W16" i="25"/>
  <c r="V16" i="25"/>
  <c r="T16" i="25"/>
  <c r="S16" i="25"/>
  <c r="Q16" i="25"/>
  <c r="P16" i="25"/>
  <c r="N16" i="25"/>
  <c r="M16" i="25"/>
  <c r="K16" i="25"/>
  <c r="J16" i="25"/>
  <c r="Z15" i="25"/>
  <c r="Y15" i="25"/>
  <c r="W15" i="25"/>
  <c r="V15" i="25"/>
  <c r="T15" i="25"/>
  <c r="S15" i="25"/>
  <c r="Q15" i="25"/>
  <c r="P15" i="25"/>
  <c r="N15" i="25"/>
  <c r="M15" i="25"/>
  <c r="K15" i="25"/>
  <c r="J15" i="25"/>
  <c r="Z14" i="25"/>
  <c r="Y14" i="25"/>
  <c r="W14" i="25"/>
  <c r="V14" i="25"/>
  <c r="T14" i="25"/>
  <c r="S14" i="25"/>
  <c r="Q14" i="25"/>
  <c r="P14" i="25"/>
  <c r="N14" i="25"/>
  <c r="M14" i="25"/>
  <c r="K14" i="25"/>
  <c r="J14" i="25"/>
  <c r="Z13" i="25"/>
  <c r="Y13" i="25"/>
  <c r="W13" i="25"/>
  <c r="V13" i="25"/>
  <c r="T13" i="25"/>
  <c r="S13" i="25"/>
  <c r="Q13" i="25"/>
  <c r="P13" i="25"/>
  <c r="N13" i="25"/>
  <c r="M13" i="25"/>
  <c r="K13" i="25"/>
  <c r="J13" i="25"/>
  <c r="Z12" i="25"/>
  <c r="Y12" i="25"/>
  <c r="W12" i="25"/>
  <c r="V12" i="25"/>
  <c r="T12" i="25"/>
  <c r="S12" i="25"/>
  <c r="Q12" i="25"/>
  <c r="P12" i="25"/>
  <c r="N12" i="25"/>
  <c r="M12" i="25"/>
  <c r="K12" i="25"/>
  <c r="J12" i="25"/>
  <c r="Z11" i="25"/>
  <c r="Y11" i="25"/>
  <c r="W11" i="25"/>
  <c r="V11" i="25"/>
  <c r="T11" i="25"/>
  <c r="S11" i="25"/>
  <c r="Q11" i="25"/>
  <c r="P11" i="25"/>
  <c r="N11" i="25"/>
  <c r="M11" i="25"/>
  <c r="K11" i="25"/>
  <c r="J11" i="25"/>
  <c r="Z10" i="25"/>
  <c r="Y10" i="25"/>
  <c r="W10" i="25"/>
  <c r="V10" i="25"/>
  <c r="T10" i="25"/>
  <c r="S10" i="25"/>
  <c r="Q10" i="25"/>
  <c r="P10" i="25"/>
  <c r="N10" i="25"/>
  <c r="M10" i="25"/>
  <c r="K10" i="25"/>
  <c r="J10" i="25"/>
  <c r="Z9" i="25"/>
  <c r="Y9" i="25"/>
  <c r="W9" i="25"/>
  <c r="V9" i="25"/>
  <c r="T9" i="25"/>
  <c r="S9" i="25"/>
  <c r="Q9" i="25"/>
  <c r="P9" i="25"/>
  <c r="N9" i="25"/>
  <c r="M9" i="25"/>
  <c r="K9" i="25"/>
  <c r="J9" i="25"/>
  <c r="Z8" i="25"/>
  <c r="Y8" i="25"/>
  <c r="W8" i="25"/>
  <c r="V8" i="25"/>
  <c r="T8" i="25"/>
  <c r="S8" i="25"/>
  <c r="Q8" i="25"/>
  <c r="P8" i="25"/>
  <c r="N8" i="25"/>
  <c r="M8" i="25"/>
  <c r="K8" i="25"/>
  <c r="J8" i="25"/>
  <c r="Z7" i="25"/>
  <c r="Y7" i="25"/>
  <c r="W7" i="25"/>
  <c r="V7" i="25"/>
  <c r="T7" i="25"/>
  <c r="S7" i="25"/>
  <c r="Q7" i="25"/>
  <c r="P7" i="25"/>
  <c r="N7" i="25"/>
  <c r="M7" i="25"/>
  <c r="K7" i="25"/>
  <c r="J7" i="25"/>
  <c r="Z6" i="25"/>
  <c r="Y6" i="25"/>
  <c r="W6" i="25"/>
  <c r="V6" i="25"/>
  <c r="T6" i="25"/>
  <c r="S6" i="25"/>
  <c r="Q6" i="25"/>
  <c r="P6" i="25"/>
  <c r="N6" i="25"/>
  <c r="M6" i="25"/>
  <c r="K6" i="25"/>
  <c r="J6" i="25"/>
  <c r="Z5" i="25"/>
  <c r="Y5" i="25"/>
  <c r="W5" i="25"/>
  <c r="V5" i="25"/>
  <c r="T5" i="25"/>
  <c r="S5" i="25"/>
  <c r="Q5" i="25"/>
  <c r="P5" i="25"/>
  <c r="N5" i="25"/>
  <c r="M5" i="25"/>
  <c r="K5" i="25"/>
  <c r="J5" i="25"/>
  <c r="Z4" i="25"/>
  <c r="Y4" i="25"/>
  <c r="W4" i="25"/>
  <c r="V4" i="25"/>
  <c r="T4" i="25"/>
  <c r="S4" i="25"/>
  <c r="Q4" i="25"/>
  <c r="P4" i="25"/>
  <c r="N4" i="25"/>
  <c r="M4" i="25"/>
  <c r="K4" i="25"/>
  <c r="J4" i="25"/>
  <c r="Z3" i="25"/>
  <c r="Y3" i="25"/>
  <c r="W3" i="25"/>
  <c r="V3" i="25"/>
  <c r="T3" i="25"/>
  <c r="S3" i="25"/>
  <c r="Q3" i="25"/>
  <c r="P3" i="25"/>
  <c r="N3" i="25"/>
  <c r="M3" i="25"/>
  <c r="K3" i="25"/>
  <c r="J3" i="25"/>
  <c r="K2" i="25"/>
  <c r="J2" i="25"/>
  <c r="Z20" i="24"/>
  <c r="Y20" i="24"/>
  <c r="W20" i="24"/>
  <c r="V20" i="24"/>
  <c r="T20" i="24"/>
  <c r="S20" i="24"/>
  <c r="Q20" i="24"/>
  <c r="P20" i="24"/>
  <c r="N20" i="24"/>
  <c r="M20" i="24"/>
  <c r="K20" i="24"/>
  <c r="J20" i="24"/>
  <c r="Z19" i="24"/>
  <c r="Y19" i="24"/>
  <c r="W19" i="24"/>
  <c r="V19" i="24"/>
  <c r="T19" i="24"/>
  <c r="S19" i="24"/>
  <c r="Q19" i="24"/>
  <c r="P19" i="24"/>
  <c r="N19" i="24"/>
  <c r="M19" i="24"/>
  <c r="K19" i="24"/>
  <c r="J19" i="24"/>
  <c r="Z18" i="24"/>
  <c r="Y18" i="24"/>
  <c r="W18" i="24"/>
  <c r="V18" i="24"/>
  <c r="T18" i="24"/>
  <c r="S18" i="24"/>
  <c r="Q18" i="24"/>
  <c r="P18" i="24"/>
  <c r="N18" i="24"/>
  <c r="M18" i="24"/>
  <c r="K18" i="24"/>
  <c r="J18" i="24"/>
  <c r="Z17" i="24"/>
  <c r="Y17" i="24"/>
  <c r="W17" i="24"/>
  <c r="V17" i="24"/>
  <c r="T17" i="24"/>
  <c r="S17" i="24"/>
  <c r="Q17" i="24"/>
  <c r="P17" i="24"/>
  <c r="N17" i="24"/>
  <c r="M17" i="24"/>
  <c r="K17" i="24"/>
  <c r="J17" i="24"/>
  <c r="Z16" i="24"/>
  <c r="Y16" i="24"/>
  <c r="W16" i="24"/>
  <c r="V16" i="24"/>
  <c r="T16" i="24"/>
  <c r="S16" i="24"/>
  <c r="Q16" i="24"/>
  <c r="P16" i="24"/>
  <c r="N16" i="24"/>
  <c r="M16" i="24"/>
  <c r="K16" i="24"/>
  <c r="J16" i="24"/>
  <c r="Z15" i="24"/>
  <c r="Y15" i="24"/>
  <c r="W15" i="24"/>
  <c r="V15" i="24"/>
  <c r="T15" i="24"/>
  <c r="S15" i="24"/>
  <c r="Q15" i="24"/>
  <c r="P15" i="24"/>
  <c r="N15" i="24"/>
  <c r="M15" i="24"/>
  <c r="K15" i="24"/>
  <c r="J15" i="24"/>
  <c r="Z14" i="24"/>
  <c r="Y14" i="24"/>
  <c r="W14" i="24"/>
  <c r="V14" i="24"/>
  <c r="T14" i="24"/>
  <c r="S14" i="24"/>
  <c r="Q14" i="24"/>
  <c r="P14" i="24"/>
  <c r="N14" i="24"/>
  <c r="M14" i="24"/>
  <c r="K14" i="24"/>
  <c r="J14" i="24"/>
  <c r="Z13" i="24"/>
  <c r="Y13" i="24"/>
  <c r="W13" i="24"/>
  <c r="V13" i="24"/>
  <c r="T13" i="24"/>
  <c r="S13" i="24"/>
  <c r="Q13" i="24"/>
  <c r="P13" i="24"/>
  <c r="N13" i="24"/>
  <c r="M13" i="24"/>
  <c r="K13" i="24"/>
  <c r="J13" i="24"/>
  <c r="Z12" i="24"/>
  <c r="Y12" i="24"/>
  <c r="W12" i="24"/>
  <c r="V12" i="24"/>
  <c r="T12" i="24"/>
  <c r="S12" i="24"/>
  <c r="Q12" i="24"/>
  <c r="P12" i="24"/>
  <c r="N12" i="24"/>
  <c r="M12" i="24"/>
  <c r="K12" i="24"/>
  <c r="J12" i="24"/>
  <c r="Z11" i="24"/>
  <c r="Y11" i="24"/>
  <c r="W11" i="24"/>
  <c r="V11" i="24"/>
  <c r="T11" i="24"/>
  <c r="S11" i="24"/>
  <c r="Q11" i="24"/>
  <c r="P11" i="24"/>
  <c r="N11" i="24"/>
  <c r="M11" i="24"/>
  <c r="K11" i="24"/>
  <c r="J11" i="24"/>
  <c r="Z10" i="24"/>
  <c r="Y10" i="24"/>
  <c r="W10" i="24"/>
  <c r="V10" i="24"/>
  <c r="T10" i="24"/>
  <c r="S10" i="24"/>
  <c r="Q10" i="24"/>
  <c r="P10" i="24"/>
  <c r="N10" i="24"/>
  <c r="M10" i="24"/>
  <c r="K10" i="24"/>
  <c r="J10" i="24"/>
  <c r="Z9" i="24"/>
  <c r="Y9" i="24"/>
  <c r="W9" i="24"/>
  <c r="V9" i="24"/>
  <c r="T9" i="24"/>
  <c r="S9" i="24"/>
  <c r="Q9" i="24"/>
  <c r="P9" i="24"/>
  <c r="N9" i="24"/>
  <c r="M9" i="24"/>
  <c r="K9" i="24"/>
  <c r="J9" i="24"/>
  <c r="Z8" i="24"/>
  <c r="Y8" i="24"/>
  <c r="W8" i="24"/>
  <c r="V8" i="24"/>
  <c r="T8" i="24"/>
  <c r="S8" i="24"/>
  <c r="Q8" i="24"/>
  <c r="P8" i="24"/>
  <c r="N8" i="24"/>
  <c r="M8" i="24"/>
  <c r="K8" i="24"/>
  <c r="J8" i="24"/>
  <c r="Z7" i="24"/>
  <c r="Y7" i="24"/>
  <c r="W7" i="24"/>
  <c r="V7" i="24"/>
  <c r="T7" i="24"/>
  <c r="S7" i="24"/>
  <c r="Q7" i="24"/>
  <c r="P7" i="24"/>
  <c r="N7" i="24"/>
  <c r="M7" i="24"/>
  <c r="K7" i="24"/>
  <c r="J7" i="24"/>
  <c r="Z6" i="24"/>
  <c r="Y6" i="24"/>
  <c r="W6" i="24"/>
  <c r="V6" i="24"/>
  <c r="T6" i="24"/>
  <c r="S6" i="24"/>
  <c r="Q6" i="24"/>
  <c r="P6" i="24"/>
  <c r="N6" i="24"/>
  <c r="M6" i="24"/>
  <c r="K6" i="24"/>
  <c r="J6" i="24"/>
  <c r="Z5" i="24"/>
  <c r="Y5" i="24"/>
  <c r="W5" i="24"/>
  <c r="V5" i="24"/>
  <c r="T5" i="24"/>
  <c r="S5" i="24"/>
  <c r="Q5" i="24"/>
  <c r="P5" i="24"/>
  <c r="N5" i="24"/>
  <c r="M5" i="24"/>
  <c r="K5" i="24"/>
  <c r="J5" i="24"/>
  <c r="Z4" i="24"/>
  <c r="Y4" i="24"/>
  <c r="W4" i="24"/>
  <c r="V4" i="24"/>
  <c r="T4" i="24"/>
  <c r="S4" i="24"/>
  <c r="Q4" i="24"/>
  <c r="P4" i="24"/>
  <c r="N4" i="24"/>
  <c r="M4" i="24"/>
  <c r="K4" i="24"/>
  <c r="J4" i="24"/>
  <c r="Z3" i="24"/>
  <c r="Y3" i="24"/>
  <c r="W3" i="24"/>
  <c r="V3" i="24"/>
  <c r="T3" i="24"/>
  <c r="S3" i="24"/>
  <c r="Q3" i="24"/>
  <c r="P3" i="24"/>
  <c r="N3" i="24"/>
  <c r="M3" i="24"/>
  <c r="K3" i="24"/>
  <c r="J3" i="24"/>
  <c r="K2" i="24"/>
  <c r="J2" i="24"/>
  <c r="Z20" i="23"/>
  <c r="Y20" i="23"/>
  <c r="W20" i="23"/>
  <c r="V20" i="23"/>
  <c r="T20" i="23"/>
  <c r="S20" i="23"/>
  <c r="Q20" i="23"/>
  <c r="P20" i="23"/>
  <c r="N20" i="23"/>
  <c r="M20" i="23"/>
  <c r="K20" i="23"/>
  <c r="J20" i="23"/>
  <c r="Z19" i="23"/>
  <c r="Y19" i="23"/>
  <c r="W19" i="23"/>
  <c r="V19" i="23"/>
  <c r="T19" i="23"/>
  <c r="S19" i="23"/>
  <c r="Q19" i="23"/>
  <c r="P19" i="23"/>
  <c r="N19" i="23"/>
  <c r="M19" i="23"/>
  <c r="K19" i="23"/>
  <c r="J19" i="23"/>
  <c r="Z18" i="23"/>
  <c r="Y18" i="23"/>
  <c r="W18" i="23"/>
  <c r="V18" i="23"/>
  <c r="T18" i="23"/>
  <c r="S18" i="23"/>
  <c r="Q18" i="23"/>
  <c r="P18" i="23"/>
  <c r="N18" i="23"/>
  <c r="M18" i="23"/>
  <c r="K18" i="23"/>
  <c r="J18" i="23"/>
  <c r="Z17" i="23"/>
  <c r="Y17" i="23"/>
  <c r="W17" i="23"/>
  <c r="V17" i="23"/>
  <c r="T17" i="23"/>
  <c r="S17" i="23"/>
  <c r="Q17" i="23"/>
  <c r="P17" i="23"/>
  <c r="N17" i="23"/>
  <c r="M17" i="23"/>
  <c r="K17" i="23"/>
  <c r="J17" i="23"/>
  <c r="Z16" i="23"/>
  <c r="Y16" i="23"/>
  <c r="W16" i="23"/>
  <c r="V16" i="23"/>
  <c r="T16" i="23"/>
  <c r="S16" i="23"/>
  <c r="Q16" i="23"/>
  <c r="P16" i="23"/>
  <c r="N16" i="23"/>
  <c r="M16" i="23"/>
  <c r="K16" i="23"/>
  <c r="J16" i="23"/>
  <c r="Z15" i="23"/>
  <c r="Y15" i="23"/>
  <c r="W15" i="23"/>
  <c r="V15" i="23"/>
  <c r="T15" i="23"/>
  <c r="S15" i="23"/>
  <c r="Q15" i="23"/>
  <c r="P15" i="23"/>
  <c r="N15" i="23"/>
  <c r="M15" i="23"/>
  <c r="K15" i="23"/>
  <c r="J15" i="23"/>
  <c r="Z14" i="23"/>
  <c r="Y14" i="23"/>
  <c r="W14" i="23"/>
  <c r="V14" i="23"/>
  <c r="T14" i="23"/>
  <c r="S14" i="23"/>
  <c r="Q14" i="23"/>
  <c r="P14" i="23"/>
  <c r="N14" i="23"/>
  <c r="M14" i="23"/>
  <c r="K14" i="23"/>
  <c r="J14" i="23"/>
  <c r="Z13" i="23"/>
  <c r="Y13" i="23"/>
  <c r="W13" i="23"/>
  <c r="V13" i="23"/>
  <c r="T13" i="23"/>
  <c r="S13" i="23"/>
  <c r="Q13" i="23"/>
  <c r="P13" i="23"/>
  <c r="N13" i="23"/>
  <c r="M13" i="23"/>
  <c r="K13" i="23"/>
  <c r="J13" i="23"/>
  <c r="Z12" i="23"/>
  <c r="Y12" i="23"/>
  <c r="W12" i="23"/>
  <c r="V12" i="23"/>
  <c r="T12" i="23"/>
  <c r="S12" i="23"/>
  <c r="Q12" i="23"/>
  <c r="P12" i="23"/>
  <c r="N12" i="23"/>
  <c r="M12" i="23"/>
  <c r="K12" i="23"/>
  <c r="J12" i="23"/>
  <c r="Z11" i="23"/>
  <c r="Y11" i="23"/>
  <c r="W11" i="23"/>
  <c r="V11" i="23"/>
  <c r="T11" i="23"/>
  <c r="S11" i="23"/>
  <c r="Q11" i="23"/>
  <c r="P11" i="23"/>
  <c r="N11" i="23"/>
  <c r="M11" i="23"/>
  <c r="K11" i="23"/>
  <c r="J11" i="23"/>
  <c r="Z10" i="23"/>
  <c r="Y10" i="23"/>
  <c r="W10" i="23"/>
  <c r="V10" i="23"/>
  <c r="T10" i="23"/>
  <c r="S10" i="23"/>
  <c r="Q10" i="23"/>
  <c r="P10" i="23"/>
  <c r="N10" i="23"/>
  <c r="M10" i="23"/>
  <c r="K10" i="23"/>
  <c r="J10" i="23"/>
  <c r="Z9" i="23"/>
  <c r="Y9" i="23"/>
  <c r="W9" i="23"/>
  <c r="V9" i="23"/>
  <c r="T9" i="23"/>
  <c r="S9" i="23"/>
  <c r="Q9" i="23"/>
  <c r="P9" i="23"/>
  <c r="N9" i="23"/>
  <c r="M9" i="23"/>
  <c r="K9" i="23"/>
  <c r="J9" i="23"/>
  <c r="Z8" i="23"/>
  <c r="Y8" i="23"/>
  <c r="W8" i="23"/>
  <c r="V8" i="23"/>
  <c r="T8" i="23"/>
  <c r="S8" i="23"/>
  <c r="Q8" i="23"/>
  <c r="P8" i="23"/>
  <c r="N8" i="23"/>
  <c r="M8" i="23"/>
  <c r="K8" i="23"/>
  <c r="J8" i="23"/>
  <c r="Z7" i="23"/>
  <c r="Y7" i="23"/>
  <c r="W7" i="23"/>
  <c r="V7" i="23"/>
  <c r="T7" i="23"/>
  <c r="S7" i="23"/>
  <c r="Q7" i="23"/>
  <c r="P7" i="23"/>
  <c r="N7" i="23"/>
  <c r="M7" i="23"/>
  <c r="K7" i="23"/>
  <c r="J7" i="23"/>
  <c r="Z6" i="23"/>
  <c r="Y6" i="23"/>
  <c r="W6" i="23"/>
  <c r="V6" i="23"/>
  <c r="T6" i="23"/>
  <c r="S6" i="23"/>
  <c r="Q6" i="23"/>
  <c r="P6" i="23"/>
  <c r="N6" i="23"/>
  <c r="M6" i="23"/>
  <c r="K6" i="23"/>
  <c r="J6" i="23"/>
  <c r="Z5" i="23"/>
  <c r="Y5" i="23"/>
  <c r="W5" i="23"/>
  <c r="V5" i="23"/>
  <c r="T5" i="23"/>
  <c r="S5" i="23"/>
  <c r="Q5" i="23"/>
  <c r="P5" i="23"/>
  <c r="N5" i="23"/>
  <c r="M5" i="23"/>
  <c r="K5" i="23"/>
  <c r="J5" i="23"/>
  <c r="Z4" i="23"/>
  <c r="Y4" i="23"/>
  <c r="W4" i="23"/>
  <c r="V4" i="23"/>
  <c r="T4" i="23"/>
  <c r="S4" i="23"/>
  <c r="Q4" i="23"/>
  <c r="P4" i="23"/>
  <c r="N4" i="23"/>
  <c r="M4" i="23"/>
  <c r="K4" i="23"/>
  <c r="J4" i="23"/>
  <c r="Z3" i="23"/>
  <c r="Y3" i="23"/>
  <c r="W3" i="23"/>
  <c r="V3" i="23"/>
  <c r="T3" i="23"/>
  <c r="S3" i="23"/>
  <c r="Q3" i="23"/>
  <c r="P3" i="23"/>
  <c r="N3" i="23"/>
  <c r="M3" i="23"/>
  <c r="K3" i="23"/>
  <c r="J3" i="23"/>
  <c r="K2" i="23"/>
  <c r="J2" i="23"/>
  <c r="Z20" i="22"/>
  <c r="Y20" i="22"/>
  <c r="W20" i="22"/>
  <c r="V20" i="22"/>
  <c r="T20" i="22"/>
  <c r="S20" i="22"/>
  <c r="Q20" i="22"/>
  <c r="P20" i="22"/>
  <c r="N20" i="22"/>
  <c r="M20" i="22"/>
  <c r="K20" i="22"/>
  <c r="J20" i="22"/>
  <c r="Z19" i="22"/>
  <c r="Y19" i="22"/>
  <c r="W19" i="22"/>
  <c r="V19" i="22"/>
  <c r="T19" i="22"/>
  <c r="S19" i="22"/>
  <c r="Q19" i="22"/>
  <c r="P19" i="22"/>
  <c r="N19" i="22"/>
  <c r="M19" i="22"/>
  <c r="K19" i="22"/>
  <c r="J19" i="22"/>
  <c r="Z18" i="22"/>
  <c r="Y18" i="22"/>
  <c r="W18" i="22"/>
  <c r="V18" i="22"/>
  <c r="T18" i="22"/>
  <c r="S18" i="22"/>
  <c r="Q18" i="22"/>
  <c r="P18" i="22"/>
  <c r="N18" i="22"/>
  <c r="M18" i="22"/>
  <c r="K18" i="22"/>
  <c r="J18" i="22"/>
  <c r="Z17" i="22"/>
  <c r="Y17" i="22"/>
  <c r="W17" i="22"/>
  <c r="V17" i="22"/>
  <c r="T17" i="22"/>
  <c r="S17" i="22"/>
  <c r="Q17" i="22"/>
  <c r="P17" i="22"/>
  <c r="N17" i="22"/>
  <c r="M17" i="22"/>
  <c r="K17" i="22"/>
  <c r="J17" i="22"/>
  <c r="Z16" i="22"/>
  <c r="Y16" i="22"/>
  <c r="W16" i="22"/>
  <c r="V16" i="22"/>
  <c r="T16" i="22"/>
  <c r="S16" i="22"/>
  <c r="Q16" i="22"/>
  <c r="P16" i="22"/>
  <c r="N16" i="22"/>
  <c r="M16" i="22"/>
  <c r="K16" i="22"/>
  <c r="J16" i="22"/>
  <c r="Z15" i="22"/>
  <c r="Y15" i="22"/>
  <c r="W15" i="22"/>
  <c r="V15" i="22"/>
  <c r="T15" i="22"/>
  <c r="S15" i="22"/>
  <c r="Q15" i="22"/>
  <c r="P15" i="22"/>
  <c r="N15" i="22"/>
  <c r="M15" i="22"/>
  <c r="K15" i="22"/>
  <c r="J15" i="22"/>
  <c r="Z14" i="22"/>
  <c r="Y14" i="22"/>
  <c r="W14" i="22"/>
  <c r="V14" i="22"/>
  <c r="T14" i="22"/>
  <c r="S14" i="22"/>
  <c r="Q14" i="22"/>
  <c r="P14" i="22"/>
  <c r="N14" i="22"/>
  <c r="M14" i="22"/>
  <c r="K14" i="22"/>
  <c r="J14" i="22"/>
  <c r="Z13" i="22"/>
  <c r="Y13" i="22"/>
  <c r="W13" i="22"/>
  <c r="V13" i="22"/>
  <c r="T13" i="22"/>
  <c r="S13" i="22"/>
  <c r="Q13" i="22"/>
  <c r="P13" i="22"/>
  <c r="N13" i="22"/>
  <c r="M13" i="22"/>
  <c r="K13" i="22"/>
  <c r="J13" i="22"/>
  <c r="Z12" i="22"/>
  <c r="Y12" i="22"/>
  <c r="W12" i="22"/>
  <c r="V12" i="22"/>
  <c r="T12" i="22"/>
  <c r="S12" i="22"/>
  <c r="Q12" i="22"/>
  <c r="P12" i="22"/>
  <c r="N12" i="22"/>
  <c r="M12" i="22"/>
  <c r="K12" i="22"/>
  <c r="J12" i="22"/>
  <c r="Z11" i="22"/>
  <c r="Y11" i="22"/>
  <c r="W11" i="22"/>
  <c r="V11" i="22"/>
  <c r="T11" i="22"/>
  <c r="S11" i="22"/>
  <c r="Q11" i="22"/>
  <c r="P11" i="22"/>
  <c r="N11" i="22"/>
  <c r="M11" i="22"/>
  <c r="K11" i="22"/>
  <c r="J11" i="22"/>
  <c r="Z10" i="22"/>
  <c r="Y10" i="22"/>
  <c r="W10" i="22"/>
  <c r="V10" i="22"/>
  <c r="T10" i="22"/>
  <c r="S10" i="22"/>
  <c r="Q10" i="22"/>
  <c r="P10" i="22"/>
  <c r="N10" i="22"/>
  <c r="M10" i="22"/>
  <c r="K10" i="22"/>
  <c r="J10" i="22"/>
  <c r="Z9" i="22"/>
  <c r="Y9" i="22"/>
  <c r="W9" i="22"/>
  <c r="V9" i="22"/>
  <c r="T9" i="22"/>
  <c r="S9" i="22"/>
  <c r="Q9" i="22"/>
  <c r="P9" i="22"/>
  <c r="N9" i="22"/>
  <c r="M9" i="22"/>
  <c r="K9" i="22"/>
  <c r="J9" i="22"/>
  <c r="Z8" i="22"/>
  <c r="Y8" i="22"/>
  <c r="W8" i="22"/>
  <c r="V8" i="22"/>
  <c r="T8" i="22"/>
  <c r="S8" i="22"/>
  <c r="Q8" i="22"/>
  <c r="P8" i="22"/>
  <c r="N8" i="22"/>
  <c r="M8" i="22"/>
  <c r="K8" i="22"/>
  <c r="J8" i="22"/>
  <c r="Z7" i="22"/>
  <c r="Y7" i="22"/>
  <c r="W7" i="22"/>
  <c r="V7" i="22"/>
  <c r="T7" i="22"/>
  <c r="S7" i="22"/>
  <c r="Q7" i="22"/>
  <c r="P7" i="22"/>
  <c r="N7" i="22"/>
  <c r="M7" i="22"/>
  <c r="K7" i="22"/>
  <c r="J7" i="22"/>
  <c r="Z6" i="22"/>
  <c r="Y6" i="22"/>
  <c r="W6" i="22"/>
  <c r="V6" i="22"/>
  <c r="T6" i="22"/>
  <c r="S6" i="22"/>
  <c r="Q6" i="22"/>
  <c r="P6" i="22"/>
  <c r="N6" i="22"/>
  <c r="M6" i="22"/>
  <c r="K6" i="22"/>
  <c r="J6" i="22"/>
  <c r="Z5" i="22"/>
  <c r="Y5" i="22"/>
  <c r="W5" i="22"/>
  <c r="V5" i="22"/>
  <c r="T5" i="22"/>
  <c r="S5" i="22"/>
  <c r="Q5" i="22"/>
  <c r="P5" i="22"/>
  <c r="N5" i="22"/>
  <c r="M5" i="22"/>
  <c r="K5" i="22"/>
  <c r="J5" i="22"/>
  <c r="Z4" i="22"/>
  <c r="Y4" i="22"/>
  <c r="W4" i="22"/>
  <c r="V4" i="22"/>
  <c r="T4" i="22"/>
  <c r="S4" i="22"/>
  <c r="Q4" i="22"/>
  <c r="P4" i="22"/>
  <c r="N4" i="22"/>
  <c r="M4" i="22"/>
  <c r="K4" i="22"/>
  <c r="J4" i="22"/>
  <c r="Z3" i="22"/>
  <c r="Y3" i="22"/>
  <c r="W3" i="22"/>
  <c r="V3" i="22"/>
  <c r="T3" i="22"/>
  <c r="S3" i="22"/>
  <c r="Q3" i="22"/>
  <c r="P3" i="22"/>
  <c r="N3" i="22"/>
  <c r="M3" i="22"/>
  <c r="K3" i="22"/>
  <c r="J3" i="22"/>
  <c r="K2" i="22"/>
  <c r="J2" i="22"/>
  <c r="Z20" i="21"/>
  <c r="Y20" i="21"/>
  <c r="W20" i="21"/>
  <c r="V20" i="21"/>
  <c r="T20" i="21"/>
  <c r="S20" i="21"/>
  <c r="Q20" i="21"/>
  <c r="P20" i="21"/>
  <c r="N20" i="21"/>
  <c r="M20" i="21"/>
  <c r="K20" i="21"/>
  <c r="J20" i="21"/>
  <c r="Z19" i="21"/>
  <c r="Y19" i="21"/>
  <c r="W19" i="21"/>
  <c r="V19" i="21"/>
  <c r="T19" i="21"/>
  <c r="S19" i="21"/>
  <c r="Q19" i="21"/>
  <c r="P19" i="21"/>
  <c r="N19" i="21"/>
  <c r="M19" i="21"/>
  <c r="K19" i="21"/>
  <c r="J19" i="21"/>
  <c r="Z18" i="21"/>
  <c r="Y18" i="21"/>
  <c r="W18" i="21"/>
  <c r="V18" i="21"/>
  <c r="T18" i="21"/>
  <c r="S18" i="21"/>
  <c r="Q18" i="21"/>
  <c r="P18" i="21"/>
  <c r="N18" i="21"/>
  <c r="M18" i="21"/>
  <c r="K18" i="21"/>
  <c r="J18" i="21"/>
  <c r="Z17" i="21"/>
  <c r="Y17" i="21"/>
  <c r="W17" i="21"/>
  <c r="V17" i="21"/>
  <c r="T17" i="21"/>
  <c r="S17" i="21"/>
  <c r="Q17" i="21"/>
  <c r="P17" i="21"/>
  <c r="N17" i="21"/>
  <c r="M17" i="21"/>
  <c r="K17" i="21"/>
  <c r="J17" i="21"/>
  <c r="Z16" i="21"/>
  <c r="Y16" i="21"/>
  <c r="W16" i="21"/>
  <c r="V16" i="21"/>
  <c r="T16" i="21"/>
  <c r="S16" i="21"/>
  <c r="Q16" i="21"/>
  <c r="P16" i="21"/>
  <c r="N16" i="21"/>
  <c r="M16" i="21"/>
  <c r="K16" i="21"/>
  <c r="J16" i="21"/>
  <c r="Z15" i="21"/>
  <c r="Y15" i="21"/>
  <c r="W15" i="21"/>
  <c r="V15" i="21"/>
  <c r="T15" i="21"/>
  <c r="S15" i="21"/>
  <c r="Q15" i="21"/>
  <c r="P15" i="21"/>
  <c r="N15" i="21"/>
  <c r="M15" i="21"/>
  <c r="K15" i="21"/>
  <c r="J15" i="21"/>
  <c r="Z14" i="21"/>
  <c r="Y14" i="21"/>
  <c r="W14" i="21"/>
  <c r="V14" i="21"/>
  <c r="T14" i="21"/>
  <c r="S14" i="21"/>
  <c r="Q14" i="21"/>
  <c r="P14" i="21"/>
  <c r="N14" i="21"/>
  <c r="M14" i="21"/>
  <c r="K14" i="21"/>
  <c r="J14" i="21"/>
  <c r="Z13" i="21"/>
  <c r="Y13" i="21"/>
  <c r="W13" i="21"/>
  <c r="V13" i="21"/>
  <c r="T13" i="21"/>
  <c r="S13" i="21"/>
  <c r="Q13" i="21"/>
  <c r="P13" i="21"/>
  <c r="N13" i="21"/>
  <c r="M13" i="21"/>
  <c r="K13" i="21"/>
  <c r="J13" i="21"/>
  <c r="Z12" i="21"/>
  <c r="Y12" i="21"/>
  <c r="W12" i="21"/>
  <c r="V12" i="21"/>
  <c r="T12" i="21"/>
  <c r="S12" i="21"/>
  <c r="Q12" i="21"/>
  <c r="P12" i="21"/>
  <c r="N12" i="21"/>
  <c r="M12" i="21"/>
  <c r="K12" i="21"/>
  <c r="J12" i="21"/>
  <c r="Z11" i="21"/>
  <c r="Y11" i="21"/>
  <c r="W11" i="21"/>
  <c r="V11" i="21"/>
  <c r="T11" i="21"/>
  <c r="S11" i="21"/>
  <c r="Q11" i="21"/>
  <c r="P11" i="21"/>
  <c r="N11" i="21"/>
  <c r="M11" i="21"/>
  <c r="K11" i="21"/>
  <c r="J11" i="21"/>
  <c r="Z10" i="21"/>
  <c r="Y10" i="21"/>
  <c r="W10" i="21"/>
  <c r="V10" i="21"/>
  <c r="T10" i="21"/>
  <c r="S10" i="21"/>
  <c r="Q10" i="21"/>
  <c r="P10" i="21"/>
  <c r="N10" i="21"/>
  <c r="M10" i="21"/>
  <c r="K10" i="21"/>
  <c r="J10" i="21"/>
  <c r="Z9" i="21"/>
  <c r="Y9" i="21"/>
  <c r="W9" i="21"/>
  <c r="V9" i="21"/>
  <c r="T9" i="21"/>
  <c r="S9" i="21"/>
  <c r="Q9" i="21"/>
  <c r="P9" i="21"/>
  <c r="N9" i="21"/>
  <c r="M9" i="21"/>
  <c r="K9" i="21"/>
  <c r="J9" i="21"/>
  <c r="Z8" i="21"/>
  <c r="Y8" i="21"/>
  <c r="W8" i="21"/>
  <c r="V8" i="21"/>
  <c r="T8" i="21"/>
  <c r="S8" i="21"/>
  <c r="Q8" i="21"/>
  <c r="P8" i="21"/>
  <c r="N8" i="21"/>
  <c r="M8" i="21"/>
  <c r="K8" i="21"/>
  <c r="J8" i="21"/>
  <c r="Z7" i="21"/>
  <c r="Y7" i="21"/>
  <c r="W7" i="21"/>
  <c r="V7" i="21"/>
  <c r="T7" i="21"/>
  <c r="S7" i="21"/>
  <c r="Q7" i="21"/>
  <c r="P7" i="21"/>
  <c r="N7" i="21"/>
  <c r="M7" i="21"/>
  <c r="K7" i="21"/>
  <c r="J7" i="21"/>
  <c r="Z6" i="21"/>
  <c r="Y6" i="21"/>
  <c r="W6" i="21"/>
  <c r="V6" i="21"/>
  <c r="T6" i="21"/>
  <c r="S6" i="21"/>
  <c r="Q6" i="21"/>
  <c r="P6" i="21"/>
  <c r="N6" i="21"/>
  <c r="M6" i="21"/>
  <c r="K6" i="21"/>
  <c r="J6" i="21"/>
  <c r="Z5" i="21"/>
  <c r="Y5" i="21"/>
  <c r="W5" i="21"/>
  <c r="V5" i="21"/>
  <c r="T5" i="21"/>
  <c r="S5" i="21"/>
  <c r="Q5" i="21"/>
  <c r="P5" i="21"/>
  <c r="N5" i="21"/>
  <c r="M5" i="21"/>
  <c r="K5" i="21"/>
  <c r="J5" i="21"/>
  <c r="Z4" i="21"/>
  <c r="Y4" i="21"/>
  <c r="W4" i="21"/>
  <c r="V4" i="21"/>
  <c r="T4" i="21"/>
  <c r="S4" i="21"/>
  <c r="Q4" i="21"/>
  <c r="P4" i="21"/>
  <c r="N4" i="21"/>
  <c r="M4" i="21"/>
  <c r="K4" i="21"/>
  <c r="J4" i="21"/>
  <c r="Z3" i="21"/>
  <c r="Y3" i="21"/>
  <c r="W3" i="21"/>
  <c r="V3" i="21"/>
  <c r="T3" i="21"/>
  <c r="S3" i="21"/>
  <c r="Q3" i="21"/>
  <c r="P3" i="21"/>
  <c r="N3" i="21"/>
  <c r="M3" i="21"/>
  <c r="K3" i="21"/>
  <c r="J3" i="21"/>
  <c r="K2" i="21"/>
  <c r="J2" i="21"/>
  <c r="Z20" i="20"/>
  <c r="Y20" i="20"/>
  <c r="W20" i="20"/>
  <c r="V20" i="20"/>
  <c r="T20" i="20"/>
  <c r="S20" i="20"/>
  <c r="Q20" i="20"/>
  <c r="P20" i="20"/>
  <c r="N20" i="20"/>
  <c r="M20" i="20"/>
  <c r="K20" i="20"/>
  <c r="J20" i="20"/>
  <c r="Z19" i="20"/>
  <c r="Y19" i="20"/>
  <c r="W19" i="20"/>
  <c r="V19" i="20"/>
  <c r="T19" i="20"/>
  <c r="S19" i="20"/>
  <c r="Q19" i="20"/>
  <c r="P19" i="20"/>
  <c r="N19" i="20"/>
  <c r="M19" i="20"/>
  <c r="K19" i="20"/>
  <c r="J19" i="20"/>
  <c r="Z18" i="20"/>
  <c r="Y18" i="20"/>
  <c r="W18" i="20"/>
  <c r="V18" i="20"/>
  <c r="T18" i="20"/>
  <c r="S18" i="20"/>
  <c r="Q18" i="20"/>
  <c r="P18" i="20"/>
  <c r="N18" i="20"/>
  <c r="M18" i="20"/>
  <c r="K18" i="20"/>
  <c r="J18" i="20"/>
  <c r="Z17" i="20"/>
  <c r="Y17" i="20"/>
  <c r="W17" i="20"/>
  <c r="V17" i="20"/>
  <c r="T17" i="20"/>
  <c r="S17" i="20"/>
  <c r="Q17" i="20"/>
  <c r="P17" i="20"/>
  <c r="N17" i="20"/>
  <c r="M17" i="20"/>
  <c r="K17" i="20"/>
  <c r="J17" i="20"/>
  <c r="Z16" i="20"/>
  <c r="Y16" i="20"/>
  <c r="W16" i="20"/>
  <c r="V16" i="20"/>
  <c r="T16" i="20"/>
  <c r="S16" i="20"/>
  <c r="Q16" i="20"/>
  <c r="P16" i="20"/>
  <c r="N16" i="20"/>
  <c r="M16" i="20"/>
  <c r="K16" i="20"/>
  <c r="J16" i="20"/>
  <c r="Z15" i="20"/>
  <c r="Y15" i="20"/>
  <c r="W15" i="20"/>
  <c r="V15" i="20"/>
  <c r="T15" i="20"/>
  <c r="S15" i="20"/>
  <c r="Q15" i="20"/>
  <c r="P15" i="20"/>
  <c r="N15" i="20"/>
  <c r="M15" i="20"/>
  <c r="K15" i="20"/>
  <c r="J15" i="20"/>
  <c r="Z14" i="20"/>
  <c r="Y14" i="20"/>
  <c r="W14" i="20"/>
  <c r="V14" i="20"/>
  <c r="T14" i="20"/>
  <c r="S14" i="20"/>
  <c r="Q14" i="20"/>
  <c r="P14" i="20"/>
  <c r="N14" i="20"/>
  <c r="M14" i="20"/>
  <c r="K14" i="20"/>
  <c r="J14" i="20"/>
  <c r="Z13" i="20"/>
  <c r="Y13" i="20"/>
  <c r="W13" i="20"/>
  <c r="V13" i="20"/>
  <c r="T13" i="20"/>
  <c r="S13" i="20"/>
  <c r="Q13" i="20"/>
  <c r="P13" i="20"/>
  <c r="N13" i="20"/>
  <c r="M13" i="20"/>
  <c r="K13" i="20"/>
  <c r="J13" i="20"/>
  <c r="Z12" i="20"/>
  <c r="Y12" i="20"/>
  <c r="W12" i="20"/>
  <c r="V12" i="20"/>
  <c r="T12" i="20"/>
  <c r="S12" i="20"/>
  <c r="Q12" i="20"/>
  <c r="P12" i="20"/>
  <c r="N12" i="20"/>
  <c r="M12" i="20"/>
  <c r="K12" i="20"/>
  <c r="J12" i="20"/>
  <c r="Z11" i="20"/>
  <c r="Y11" i="20"/>
  <c r="W11" i="20"/>
  <c r="V11" i="20"/>
  <c r="T11" i="20"/>
  <c r="S11" i="20"/>
  <c r="Q11" i="20"/>
  <c r="P11" i="20"/>
  <c r="N11" i="20"/>
  <c r="M11" i="20"/>
  <c r="K11" i="20"/>
  <c r="J11" i="20"/>
  <c r="Z10" i="20"/>
  <c r="Y10" i="20"/>
  <c r="W10" i="20"/>
  <c r="V10" i="20"/>
  <c r="T10" i="20"/>
  <c r="S10" i="20"/>
  <c r="Q10" i="20"/>
  <c r="P10" i="20"/>
  <c r="N10" i="20"/>
  <c r="M10" i="20"/>
  <c r="K10" i="20"/>
  <c r="J10" i="20"/>
  <c r="Z9" i="20"/>
  <c r="Y9" i="20"/>
  <c r="W9" i="20"/>
  <c r="V9" i="20"/>
  <c r="T9" i="20"/>
  <c r="S9" i="20"/>
  <c r="Q9" i="20"/>
  <c r="P9" i="20"/>
  <c r="N9" i="20"/>
  <c r="M9" i="20"/>
  <c r="K9" i="20"/>
  <c r="J9" i="20"/>
  <c r="Z8" i="20"/>
  <c r="Y8" i="20"/>
  <c r="W8" i="20"/>
  <c r="V8" i="20"/>
  <c r="T8" i="20"/>
  <c r="S8" i="20"/>
  <c r="Q8" i="20"/>
  <c r="P8" i="20"/>
  <c r="N8" i="20"/>
  <c r="M8" i="20"/>
  <c r="K8" i="20"/>
  <c r="J8" i="20"/>
  <c r="Z7" i="20"/>
  <c r="Y7" i="20"/>
  <c r="W7" i="20"/>
  <c r="V7" i="20"/>
  <c r="T7" i="20"/>
  <c r="S7" i="20"/>
  <c r="Q7" i="20"/>
  <c r="P7" i="20"/>
  <c r="N7" i="20"/>
  <c r="M7" i="20"/>
  <c r="K7" i="20"/>
  <c r="J7" i="20"/>
  <c r="Z6" i="20"/>
  <c r="Y6" i="20"/>
  <c r="W6" i="20"/>
  <c r="V6" i="20"/>
  <c r="T6" i="20"/>
  <c r="S6" i="20"/>
  <c r="Q6" i="20"/>
  <c r="P6" i="20"/>
  <c r="N6" i="20"/>
  <c r="M6" i="20"/>
  <c r="K6" i="20"/>
  <c r="J6" i="20"/>
  <c r="Z5" i="20"/>
  <c r="Y5" i="20"/>
  <c r="W5" i="20"/>
  <c r="V5" i="20"/>
  <c r="T5" i="20"/>
  <c r="S5" i="20"/>
  <c r="Q5" i="20"/>
  <c r="P5" i="20"/>
  <c r="N5" i="20"/>
  <c r="M5" i="20"/>
  <c r="K5" i="20"/>
  <c r="J5" i="20"/>
  <c r="Z4" i="20"/>
  <c r="Y4" i="20"/>
  <c r="W4" i="20"/>
  <c r="V4" i="20"/>
  <c r="T4" i="20"/>
  <c r="S4" i="20"/>
  <c r="Q4" i="20"/>
  <c r="P4" i="20"/>
  <c r="N4" i="20"/>
  <c r="M4" i="20"/>
  <c r="K4" i="20"/>
  <c r="J4" i="20"/>
  <c r="Z3" i="20"/>
  <c r="Y3" i="20"/>
  <c r="W3" i="20"/>
  <c r="V3" i="20"/>
  <c r="T3" i="20"/>
  <c r="S3" i="20"/>
  <c r="Q3" i="20"/>
  <c r="P3" i="20"/>
  <c r="N3" i="20"/>
  <c r="M3" i="20"/>
  <c r="K3" i="20"/>
  <c r="J3" i="20"/>
  <c r="K2" i="20"/>
  <c r="J2" i="20"/>
  <c r="Z20" i="19"/>
  <c r="Y20" i="19"/>
  <c r="W20" i="19"/>
  <c r="V20" i="19"/>
  <c r="T20" i="19"/>
  <c r="S20" i="19"/>
  <c r="Q20" i="19"/>
  <c r="P20" i="19"/>
  <c r="N20" i="19"/>
  <c r="M20" i="19"/>
  <c r="K20" i="19"/>
  <c r="J20" i="19"/>
  <c r="Z19" i="19"/>
  <c r="Y19" i="19"/>
  <c r="W19" i="19"/>
  <c r="V19" i="19"/>
  <c r="T19" i="19"/>
  <c r="S19" i="19"/>
  <c r="Q19" i="19"/>
  <c r="P19" i="19"/>
  <c r="N19" i="19"/>
  <c r="M19" i="19"/>
  <c r="K19" i="19"/>
  <c r="J19" i="19"/>
  <c r="Z18" i="19"/>
  <c r="Y18" i="19"/>
  <c r="W18" i="19"/>
  <c r="V18" i="19"/>
  <c r="T18" i="19"/>
  <c r="S18" i="19"/>
  <c r="Q18" i="19"/>
  <c r="P18" i="19"/>
  <c r="N18" i="19"/>
  <c r="M18" i="19"/>
  <c r="K18" i="19"/>
  <c r="J18" i="19"/>
  <c r="Z17" i="19"/>
  <c r="Y17" i="19"/>
  <c r="W17" i="19"/>
  <c r="V17" i="19"/>
  <c r="T17" i="19"/>
  <c r="S17" i="19"/>
  <c r="Q17" i="19"/>
  <c r="P17" i="19"/>
  <c r="N17" i="19"/>
  <c r="M17" i="19"/>
  <c r="K17" i="19"/>
  <c r="J17" i="19"/>
  <c r="Z16" i="19"/>
  <c r="Y16" i="19"/>
  <c r="W16" i="19"/>
  <c r="V16" i="19"/>
  <c r="T16" i="19"/>
  <c r="S16" i="19"/>
  <c r="Q16" i="19"/>
  <c r="P16" i="19"/>
  <c r="N16" i="19"/>
  <c r="M16" i="19"/>
  <c r="K16" i="19"/>
  <c r="J16" i="19"/>
  <c r="Z15" i="19"/>
  <c r="Y15" i="19"/>
  <c r="W15" i="19"/>
  <c r="V15" i="19"/>
  <c r="T15" i="19"/>
  <c r="S15" i="19"/>
  <c r="Q15" i="19"/>
  <c r="P15" i="19"/>
  <c r="N15" i="19"/>
  <c r="M15" i="19"/>
  <c r="K15" i="19"/>
  <c r="J15" i="19"/>
  <c r="Z14" i="19"/>
  <c r="Y14" i="19"/>
  <c r="W14" i="19"/>
  <c r="V14" i="19"/>
  <c r="T14" i="19"/>
  <c r="S14" i="19"/>
  <c r="Q14" i="19"/>
  <c r="P14" i="19"/>
  <c r="N14" i="19"/>
  <c r="M14" i="19"/>
  <c r="K14" i="19"/>
  <c r="J14" i="19"/>
  <c r="Z13" i="19"/>
  <c r="Y13" i="19"/>
  <c r="W13" i="19"/>
  <c r="V13" i="19"/>
  <c r="T13" i="19"/>
  <c r="S13" i="19"/>
  <c r="Q13" i="19"/>
  <c r="P13" i="19"/>
  <c r="N13" i="19"/>
  <c r="M13" i="19"/>
  <c r="K13" i="19"/>
  <c r="J13" i="19"/>
  <c r="Z12" i="19"/>
  <c r="Y12" i="19"/>
  <c r="W12" i="19"/>
  <c r="V12" i="19"/>
  <c r="T12" i="19"/>
  <c r="S12" i="19"/>
  <c r="Q12" i="19"/>
  <c r="P12" i="19"/>
  <c r="N12" i="19"/>
  <c r="M12" i="19"/>
  <c r="K12" i="19"/>
  <c r="J12" i="19"/>
  <c r="Z11" i="19"/>
  <c r="Y11" i="19"/>
  <c r="W11" i="19"/>
  <c r="V11" i="19"/>
  <c r="T11" i="19"/>
  <c r="S11" i="19"/>
  <c r="Q11" i="19"/>
  <c r="P11" i="19"/>
  <c r="N11" i="19"/>
  <c r="M11" i="19"/>
  <c r="K11" i="19"/>
  <c r="J11" i="19"/>
  <c r="Z10" i="19"/>
  <c r="Y10" i="19"/>
  <c r="W10" i="19"/>
  <c r="V10" i="19"/>
  <c r="T10" i="19"/>
  <c r="S10" i="19"/>
  <c r="Q10" i="19"/>
  <c r="P10" i="19"/>
  <c r="N10" i="19"/>
  <c r="M10" i="19"/>
  <c r="K10" i="19"/>
  <c r="J10" i="19"/>
  <c r="Z9" i="19"/>
  <c r="Y9" i="19"/>
  <c r="W9" i="19"/>
  <c r="V9" i="19"/>
  <c r="T9" i="19"/>
  <c r="S9" i="19"/>
  <c r="Q9" i="19"/>
  <c r="P9" i="19"/>
  <c r="N9" i="19"/>
  <c r="M9" i="19"/>
  <c r="K9" i="19"/>
  <c r="J9" i="19"/>
  <c r="Z8" i="19"/>
  <c r="Y8" i="19"/>
  <c r="W8" i="19"/>
  <c r="V8" i="19"/>
  <c r="T8" i="19"/>
  <c r="S8" i="19"/>
  <c r="Q8" i="19"/>
  <c r="P8" i="19"/>
  <c r="N8" i="19"/>
  <c r="M8" i="19"/>
  <c r="K8" i="19"/>
  <c r="J8" i="19"/>
  <c r="Z7" i="19"/>
  <c r="Y7" i="19"/>
  <c r="W7" i="19"/>
  <c r="V7" i="19"/>
  <c r="T7" i="19"/>
  <c r="S7" i="19"/>
  <c r="Q7" i="19"/>
  <c r="P7" i="19"/>
  <c r="N7" i="19"/>
  <c r="M7" i="19"/>
  <c r="K7" i="19"/>
  <c r="J7" i="19"/>
  <c r="Z6" i="19"/>
  <c r="Y6" i="19"/>
  <c r="W6" i="19"/>
  <c r="V6" i="19"/>
  <c r="T6" i="19"/>
  <c r="S6" i="19"/>
  <c r="Q6" i="19"/>
  <c r="P6" i="19"/>
  <c r="N6" i="19"/>
  <c r="M6" i="19"/>
  <c r="K6" i="19"/>
  <c r="J6" i="19"/>
  <c r="Z5" i="19"/>
  <c r="Y5" i="19"/>
  <c r="W5" i="19"/>
  <c r="V5" i="19"/>
  <c r="T5" i="19"/>
  <c r="S5" i="19"/>
  <c r="Q5" i="19"/>
  <c r="P5" i="19"/>
  <c r="N5" i="19"/>
  <c r="M5" i="19"/>
  <c r="K5" i="19"/>
  <c r="J5" i="19"/>
  <c r="Z4" i="19"/>
  <c r="Y4" i="19"/>
  <c r="W4" i="19"/>
  <c r="V4" i="19"/>
  <c r="T4" i="19"/>
  <c r="S4" i="19"/>
  <c r="Q4" i="19"/>
  <c r="P4" i="19"/>
  <c r="N4" i="19"/>
  <c r="M4" i="19"/>
  <c r="K4" i="19"/>
  <c r="J4" i="19"/>
  <c r="Z3" i="19"/>
  <c r="Y3" i="19"/>
  <c r="W3" i="19"/>
  <c r="V3" i="19"/>
  <c r="T3" i="19"/>
  <c r="S3" i="19"/>
  <c r="Q3" i="19"/>
  <c r="P3" i="19"/>
  <c r="N3" i="19"/>
  <c r="M3" i="19"/>
  <c r="K3" i="19"/>
  <c r="J3" i="19"/>
  <c r="K2" i="19"/>
  <c r="J2" i="19"/>
  <c r="Z20" i="18"/>
  <c r="Y20" i="18"/>
  <c r="W20" i="18"/>
  <c r="V20" i="18"/>
  <c r="T20" i="18"/>
  <c r="S20" i="18"/>
  <c r="Q20" i="18"/>
  <c r="P20" i="18"/>
  <c r="N20" i="18"/>
  <c r="M20" i="18"/>
  <c r="K20" i="18"/>
  <c r="J20" i="18"/>
  <c r="Z19" i="18"/>
  <c r="Y19" i="18"/>
  <c r="W19" i="18"/>
  <c r="V19" i="18"/>
  <c r="T19" i="18"/>
  <c r="S19" i="18"/>
  <c r="Q19" i="18"/>
  <c r="P19" i="18"/>
  <c r="N19" i="18"/>
  <c r="M19" i="18"/>
  <c r="K19" i="18"/>
  <c r="J19" i="18"/>
  <c r="Z18" i="18"/>
  <c r="Y18" i="18"/>
  <c r="W18" i="18"/>
  <c r="V18" i="18"/>
  <c r="T18" i="18"/>
  <c r="S18" i="18"/>
  <c r="Q18" i="18"/>
  <c r="P18" i="18"/>
  <c r="N18" i="18"/>
  <c r="M18" i="18"/>
  <c r="K18" i="18"/>
  <c r="J18" i="18"/>
  <c r="Z17" i="18"/>
  <c r="Y17" i="18"/>
  <c r="W17" i="18"/>
  <c r="V17" i="18"/>
  <c r="T17" i="18"/>
  <c r="S17" i="18"/>
  <c r="Q17" i="18"/>
  <c r="P17" i="18"/>
  <c r="N17" i="18"/>
  <c r="M17" i="18"/>
  <c r="K17" i="18"/>
  <c r="J17" i="18"/>
  <c r="Z16" i="18"/>
  <c r="Y16" i="18"/>
  <c r="W16" i="18"/>
  <c r="V16" i="18"/>
  <c r="T16" i="18"/>
  <c r="S16" i="18"/>
  <c r="Q16" i="18"/>
  <c r="P16" i="18"/>
  <c r="N16" i="18"/>
  <c r="M16" i="18"/>
  <c r="K16" i="18"/>
  <c r="J16" i="18"/>
  <c r="Z15" i="18"/>
  <c r="Y15" i="18"/>
  <c r="W15" i="18"/>
  <c r="V15" i="18"/>
  <c r="T15" i="18"/>
  <c r="S15" i="18"/>
  <c r="Q15" i="18"/>
  <c r="P15" i="18"/>
  <c r="N15" i="18"/>
  <c r="M15" i="18"/>
  <c r="K15" i="18"/>
  <c r="J15" i="18"/>
  <c r="Z14" i="18"/>
  <c r="Y14" i="18"/>
  <c r="W14" i="18"/>
  <c r="V14" i="18"/>
  <c r="T14" i="18"/>
  <c r="S14" i="18"/>
  <c r="Q14" i="18"/>
  <c r="P14" i="18"/>
  <c r="N14" i="18"/>
  <c r="M14" i="18"/>
  <c r="K14" i="18"/>
  <c r="J14" i="18"/>
  <c r="Z13" i="18"/>
  <c r="Y13" i="18"/>
  <c r="W13" i="18"/>
  <c r="V13" i="18"/>
  <c r="T13" i="18"/>
  <c r="S13" i="18"/>
  <c r="Q13" i="18"/>
  <c r="P13" i="18"/>
  <c r="N13" i="18"/>
  <c r="M13" i="18"/>
  <c r="K13" i="18"/>
  <c r="J13" i="18"/>
  <c r="Z12" i="18"/>
  <c r="Y12" i="18"/>
  <c r="W12" i="18"/>
  <c r="V12" i="18"/>
  <c r="T12" i="18"/>
  <c r="S12" i="18"/>
  <c r="Q12" i="18"/>
  <c r="P12" i="18"/>
  <c r="N12" i="18"/>
  <c r="M12" i="18"/>
  <c r="K12" i="18"/>
  <c r="J12" i="18"/>
  <c r="Z11" i="18"/>
  <c r="Y11" i="18"/>
  <c r="W11" i="18"/>
  <c r="V11" i="18"/>
  <c r="T11" i="18"/>
  <c r="S11" i="18"/>
  <c r="Q11" i="18"/>
  <c r="P11" i="18"/>
  <c r="N11" i="18"/>
  <c r="M11" i="18"/>
  <c r="K11" i="18"/>
  <c r="J11" i="18"/>
  <c r="Z10" i="18"/>
  <c r="Y10" i="18"/>
  <c r="W10" i="18"/>
  <c r="V10" i="18"/>
  <c r="T10" i="18"/>
  <c r="S10" i="18"/>
  <c r="Q10" i="18"/>
  <c r="P10" i="18"/>
  <c r="N10" i="18"/>
  <c r="M10" i="18"/>
  <c r="K10" i="18"/>
  <c r="J10" i="18"/>
  <c r="Z9" i="18"/>
  <c r="Y9" i="18"/>
  <c r="W9" i="18"/>
  <c r="V9" i="18"/>
  <c r="T9" i="18"/>
  <c r="S9" i="18"/>
  <c r="Q9" i="18"/>
  <c r="P9" i="18"/>
  <c r="N9" i="18"/>
  <c r="M9" i="18"/>
  <c r="K9" i="18"/>
  <c r="J9" i="18"/>
  <c r="Z8" i="18"/>
  <c r="Y8" i="18"/>
  <c r="W8" i="18"/>
  <c r="V8" i="18"/>
  <c r="T8" i="18"/>
  <c r="S8" i="18"/>
  <c r="Q8" i="18"/>
  <c r="P8" i="18"/>
  <c r="N8" i="18"/>
  <c r="M8" i="18"/>
  <c r="K8" i="18"/>
  <c r="J8" i="18"/>
  <c r="Z7" i="18"/>
  <c r="Y7" i="18"/>
  <c r="W7" i="18"/>
  <c r="V7" i="18"/>
  <c r="T7" i="18"/>
  <c r="S7" i="18"/>
  <c r="Q7" i="18"/>
  <c r="P7" i="18"/>
  <c r="N7" i="18"/>
  <c r="M7" i="18"/>
  <c r="K7" i="18"/>
  <c r="J7" i="18"/>
  <c r="Z6" i="18"/>
  <c r="Y6" i="18"/>
  <c r="W6" i="18"/>
  <c r="V6" i="18"/>
  <c r="T6" i="18"/>
  <c r="S6" i="18"/>
  <c r="Q6" i="18"/>
  <c r="P6" i="18"/>
  <c r="N6" i="18"/>
  <c r="M6" i="18"/>
  <c r="K6" i="18"/>
  <c r="J6" i="18"/>
  <c r="Z5" i="18"/>
  <c r="Y5" i="18"/>
  <c r="W5" i="18"/>
  <c r="V5" i="18"/>
  <c r="T5" i="18"/>
  <c r="S5" i="18"/>
  <c r="Q5" i="18"/>
  <c r="P5" i="18"/>
  <c r="N5" i="18"/>
  <c r="M5" i="18"/>
  <c r="K5" i="18"/>
  <c r="J5" i="18"/>
  <c r="Z4" i="18"/>
  <c r="Y4" i="18"/>
  <c r="W4" i="18"/>
  <c r="V4" i="18"/>
  <c r="T4" i="18"/>
  <c r="S4" i="18"/>
  <c r="Q4" i="18"/>
  <c r="P4" i="18"/>
  <c r="N4" i="18"/>
  <c r="M4" i="18"/>
  <c r="K4" i="18"/>
  <c r="J4" i="18"/>
  <c r="Z3" i="18"/>
  <c r="Y3" i="18"/>
  <c r="W3" i="18"/>
  <c r="V3" i="18"/>
  <c r="T3" i="18"/>
  <c r="S3" i="18"/>
  <c r="Q3" i="18"/>
  <c r="P3" i="18"/>
  <c r="N3" i="18"/>
  <c r="M3" i="18"/>
  <c r="K3" i="18"/>
  <c r="J3" i="18"/>
  <c r="K2" i="18"/>
  <c r="J2" i="18"/>
  <c r="Z20" i="17"/>
  <c r="Y20" i="17"/>
  <c r="W20" i="17"/>
  <c r="V20" i="17"/>
  <c r="T20" i="17"/>
  <c r="S20" i="17"/>
  <c r="Q20" i="17"/>
  <c r="P20" i="17"/>
  <c r="N20" i="17"/>
  <c r="M20" i="17"/>
  <c r="K20" i="17"/>
  <c r="J20" i="17"/>
  <c r="Z19" i="17"/>
  <c r="Y19" i="17"/>
  <c r="W19" i="17"/>
  <c r="V19" i="17"/>
  <c r="T19" i="17"/>
  <c r="S19" i="17"/>
  <c r="Q19" i="17"/>
  <c r="P19" i="17"/>
  <c r="N19" i="17"/>
  <c r="M19" i="17"/>
  <c r="K19" i="17"/>
  <c r="J19" i="17"/>
  <c r="Z18" i="17"/>
  <c r="Y18" i="17"/>
  <c r="W18" i="17"/>
  <c r="V18" i="17"/>
  <c r="T18" i="17"/>
  <c r="S18" i="17"/>
  <c r="Q18" i="17"/>
  <c r="P18" i="17"/>
  <c r="N18" i="17"/>
  <c r="M18" i="17"/>
  <c r="K18" i="17"/>
  <c r="J18" i="17"/>
  <c r="Z17" i="17"/>
  <c r="Y17" i="17"/>
  <c r="W17" i="17"/>
  <c r="V17" i="17"/>
  <c r="T17" i="17"/>
  <c r="S17" i="17"/>
  <c r="Q17" i="17"/>
  <c r="P17" i="17"/>
  <c r="N17" i="17"/>
  <c r="M17" i="17"/>
  <c r="K17" i="17"/>
  <c r="J17" i="17"/>
  <c r="Z16" i="17"/>
  <c r="Y16" i="17"/>
  <c r="W16" i="17"/>
  <c r="V16" i="17"/>
  <c r="T16" i="17"/>
  <c r="S16" i="17"/>
  <c r="Q16" i="17"/>
  <c r="P16" i="17"/>
  <c r="N16" i="17"/>
  <c r="M16" i="17"/>
  <c r="K16" i="17"/>
  <c r="J16" i="17"/>
  <c r="Z15" i="17"/>
  <c r="Y15" i="17"/>
  <c r="W15" i="17"/>
  <c r="V15" i="17"/>
  <c r="T15" i="17"/>
  <c r="S15" i="17"/>
  <c r="Q15" i="17"/>
  <c r="P15" i="17"/>
  <c r="N15" i="17"/>
  <c r="M15" i="17"/>
  <c r="K15" i="17"/>
  <c r="J15" i="17"/>
  <c r="Z14" i="17"/>
  <c r="Y14" i="17"/>
  <c r="W14" i="17"/>
  <c r="V14" i="17"/>
  <c r="T14" i="17"/>
  <c r="S14" i="17"/>
  <c r="Q14" i="17"/>
  <c r="P14" i="17"/>
  <c r="N14" i="17"/>
  <c r="M14" i="17"/>
  <c r="K14" i="17"/>
  <c r="J14" i="17"/>
  <c r="Z13" i="17"/>
  <c r="Y13" i="17"/>
  <c r="W13" i="17"/>
  <c r="V13" i="17"/>
  <c r="T13" i="17"/>
  <c r="S13" i="17"/>
  <c r="Q13" i="17"/>
  <c r="P13" i="17"/>
  <c r="N13" i="17"/>
  <c r="M13" i="17"/>
  <c r="K13" i="17"/>
  <c r="J13" i="17"/>
  <c r="Z12" i="17"/>
  <c r="Y12" i="17"/>
  <c r="W12" i="17"/>
  <c r="V12" i="17"/>
  <c r="T12" i="17"/>
  <c r="S12" i="17"/>
  <c r="Q12" i="17"/>
  <c r="P12" i="17"/>
  <c r="N12" i="17"/>
  <c r="M12" i="17"/>
  <c r="K12" i="17"/>
  <c r="J12" i="17"/>
  <c r="Z11" i="17"/>
  <c r="Y11" i="17"/>
  <c r="W11" i="17"/>
  <c r="V11" i="17"/>
  <c r="T11" i="17"/>
  <c r="S11" i="17"/>
  <c r="Q11" i="17"/>
  <c r="P11" i="17"/>
  <c r="N11" i="17"/>
  <c r="M11" i="17"/>
  <c r="K11" i="17"/>
  <c r="J11" i="17"/>
  <c r="Z10" i="17"/>
  <c r="Y10" i="17"/>
  <c r="W10" i="17"/>
  <c r="V10" i="17"/>
  <c r="T10" i="17"/>
  <c r="S10" i="17"/>
  <c r="Q10" i="17"/>
  <c r="P10" i="17"/>
  <c r="N10" i="17"/>
  <c r="M10" i="17"/>
  <c r="K10" i="17"/>
  <c r="J10" i="17"/>
  <c r="Z9" i="17"/>
  <c r="Y9" i="17"/>
  <c r="W9" i="17"/>
  <c r="V9" i="17"/>
  <c r="T9" i="17"/>
  <c r="S9" i="17"/>
  <c r="Q9" i="17"/>
  <c r="P9" i="17"/>
  <c r="N9" i="17"/>
  <c r="M9" i="17"/>
  <c r="K9" i="17"/>
  <c r="J9" i="17"/>
  <c r="Z8" i="17"/>
  <c r="Y8" i="17"/>
  <c r="W8" i="17"/>
  <c r="V8" i="17"/>
  <c r="T8" i="17"/>
  <c r="S8" i="17"/>
  <c r="Q8" i="17"/>
  <c r="P8" i="17"/>
  <c r="N8" i="17"/>
  <c r="M8" i="17"/>
  <c r="K8" i="17"/>
  <c r="J8" i="17"/>
  <c r="Z7" i="17"/>
  <c r="Y7" i="17"/>
  <c r="W7" i="17"/>
  <c r="V7" i="17"/>
  <c r="T7" i="17"/>
  <c r="S7" i="17"/>
  <c r="Q7" i="17"/>
  <c r="P7" i="17"/>
  <c r="N7" i="17"/>
  <c r="M7" i="17"/>
  <c r="K7" i="17"/>
  <c r="J7" i="17"/>
  <c r="Z6" i="17"/>
  <c r="Y6" i="17"/>
  <c r="W6" i="17"/>
  <c r="V6" i="17"/>
  <c r="T6" i="17"/>
  <c r="S6" i="17"/>
  <c r="Q6" i="17"/>
  <c r="P6" i="17"/>
  <c r="N6" i="17"/>
  <c r="M6" i="17"/>
  <c r="K6" i="17"/>
  <c r="J6" i="17"/>
  <c r="Z5" i="17"/>
  <c r="Y5" i="17"/>
  <c r="W5" i="17"/>
  <c r="V5" i="17"/>
  <c r="T5" i="17"/>
  <c r="S5" i="17"/>
  <c r="Q5" i="17"/>
  <c r="P5" i="17"/>
  <c r="N5" i="17"/>
  <c r="M5" i="17"/>
  <c r="K5" i="17"/>
  <c r="J5" i="17"/>
  <c r="Z4" i="17"/>
  <c r="Y4" i="17"/>
  <c r="W4" i="17"/>
  <c r="V4" i="17"/>
  <c r="T4" i="17"/>
  <c r="S4" i="17"/>
  <c r="Q4" i="17"/>
  <c r="P4" i="17"/>
  <c r="N4" i="17"/>
  <c r="M4" i="17"/>
  <c r="K4" i="17"/>
  <c r="J4" i="17"/>
  <c r="Z3" i="17"/>
  <c r="Y3" i="17"/>
  <c r="W3" i="17"/>
  <c r="V3" i="17"/>
  <c r="T3" i="17"/>
  <c r="S3" i="17"/>
  <c r="Q3" i="17"/>
  <c r="P3" i="17"/>
  <c r="N3" i="17"/>
  <c r="M3" i="17"/>
  <c r="K3" i="17"/>
  <c r="J3" i="17"/>
  <c r="K2" i="17"/>
  <c r="J2" i="17"/>
  <c r="Z20" i="16"/>
  <c r="Y20" i="16"/>
  <c r="W20" i="16"/>
  <c r="V20" i="16"/>
  <c r="T20" i="16"/>
  <c r="S20" i="16"/>
  <c r="Q20" i="16"/>
  <c r="P20" i="16"/>
  <c r="N20" i="16"/>
  <c r="M20" i="16"/>
  <c r="K20" i="16"/>
  <c r="J20" i="16"/>
  <c r="Z19" i="16"/>
  <c r="Y19" i="16"/>
  <c r="W19" i="16"/>
  <c r="V19" i="16"/>
  <c r="T19" i="16"/>
  <c r="S19" i="16"/>
  <c r="Q19" i="16"/>
  <c r="P19" i="16"/>
  <c r="N19" i="16"/>
  <c r="M19" i="16"/>
  <c r="K19" i="16"/>
  <c r="J19" i="16"/>
  <c r="Z18" i="16"/>
  <c r="Y18" i="16"/>
  <c r="W18" i="16"/>
  <c r="V18" i="16"/>
  <c r="T18" i="16"/>
  <c r="S18" i="16"/>
  <c r="Q18" i="16"/>
  <c r="P18" i="16"/>
  <c r="N18" i="16"/>
  <c r="M18" i="16"/>
  <c r="K18" i="16"/>
  <c r="J18" i="16"/>
  <c r="Z17" i="16"/>
  <c r="Y17" i="16"/>
  <c r="W17" i="16"/>
  <c r="V17" i="16"/>
  <c r="T17" i="16"/>
  <c r="S17" i="16"/>
  <c r="Q17" i="16"/>
  <c r="P17" i="16"/>
  <c r="N17" i="16"/>
  <c r="M17" i="16"/>
  <c r="K17" i="16"/>
  <c r="J17" i="16"/>
  <c r="Z16" i="16"/>
  <c r="Y16" i="16"/>
  <c r="W16" i="16"/>
  <c r="V16" i="16"/>
  <c r="T16" i="16"/>
  <c r="S16" i="16"/>
  <c r="Q16" i="16"/>
  <c r="P16" i="16"/>
  <c r="N16" i="16"/>
  <c r="M16" i="16"/>
  <c r="K16" i="16"/>
  <c r="J16" i="16"/>
  <c r="Z15" i="16"/>
  <c r="Y15" i="16"/>
  <c r="W15" i="16"/>
  <c r="V15" i="16"/>
  <c r="T15" i="16"/>
  <c r="S15" i="16"/>
  <c r="Q15" i="16"/>
  <c r="P15" i="16"/>
  <c r="N15" i="16"/>
  <c r="M15" i="16"/>
  <c r="K15" i="16"/>
  <c r="J15" i="16"/>
  <c r="Z14" i="16"/>
  <c r="Y14" i="16"/>
  <c r="W14" i="16"/>
  <c r="V14" i="16"/>
  <c r="T14" i="16"/>
  <c r="S14" i="16"/>
  <c r="Q14" i="16"/>
  <c r="P14" i="16"/>
  <c r="N14" i="16"/>
  <c r="M14" i="16"/>
  <c r="K14" i="16"/>
  <c r="J14" i="16"/>
  <c r="Z13" i="16"/>
  <c r="Y13" i="16"/>
  <c r="W13" i="16"/>
  <c r="V13" i="16"/>
  <c r="T13" i="16"/>
  <c r="S13" i="16"/>
  <c r="Q13" i="16"/>
  <c r="P13" i="16"/>
  <c r="N13" i="16"/>
  <c r="M13" i="16"/>
  <c r="K13" i="16"/>
  <c r="J13" i="16"/>
  <c r="Z12" i="16"/>
  <c r="Y12" i="16"/>
  <c r="W12" i="16"/>
  <c r="V12" i="16"/>
  <c r="T12" i="16"/>
  <c r="S12" i="16"/>
  <c r="Q12" i="16"/>
  <c r="P12" i="16"/>
  <c r="N12" i="16"/>
  <c r="M12" i="16"/>
  <c r="K12" i="16"/>
  <c r="J12" i="16"/>
  <c r="Z11" i="16"/>
  <c r="Y11" i="16"/>
  <c r="W11" i="16"/>
  <c r="V11" i="16"/>
  <c r="T11" i="16"/>
  <c r="S11" i="16"/>
  <c r="Q11" i="16"/>
  <c r="P11" i="16"/>
  <c r="N11" i="16"/>
  <c r="M11" i="16"/>
  <c r="K11" i="16"/>
  <c r="J11" i="16"/>
  <c r="Z10" i="16"/>
  <c r="Y10" i="16"/>
  <c r="W10" i="16"/>
  <c r="V10" i="16"/>
  <c r="T10" i="16"/>
  <c r="S10" i="16"/>
  <c r="Q10" i="16"/>
  <c r="P10" i="16"/>
  <c r="N10" i="16"/>
  <c r="M10" i="16"/>
  <c r="K10" i="16"/>
  <c r="J10" i="16"/>
  <c r="Z9" i="16"/>
  <c r="Y9" i="16"/>
  <c r="W9" i="16"/>
  <c r="V9" i="16"/>
  <c r="T9" i="16"/>
  <c r="S9" i="16"/>
  <c r="Q9" i="16"/>
  <c r="P9" i="16"/>
  <c r="N9" i="16"/>
  <c r="M9" i="16"/>
  <c r="K9" i="16"/>
  <c r="J9" i="16"/>
  <c r="Z8" i="16"/>
  <c r="Y8" i="16"/>
  <c r="W8" i="16"/>
  <c r="V8" i="16"/>
  <c r="T8" i="16"/>
  <c r="S8" i="16"/>
  <c r="Q8" i="16"/>
  <c r="P8" i="16"/>
  <c r="N8" i="16"/>
  <c r="M8" i="16"/>
  <c r="K8" i="16"/>
  <c r="J8" i="16"/>
  <c r="Z7" i="16"/>
  <c r="Y7" i="16"/>
  <c r="W7" i="16"/>
  <c r="V7" i="16"/>
  <c r="T7" i="16"/>
  <c r="S7" i="16"/>
  <c r="Q7" i="16"/>
  <c r="P7" i="16"/>
  <c r="N7" i="16"/>
  <c r="M7" i="16"/>
  <c r="K7" i="16"/>
  <c r="J7" i="16"/>
  <c r="Z6" i="16"/>
  <c r="Y6" i="16"/>
  <c r="W6" i="16"/>
  <c r="V6" i="16"/>
  <c r="T6" i="16"/>
  <c r="S6" i="16"/>
  <c r="Q6" i="16"/>
  <c r="P6" i="16"/>
  <c r="N6" i="16"/>
  <c r="M6" i="16"/>
  <c r="K6" i="16"/>
  <c r="J6" i="16"/>
  <c r="Z5" i="16"/>
  <c r="Y5" i="16"/>
  <c r="W5" i="16"/>
  <c r="V5" i="16"/>
  <c r="T5" i="16"/>
  <c r="S5" i="16"/>
  <c r="Q5" i="16"/>
  <c r="P5" i="16"/>
  <c r="N5" i="16"/>
  <c r="M5" i="16"/>
  <c r="K5" i="16"/>
  <c r="J5" i="16"/>
  <c r="Z4" i="16"/>
  <c r="Y4" i="16"/>
  <c r="W4" i="16"/>
  <c r="V4" i="16"/>
  <c r="T4" i="16"/>
  <c r="S4" i="16"/>
  <c r="Q4" i="16"/>
  <c r="P4" i="16"/>
  <c r="N4" i="16"/>
  <c r="M4" i="16"/>
  <c r="K4" i="16"/>
  <c r="J4" i="16"/>
  <c r="Z3" i="16"/>
  <c r="Y3" i="16"/>
  <c r="W3" i="16"/>
  <c r="V3" i="16"/>
  <c r="T3" i="16"/>
  <c r="S3" i="16"/>
  <c r="Q3" i="16"/>
  <c r="P3" i="16"/>
  <c r="N3" i="16"/>
  <c r="M3" i="16"/>
  <c r="K3" i="16"/>
  <c r="J3" i="16"/>
  <c r="K2" i="16"/>
  <c r="J2" i="16"/>
  <c r="Z20" i="15"/>
  <c r="Y20" i="15"/>
  <c r="W20" i="15"/>
  <c r="V20" i="15"/>
  <c r="T20" i="15"/>
  <c r="S20" i="15"/>
  <c r="Q20" i="15"/>
  <c r="P20" i="15"/>
  <c r="N20" i="15"/>
  <c r="M20" i="15"/>
  <c r="K20" i="15"/>
  <c r="J20" i="15"/>
  <c r="Z19" i="15"/>
  <c r="Y19" i="15"/>
  <c r="W19" i="15"/>
  <c r="V19" i="15"/>
  <c r="T19" i="15"/>
  <c r="S19" i="15"/>
  <c r="Q19" i="15"/>
  <c r="P19" i="15"/>
  <c r="N19" i="15"/>
  <c r="M19" i="15"/>
  <c r="K19" i="15"/>
  <c r="J19" i="15"/>
  <c r="Z18" i="15"/>
  <c r="Y18" i="15"/>
  <c r="W18" i="15"/>
  <c r="V18" i="15"/>
  <c r="T18" i="15"/>
  <c r="S18" i="15"/>
  <c r="Q18" i="15"/>
  <c r="P18" i="15"/>
  <c r="N18" i="15"/>
  <c r="M18" i="15"/>
  <c r="K18" i="15"/>
  <c r="J18" i="15"/>
  <c r="Z17" i="15"/>
  <c r="Y17" i="15"/>
  <c r="W17" i="15"/>
  <c r="V17" i="15"/>
  <c r="T17" i="15"/>
  <c r="S17" i="15"/>
  <c r="Q17" i="15"/>
  <c r="P17" i="15"/>
  <c r="N17" i="15"/>
  <c r="M17" i="15"/>
  <c r="K17" i="15"/>
  <c r="J17" i="15"/>
  <c r="Z16" i="15"/>
  <c r="Y16" i="15"/>
  <c r="W16" i="15"/>
  <c r="V16" i="15"/>
  <c r="T16" i="15"/>
  <c r="S16" i="15"/>
  <c r="Q16" i="15"/>
  <c r="P16" i="15"/>
  <c r="N16" i="15"/>
  <c r="M16" i="15"/>
  <c r="K16" i="15"/>
  <c r="J16" i="15"/>
  <c r="Z15" i="15"/>
  <c r="Y15" i="15"/>
  <c r="W15" i="15"/>
  <c r="V15" i="15"/>
  <c r="T15" i="15"/>
  <c r="S15" i="15"/>
  <c r="Q15" i="15"/>
  <c r="P15" i="15"/>
  <c r="N15" i="15"/>
  <c r="M15" i="15"/>
  <c r="K15" i="15"/>
  <c r="J15" i="15"/>
  <c r="Z14" i="15"/>
  <c r="Y14" i="15"/>
  <c r="W14" i="15"/>
  <c r="V14" i="15"/>
  <c r="T14" i="15"/>
  <c r="S14" i="15"/>
  <c r="Q14" i="15"/>
  <c r="P14" i="15"/>
  <c r="N14" i="15"/>
  <c r="M14" i="15"/>
  <c r="K14" i="15"/>
  <c r="J14" i="15"/>
  <c r="Z13" i="15"/>
  <c r="Y13" i="15"/>
  <c r="W13" i="15"/>
  <c r="V13" i="15"/>
  <c r="T13" i="15"/>
  <c r="S13" i="15"/>
  <c r="Q13" i="15"/>
  <c r="P13" i="15"/>
  <c r="N13" i="15"/>
  <c r="M13" i="15"/>
  <c r="K13" i="15"/>
  <c r="J13" i="15"/>
  <c r="Z12" i="15"/>
  <c r="Y12" i="15"/>
  <c r="W12" i="15"/>
  <c r="V12" i="15"/>
  <c r="T12" i="15"/>
  <c r="S12" i="15"/>
  <c r="Q12" i="15"/>
  <c r="P12" i="15"/>
  <c r="N12" i="15"/>
  <c r="M12" i="15"/>
  <c r="K12" i="15"/>
  <c r="J12" i="15"/>
  <c r="Z11" i="15"/>
  <c r="Y11" i="15"/>
  <c r="W11" i="15"/>
  <c r="V11" i="15"/>
  <c r="T11" i="15"/>
  <c r="S11" i="15"/>
  <c r="Q11" i="15"/>
  <c r="P11" i="15"/>
  <c r="N11" i="15"/>
  <c r="M11" i="15"/>
  <c r="K11" i="15"/>
  <c r="J11" i="15"/>
  <c r="Z10" i="15"/>
  <c r="Y10" i="15"/>
  <c r="W10" i="15"/>
  <c r="V10" i="15"/>
  <c r="T10" i="15"/>
  <c r="S10" i="15"/>
  <c r="Q10" i="15"/>
  <c r="P10" i="15"/>
  <c r="N10" i="15"/>
  <c r="M10" i="15"/>
  <c r="K10" i="15"/>
  <c r="J10" i="15"/>
  <c r="Z9" i="15"/>
  <c r="Y9" i="15"/>
  <c r="W9" i="15"/>
  <c r="V9" i="15"/>
  <c r="T9" i="15"/>
  <c r="S9" i="15"/>
  <c r="Q9" i="15"/>
  <c r="P9" i="15"/>
  <c r="N9" i="15"/>
  <c r="M9" i="15"/>
  <c r="K9" i="15"/>
  <c r="J9" i="15"/>
  <c r="Z8" i="15"/>
  <c r="Y8" i="15"/>
  <c r="W8" i="15"/>
  <c r="V8" i="15"/>
  <c r="T8" i="15"/>
  <c r="S8" i="15"/>
  <c r="Q8" i="15"/>
  <c r="P8" i="15"/>
  <c r="N8" i="15"/>
  <c r="M8" i="15"/>
  <c r="K8" i="15"/>
  <c r="J8" i="15"/>
  <c r="Z7" i="15"/>
  <c r="Y7" i="15"/>
  <c r="W7" i="15"/>
  <c r="V7" i="15"/>
  <c r="T7" i="15"/>
  <c r="S7" i="15"/>
  <c r="Q7" i="15"/>
  <c r="P7" i="15"/>
  <c r="N7" i="15"/>
  <c r="M7" i="15"/>
  <c r="K7" i="15"/>
  <c r="J7" i="15"/>
  <c r="Z6" i="15"/>
  <c r="Y6" i="15"/>
  <c r="W6" i="15"/>
  <c r="V6" i="15"/>
  <c r="T6" i="15"/>
  <c r="S6" i="15"/>
  <c r="Q6" i="15"/>
  <c r="P6" i="15"/>
  <c r="N6" i="15"/>
  <c r="M6" i="15"/>
  <c r="K6" i="15"/>
  <c r="J6" i="15"/>
  <c r="Z5" i="15"/>
  <c r="Y5" i="15"/>
  <c r="W5" i="15"/>
  <c r="V5" i="15"/>
  <c r="T5" i="15"/>
  <c r="S5" i="15"/>
  <c r="Q5" i="15"/>
  <c r="P5" i="15"/>
  <c r="N5" i="15"/>
  <c r="M5" i="15"/>
  <c r="K5" i="15"/>
  <c r="J5" i="15"/>
  <c r="Z4" i="15"/>
  <c r="Y4" i="15"/>
  <c r="W4" i="15"/>
  <c r="V4" i="15"/>
  <c r="T4" i="15"/>
  <c r="S4" i="15"/>
  <c r="Q4" i="15"/>
  <c r="P4" i="15"/>
  <c r="N4" i="15"/>
  <c r="M4" i="15"/>
  <c r="K4" i="15"/>
  <c r="J4" i="15"/>
  <c r="Z3" i="15"/>
  <c r="Y3" i="15"/>
  <c r="W3" i="15"/>
  <c r="V3" i="15"/>
  <c r="T3" i="15"/>
  <c r="S3" i="15"/>
  <c r="Q3" i="15"/>
  <c r="P3" i="15"/>
  <c r="N3" i="15"/>
  <c r="M3" i="15"/>
  <c r="K3" i="15"/>
  <c r="J3" i="15"/>
  <c r="K2" i="15"/>
  <c r="J2" i="15"/>
  <c r="Z20" i="14"/>
  <c r="Y20" i="14"/>
  <c r="W20" i="14"/>
  <c r="V20" i="14"/>
  <c r="T20" i="14"/>
  <c r="S20" i="14"/>
  <c r="Q20" i="14"/>
  <c r="P20" i="14"/>
  <c r="N20" i="14"/>
  <c r="M20" i="14"/>
  <c r="K20" i="14"/>
  <c r="J20" i="14"/>
  <c r="Z19" i="14"/>
  <c r="Y19" i="14"/>
  <c r="W19" i="14"/>
  <c r="V19" i="14"/>
  <c r="T19" i="14"/>
  <c r="S19" i="14"/>
  <c r="Q19" i="14"/>
  <c r="P19" i="14"/>
  <c r="N19" i="14"/>
  <c r="M19" i="14"/>
  <c r="K19" i="14"/>
  <c r="J19" i="14"/>
  <c r="Z18" i="14"/>
  <c r="Y18" i="14"/>
  <c r="W18" i="14"/>
  <c r="V18" i="14"/>
  <c r="T18" i="14"/>
  <c r="S18" i="14"/>
  <c r="Q18" i="14"/>
  <c r="P18" i="14"/>
  <c r="N18" i="14"/>
  <c r="M18" i="14"/>
  <c r="K18" i="14"/>
  <c r="J18" i="14"/>
  <c r="Z17" i="14"/>
  <c r="Y17" i="14"/>
  <c r="W17" i="14"/>
  <c r="V17" i="14"/>
  <c r="T17" i="14"/>
  <c r="S17" i="14"/>
  <c r="Q17" i="14"/>
  <c r="P17" i="14"/>
  <c r="N17" i="14"/>
  <c r="M17" i="14"/>
  <c r="K17" i="14"/>
  <c r="J17" i="14"/>
  <c r="Z16" i="14"/>
  <c r="Y16" i="14"/>
  <c r="W16" i="14"/>
  <c r="V16" i="14"/>
  <c r="T16" i="14"/>
  <c r="S16" i="14"/>
  <c r="Q16" i="14"/>
  <c r="P16" i="14"/>
  <c r="N16" i="14"/>
  <c r="M16" i="14"/>
  <c r="K16" i="14"/>
  <c r="J16" i="14"/>
  <c r="Z15" i="14"/>
  <c r="Y15" i="14"/>
  <c r="W15" i="14"/>
  <c r="V15" i="14"/>
  <c r="T15" i="14"/>
  <c r="S15" i="14"/>
  <c r="Q15" i="14"/>
  <c r="P15" i="14"/>
  <c r="N15" i="14"/>
  <c r="M15" i="14"/>
  <c r="K15" i="14"/>
  <c r="J15" i="14"/>
  <c r="Z14" i="14"/>
  <c r="Y14" i="14"/>
  <c r="W14" i="14"/>
  <c r="V14" i="14"/>
  <c r="T14" i="14"/>
  <c r="S14" i="14"/>
  <c r="Q14" i="14"/>
  <c r="P14" i="14"/>
  <c r="N14" i="14"/>
  <c r="M14" i="14"/>
  <c r="K14" i="14"/>
  <c r="J14" i="14"/>
  <c r="Z13" i="14"/>
  <c r="Y13" i="14"/>
  <c r="W13" i="14"/>
  <c r="V13" i="14"/>
  <c r="T13" i="14"/>
  <c r="S13" i="14"/>
  <c r="Q13" i="14"/>
  <c r="P13" i="14"/>
  <c r="N13" i="14"/>
  <c r="M13" i="14"/>
  <c r="K13" i="14"/>
  <c r="J13" i="14"/>
  <c r="Z12" i="14"/>
  <c r="Y12" i="14"/>
  <c r="W12" i="14"/>
  <c r="V12" i="14"/>
  <c r="T12" i="14"/>
  <c r="S12" i="14"/>
  <c r="Q12" i="14"/>
  <c r="P12" i="14"/>
  <c r="N12" i="14"/>
  <c r="M12" i="14"/>
  <c r="K12" i="14"/>
  <c r="J12" i="14"/>
  <c r="Z11" i="14"/>
  <c r="Y11" i="14"/>
  <c r="W11" i="14"/>
  <c r="V11" i="14"/>
  <c r="T11" i="14"/>
  <c r="S11" i="14"/>
  <c r="Q11" i="14"/>
  <c r="P11" i="14"/>
  <c r="N11" i="14"/>
  <c r="M11" i="14"/>
  <c r="K11" i="14"/>
  <c r="J11" i="14"/>
  <c r="Z10" i="14"/>
  <c r="Y10" i="14"/>
  <c r="W10" i="14"/>
  <c r="V10" i="14"/>
  <c r="T10" i="14"/>
  <c r="S10" i="14"/>
  <c r="Q10" i="14"/>
  <c r="P10" i="14"/>
  <c r="N10" i="14"/>
  <c r="M10" i="14"/>
  <c r="K10" i="14"/>
  <c r="J10" i="14"/>
  <c r="Z9" i="14"/>
  <c r="Y9" i="14"/>
  <c r="W9" i="14"/>
  <c r="V9" i="14"/>
  <c r="T9" i="14"/>
  <c r="S9" i="14"/>
  <c r="Q9" i="14"/>
  <c r="P9" i="14"/>
  <c r="N9" i="14"/>
  <c r="M9" i="14"/>
  <c r="K9" i="14"/>
  <c r="J9" i="14"/>
  <c r="Z8" i="14"/>
  <c r="Y8" i="14"/>
  <c r="W8" i="14"/>
  <c r="V8" i="14"/>
  <c r="T8" i="14"/>
  <c r="S8" i="14"/>
  <c r="Q8" i="14"/>
  <c r="P8" i="14"/>
  <c r="N8" i="14"/>
  <c r="M8" i="14"/>
  <c r="K8" i="14"/>
  <c r="J8" i="14"/>
  <c r="Z7" i="14"/>
  <c r="Y7" i="14"/>
  <c r="W7" i="14"/>
  <c r="V7" i="14"/>
  <c r="T7" i="14"/>
  <c r="S7" i="14"/>
  <c r="Q7" i="14"/>
  <c r="P7" i="14"/>
  <c r="N7" i="14"/>
  <c r="M7" i="14"/>
  <c r="K7" i="14"/>
  <c r="J7" i="14"/>
  <c r="Z6" i="14"/>
  <c r="Y6" i="14"/>
  <c r="W6" i="14"/>
  <c r="V6" i="14"/>
  <c r="T6" i="14"/>
  <c r="S6" i="14"/>
  <c r="Q6" i="14"/>
  <c r="P6" i="14"/>
  <c r="N6" i="14"/>
  <c r="M6" i="14"/>
  <c r="K6" i="14"/>
  <c r="J6" i="14"/>
  <c r="Z5" i="14"/>
  <c r="Y5" i="14"/>
  <c r="W5" i="14"/>
  <c r="V5" i="14"/>
  <c r="T5" i="14"/>
  <c r="S5" i="14"/>
  <c r="Q5" i="14"/>
  <c r="P5" i="14"/>
  <c r="N5" i="14"/>
  <c r="M5" i="14"/>
  <c r="K5" i="14"/>
  <c r="J5" i="14"/>
  <c r="Z4" i="14"/>
  <c r="Y4" i="14"/>
  <c r="W4" i="14"/>
  <c r="V4" i="14"/>
  <c r="T4" i="14"/>
  <c r="S4" i="14"/>
  <c r="Q4" i="14"/>
  <c r="P4" i="14"/>
  <c r="N4" i="14"/>
  <c r="M4" i="14"/>
  <c r="K4" i="14"/>
  <c r="J4" i="14"/>
  <c r="Z3" i="14"/>
  <c r="Y3" i="14"/>
  <c r="W3" i="14"/>
  <c r="V3" i="14"/>
  <c r="T3" i="14"/>
  <c r="S3" i="14"/>
  <c r="Q3" i="14"/>
  <c r="P3" i="14"/>
  <c r="N3" i="14"/>
  <c r="M3" i="14"/>
  <c r="K3" i="14"/>
  <c r="J3" i="14"/>
  <c r="K2" i="14"/>
  <c r="J2" i="14"/>
  <c r="Z20" i="13"/>
  <c r="Y20" i="13"/>
  <c r="W20" i="13"/>
  <c r="V20" i="13"/>
  <c r="T20" i="13"/>
  <c r="S20" i="13"/>
  <c r="Q20" i="13"/>
  <c r="P20" i="13"/>
  <c r="N20" i="13"/>
  <c r="M20" i="13"/>
  <c r="K20" i="13"/>
  <c r="J20" i="13"/>
  <c r="Z19" i="13"/>
  <c r="Y19" i="13"/>
  <c r="W19" i="13"/>
  <c r="V19" i="13"/>
  <c r="T19" i="13"/>
  <c r="S19" i="13"/>
  <c r="Q19" i="13"/>
  <c r="P19" i="13"/>
  <c r="N19" i="13"/>
  <c r="M19" i="13"/>
  <c r="K19" i="13"/>
  <c r="J19" i="13"/>
  <c r="Z18" i="13"/>
  <c r="Y18" i="13"/>
  <c r="W18" i="13"/>
  <c r="V18" i="13"/>
  <c r="T18" i="13"/>
  <c r="S18" i="13"/>
  <c r="Q18" i="13"/>
  <c r="P18" i="13"/>
  <c r="N18" i="13"/>
  <c r="M18" i="13"/>
  <c r="K18" i="13"/>
  <c r="J18" i="13"/>
  <c r="Z17" i="13"/>
  <c r="Y17" i="13"/>
  <c r="W17" i="13"/>
  <c r="V17" i="13"/>
  <c r="T17" i="13"/>
  <c r="S17" i="13"/>
  <c r="Q17" i="13"/>
  <c r="P17" i="13"/>
  <c r="N17" i="13"/>
  <c r="M17" i="13"/>
  <c r="K17" i="13"/>
  <c r="J17" i="13"/>
  <c r="Z16" i="13"/>
  <c r="Y16" i="13"/>
  <c r="W16" i="13"/>
  <c r="V16" i="13"/>
  <c r="T16" i="13"/>
  <c r="S16" i="13"/>
  <c r="Q16" i="13"/>
  <c r="P16" i="13"/>
  <c r="N16" i="13"/>
  <c r="M16" i="13"/>
  <c r="K16" i="13"/>
  <c r="J16" i="13"/>
  <c r="Z15" i="13"/>
  <c r="Y15" i="13"/>
  <c r="W15" i="13"/>
  <c r="V15" i="13"/>
  <c r="T15" i="13"/>
  <c r="S15" i="13"/>
  <c r="Q15" i="13"/>
  <c r="P15" i="13"/>
  <c r="N15" i="13"/>
  <c r="M15" i="13"/>
  <c r="K15" i="13"/>
  <c r="J15" i="13"/>
  <c r="Z14" i="13"/>
  <c r="Y14" i="13"/>
  <c r="W14" i="13"/>
  <c r="V14" i="13"/>
  <c r="T14" i="13"/>
  <c r="S14" i="13"/>
  <c r="Q14" i="13"/>
  <c r="P14" i="13"/>
  <c r="N14" i="13"/>
  <c r="M14" i="13"/>
  <c r="K14" i="13"/>
  <c r="J14" i="13"/>
  <c r="Z13" i="13"/>
  <c r="Y13" i="13"/>
  <c r="W13" i="13"/>
  <c r="V13" i="13"/>
  <c r="T13" i="13"/>
  <c r="S13" i="13"/>
  <c r="Q13" i="13"/>
  <c r="P13" i="13"/>
  <c r="N13" i="13"/>
  <c r="M13" i="13"/>
  <c r="K13" i="13"/>
  <c r="J13" i="13"/>
  <c r="Z12" i="13"/>
  <c r="Y12" i="13"/>
  <c r="W12" i="13"/>
  <c r="V12" i="13"/>
  <c r="T12" i="13"/>
  <c r="S12" i="13"/>
  <c r="Q12" i="13"/>
  <c r="P12" i="13"/>
  <c r="N12" i="13"/>
  <c r="M12" i="13"/>
  <c r="K12" i="13"/>
  <c r="J12" i="13"/>
  <c r="Z11" i="13"/>
  <c r="Y11" i="13"/>
  <c r="W11" i="13"/>
  <c r="V11" i="13"/>
  <c r="T11" i="13"/>
  <c r="S11" i="13"/>
  <c r="Q11" i="13"/>
  <c r="P11" i="13"/>
  <c r="N11" i="13"/>
  <c r="M11" i="13"/>
  <c r="K11" i="13"/>
  <c r="J11" i="13"/>
  <c r="Z10" i="13"/>
  <c r="Y10" i="13"/>
  <c r="W10" i="13"/>
  <c r="V10" i="13"/>
  <c r="T10" i="13"/>
  <c r="S10" i="13"/>
  <c r="Q10" i="13"/>
  <c r="P10" i="13"/>
  <c r="N10" i="13"/>
  <c r="M10" i="13"/>
  <c r="K10" i="13"/>
  <c r="J10" i="13"/>
  <c r="Z9" i="13"/>
  <c r="Y9" i="13"/>
  <c r="W9" i="13"/>
  <c r="V9" i="13"/>
  <c r="T9" i="13"/>
  <c r="S9" i="13"/>
  <c r="Q9" i="13"/>
  <c r="P9" i="13"/>
  <c r="N9" i="13"/>
  <c r="M9" i="13"/>
  <c r="K9" i="13"/>
  <c r="J9" i="13"/>
  <c r="Z8" i="13"/>
  <c r="Y8" i="13"/>
  <c r="W8" i="13"/>
  <c r="V8" i="13"/>
  <c r="T8" i="13"/>
  <c r="S8" i="13"/>
  <c r="Q8" i="13"/>
  <c r="P8" i="13"/>
  <c r="N8" i="13"/>
  <c r="M8" i="13"/>
  <c r="K8" i="13"/>
  <c r="J8" i="13"/>
  <c r="Z7" i="13"/>
  <c r="Y7" i="13"/>
  <c r="W7" i="13"/>
  <c r="V7" i="13"/>
  <c r="T7" i="13"/>
  <c r="S7" i="13"/>
  <c r="Q7" i="13"/>
  <c r="P7" i="13"/>
  <c r="N7" i="13"/>
  <c r="M7" i="13"/>
  <c r="K7" i="13"/>
  <c r="J7" i="13"/>
  <c r="Z6" i="13"/>
  <c r="Y6" i="13"/>
  <c r="W6" i="13"/>
  <c r="V6" i="13"/>
  <c r="T6" i="13"/>
  <c r="S6" i="13"/>
  <c r="Q6" i="13"/>
  <c r="P6" i="13"/>
  <c r="N6" i="13"/>
  <c r="M6" i="13"/>
  <c r="K6" i="13"/>
  <c r="J6" i="13"/>
  <c r="Z5" i="13"/>
  <c r="Y5" i="13"/>
  <c r="W5" i="13"/>
  <c r="V5" i="13"/>
  <c r="T5" i="13"/>
  <c r="S5" i="13"/>
  <c r="Q5" i="13"/>
  <c r="P5" i="13"/>
  <c r="N5" i="13"/>
  <c r="M5" i="13"/>
  <c r="K5" i="13"/>
  <c r="J5" i="13"/>
  <c r="Z4" i="13"/>
  <c r="Y4" i="13"/>
  <c r="W4" i="13"/>
  <c r="V4" i="13"/>
  <c r="T4" i="13"/>
  <c r="S4" i="13"/>
  <c r="Q4" i="13"/>
  <c r="P4" i="13"/>
  <c r="N4" i="13"/>
  <c r="M4" i="13"/>
  <c r="K4" i="13"/>
  <c r="J4" i="13"/>
  <c r="Z3" i="13"/>
  <c r="Y3" i="13"/>
  <c r="W3" i="13"/>
  <c r="V3" i="13"/>
  <c r="T3" i="13"/>
  <c r="S3" i="13"/>
  <c r="Q3" i="13"/>
  <c r="P3" i="13"/>
  <c r="N3" i="13"/>
  <c r="M3" i="13"/>
  <c r="K3" i="13"/>
  <c r="J3" i="13"/>
  <c r="K2" i="13"/>
  <c r="J2" i="13"/>
  <c r="Z20" i="12"/>
  <c r="Y20" i="12"/>
  <c r="W20" i="12"/>
  <c r="V20" i="12"/>
  <c r="T20" i="12"/>
  <c r="S20" i="12"/>
  <c r="Q20" i="12"/>
  <c r="P20" i="12"/>
  <c r="N20" i="12"/>
  <c r="M20" i="12"/>
  <c r="K20" i="12"/>
  <c r="J20" i="12"/>
  <c r="Z19" i="12"/>
  <c r="Y19" i="12"/>
  <c r="W19" i="12"/>
  <c r="V19" i="12"/>
  <c r="T19" i="12"/>
  <c r="S19" i="12"/>
  <c r="Q19" i="12"/>
  <c r="P19" i="12"/>
  <c r="N19" i="12"/>
  <c r="M19" i="12"/>
  <c r="K19" i="12"/>
  <c r="J19" i="12"/>
  <c r="Z18" i="12"/>
  <c r="Y18" i="12"/>
  <c r="W18" i="12"/>
  <c r="V18" i="12"/>
  <c r="T18" i="12"/>
  <c r="S18" i="12"/>
  <c r="Q18" i="12"/>
  <c r="P18" i="12"/>
  <c r="N18" i="12"/>
  <c r="M18" i="12"/>
  <c r="K18" i="12"/>
  <c r="J18" i="12"/>
  <c r="Z17" i="12"/>
  <c r="Y17" i="12"/>
  <c r="W17" i="12"/>
  <c r="V17" i="12"/>
  <c r="T17" i="12"/>
  <c r="S17" i="12"/>
  <c r="Q17" i="12"/>
  <c r="P17" i="12"/>
  <c r="N17" i="12"/>
  <c r="M17" i="12"/>
  <c r="K17" i="12"/>
  <c r="J17" i="12"/>
  <c r="Z16" i="12"/>
  <c r="Y16" i="12"/>
  <c r="W16" i="12"/>
  <c r="V16" i="12"/>
  <c r="T16" i="12"/>
  <c r="S16" i="12"/>
  <c r="Q16" i="12"/>
  <c r="P16" i="12"/>
  <c r="N16" i="12"/>
  <c r="M16" i="12"/>
  <c r="K16" i="12"/>
  <c r="J16" i="12"/>
  <c r="Z15" i="12"/>
  <c r="Y15" i="12"/>
  <c r="W15" i="12"/>
  <c r="V15" i="12"/>
  <c r="T15" i="12"/>
  <c r="S15" i="12"/>
  <c r="Q15" i="12"/>
  <c r="P15" i="12"/>
  <c r="N15" i="12"/>
  <c r="M15" i="12"/>
  <c r="K15" i="12"/>
  <c r="J15" i="12"/>
  <c r="Z14" i="12"/>
  <c r="Y14" i="12"/>
  <c r="W14" i="12"/>
  <c r="V14" i="12"/>
  <c r="T14" i="12"/>
  <c r="S14" i="12"/>
  <c r="Q14" i="12"/>
  <c r="P14" i="12"/>
  <c r="N14" i="12"/>
  <c r="M14" i="12"/>
  <c r="K14" i="12"/>
  <c r="J14" i="12"/>
  <c r="Z13" i="12"/>
  <c r="Y13" i="12"/>
  <c r="W13" i="12"/>
  <c r="V13" i="12"/>
  <c r="T13" i="12"/>
  <c r="S13" i="12"/>
  <c r="Q13" i="12"/>
  <c r="P13" i="12"/>
  <c r="N13" i="12"/>
  <c r="M13" i="12"/>
  <c r="K13" i="12"/>
  <c r="J13" i="12"/>
  <c r="Z12" i="12"/>
  <c r="Y12" i="12"/>
  <c r="W12" i="12"/>
  <c r="V12" i="12"/>
  <c r="T12" i="12"/>
  <c r="S12" i="12"/>
  <c r="Q12" i="12"/>
  <c r="P12" i="12"/>
  <c r="N12" i="12"/>
  <c r="M12" i="12"/>
  <c r="K12" i="12"/>
  <c r="J12" i="12"/>
  <c r="Z11" i="12"/>
  <c r="Y11" i="12"/>
  <c r="W11" i="12"/>
  <c r="V11" i="12"/>
  <c r="T11" i="12"/>
  <c r="S11" i="12"/>
  <c r="Q11" i="12"/>
  <c r="P11" i="12"/>
  <c r="N11" i="12"/>
  <c r="M11" i="12"/>
  <c r="K11" i="12"/>
  <c r="J11" i="12"/>
  <c r="Z10" i="12"/>
  <c r="Y10" i="12"/>
  <c r="W10" i="12"/>
  <c r="V10" i="12"/>
  <c r="T10" i="12"/>
  <c r="S10" i="12"/>
  <c r="Q10" i="12"/>
  <c r="P10" i="12"/>
  <c r="N10" i="12"/>
  <c r="M10" i="12"/>
  <c r="K10" i="12"/>
  <c r="J10" i="12"/>
  <c r="Z9" i="12"/>
  <c r="Y9" i="12"/>
  <c r="W9" i="12"/>
  <c r="V9" i="12"/>
  <c r="T9" i="12"/>
  <c r="S9" i="12"/>
  <c r="Q9" i="12"/>
  <c r="P9" i="12"/>
  <c r="N9" i="12"/>
  <c r="M9" i="12"/>
  <c r="K9" i="12"/>
  <c r="J9" i="12"/>
  <c r="Z8" i="12"/>
  <c r="Y8" i="12"/>
  <c r="W8" i="12"/>
  <c r="V8" i="12"/>
  <c r="T8" i="12"/>
  <c r="S8" i="12"/>
  <c r="Q8" i="12"/>
  <c r="P8" i="12"/>
  <c r="N8" i="12"/>
  <c r="M8" i="12"/>
  <c r="K8" i="12"/>
  <c r="J8" i="12"/>
  <c r="Z7" i="12"/>
  <c r="Y7" i="12"/>
  <c r="W7" i="12"/>
  <c r="V7" i="12"/>
  <c r="T7" i="12"/>
  <c r="S7" i="12"/>
  <c r="Q7" i="12"/>
  <c r="P7" i="12"/>
  <c r="N7" i="12"/>
  <c r="M7" i="12"/>
  <c r="K7" i="12"/>
  <c r="J7" i="12"/>
  <c r="Z6" i="12"/>
  <c r="Y6" i="12"/>
  <c r="W6" i="12"/>
  <c r="V6" i="12"/>
  <c r="T6" i="12"/>
  <c r="S6" i="12"/>
  <c r="Q6" i="12"/>
  <c r="P6" i="12"/>
  <c r="N6" i="12"/>
  <c r="M6" i="12"/>
  <c r="K6" i="12"/>
  <c r="J6" i="12"/>
  <c r="Z5" i="12"/>
  <c r="Y5" i="12"/>
  <c r="W5" i="12"/>
  <c r="V5" i="12"/>
  <c r="T5" i="12"/>
  <c r="S5" i="12"/>
  <c r="Q5" i="12"/>
  <c r="P5" i="12"/>
  <c r="N5" i="12"/>
  <c r="M5" i="12"/>
  <c r="K5" i="12"/>
  <c r="J5" i="12"/>
  <c r="Z4" i="12"/>
  <c r="Y4" i="12"/>
  <c r="W4" i="12"/>
  <c r="V4" i="12"/>
  <c r="T4" i="12"/>
  <c r="S4" i="12"/>
  <c r="Q4" i="12"/>
  <c r="P4" i="12"/>
  <c r="N4" i="12"/>
  <c r="M4" i="12"/>
  <c r="K4" i="12"/>
  <c r="J4" i="12"/>
  <c r="Z3" i="12"/>
  <c r="Y3" i="12"/>
  <c r="W3" i="12"/>
  <c r="V3" i="12"/>
  <c r="T3" i="12"/>
  <c r="S3" i="12"/>
  <c r="Q3" i="12"/>
  <c r="P3" i="12"/>
  <c r="N3" i="12"/>
  <c r="M3" i="12"/>
  <c r="K3" i="12"/>
  <c r="J3" i="12"/>
  <c r="K2" i="12"/>
  <c r="J2" i="12"/>
  <c r="Z20" i="11"/>
  <c r="Y20" i="11"/>
  <c r="W20" i="11"/>
  <c r="V20" i="11"/>
  <c r="T20" i="11"/>
  <c r="S20" i="11"/>
  <c r="Q20" i="11"/>
  <c r="P20" i="11"/>
  <c r="N20" i="11"/>
  <c r="M20" i="11"/>
  <c r="K20" i="11"/>
  <c r="J20" i="11"/>
  <c r="Z19" i="11"/>
  <c r="Y19" i="11"/>
  <c r="W19" i="11"/>
  <c r="V19" i="11"/>
  <c r="T19" i="11"/>
  <c r="S19" i="11"/>
  <c r="Q19" i="11"/>
  <c r="P19" i="11"/>
  <c r="N19" i="11"/>
  <c r="M19" i="11"/>
  <c r="K19" i="11"/>
  <c r="J19" i="11"/>
  <c r="Z18" i="11"/>
  <c r="Y18" i="11"/>
  <c r="W18" i="11"/>
  <c r="V18" i="11"/>
  <c r="T18" i="11"/>
  <c r="S18" i="11"/>
  <c r="Q18" i="11"/>
  <c r="P18" i="11"/>
  <c r="N18" i="11"/>
  <c r="M18" i="11"/>
  <c r="K18" i="11"/>
  <c r="J18" i="11"/>
  <c r="Z17" i="11"/>
  <c r="Y17" i="11"/>
  <c r="W17" i="11"/>
  <c r="V17" i="11"/>
  <c r="T17" i="11"/>
  <c r="S17" i="11"/>
  <c r="Q17" i="11"/>
  <c r="P17" i="11"/>
  <c r="N17" i="11"/>
  <c r="M17" i="11"/>
  <c r="K17" i="11"/>
  <c r="J17" i="11"/>
  <c r="Z16" i="11"/>
  <c r="Y16" i="11"/>
  <c r="W16" i="11"/>
  <c r="V16" i="11"/>
  <c r="T16" i="11"/>
  <c r="S16" i="11"/>
  <c r="Q16" i="11"/>
  <c r="P16" i="11"/>
  <c r="N16" i="11"/>
  <c r="M16" i="11"/>
  <c r="K16" i="11"/>
  <c r="J16" i="11"/>
  <c r="Z15" i="11"/>
  <c r="Y15" i="11"/>
  <c r="W15" i="11"/>
  <c r="V15" i="11"/>
  <c r="T15" i="11"/>
  <c r="S15" i="11"/>
  <c r="Q15" i="11"/>
  <c r="P15" i="11"/>
  <c r="N15" i="11"/>
  <c r="M15" i="11"/>
  <c r="K15" i="11"/>
  <c r="J15" i="11"/>
  <c r="Z14" i="11"/>
  <c r="Y14" i="11"/>
  <c r="W14" i="11"/>
  <c r="V14" i="11"/>
  <c r="T14" i="11"/>
  <c r="S14" i="11"/>
  <c r="Q14" i="11"/>
  <c r="P14" i="11"/>
  <c r="N14" i="11"/>
  <c r="M14" i="11"/>
  <c r="K14" i="11"/>
  <c r="J14" i="11"/>
  <c r="Z13" i="11"/>
  <c r="Y13" i="11"/>
  <c r="W13" i="11"/>
  <c r="V13" i="11"/>
  <c r="T13" i="11"/>
  <c r="S13" i="11"/>
  <c r="Q13" i="11"/>
  <c r="P13" i="11"/>
  <c r="N13" i="11"/>
  <c r="M13" i="11"/>
  <c r="K13" i="11"/>
  <c r="J13" i="11"/>
  <c r="Z12" i="11"/>
  <c r="Y12" i="11"/>
  <c r="W12" i="11"/>
  <c r="V12" i="11"/>
  <c r="T12" i="11"/>
  <c r="S12" i="11"/>
  <c r="Q12" i="11"/>
  <c r="P12" i="11"/>
  <c r="N12" i="11"/>
  <c r="M12" i="11"/>
  <c r="K12" i="11"/>
  <c r="J12" i="11"/>
  <c r="Z11" i="11"/>
  <c r="Y11" i="11"/>
  <c r="W11" i="11"/>
  <c r="V11" i="11"/>
  <c r="T11" i="11"/>
  <c r="S11" i="11"/>
  <c r="Q11" i="11"/>
  <c r="P11" i="11"/>
  <c r="N11" i="11"/>
  <c r="M11" i="11"/>
  <c r="K11" i="11"/>
  <c r="J11" i="11"/>
  <c r="Z10" i="11"/>
  <c r="Y10" i="11"/>
  <c r="W10" i="11"/>
  <c r="V10" i="11"/>
  <c r="T10" i="11"/>
  <c r="S10" i="11"/>
  <c r="Q10" i="11"/>
  <c r="P10" i="11"/>
  <c r="N10" i="11"/>
  <c r="M10" i="11"/>
  <c r="K10" i="11"/>
  <c r="J10" i="11"/>
  <c r="Z9" i="11"/>
  <c r="Y9" i="11"/>
  <c r="W9" i="11"/>
  <c r="V9" i="11"/>
  <c r="T9" i="11"/>
  <c r="S9" i="11"/>
  <c r="Q9" i="11"/>
  <c r="P9" i="11"/>
  <c r="N9" i="11"/>
  <c r="M9" i="11"/>
  <c r="K9" i="11"/>
  <c r="J9" i="11"/>
  <c r="Z8" i="11"/>
  <c r="Y8" i="11"/>
  <c r="W8" i="11"/>
  <c r="V8" i="11"/>
  <c r="T8" i="11"/>
  <c r="S8" i="11"/>
  <c r="Q8" i="11"/>
  <c r="P8" i="11"/>
  <c r="N8" i="11"/>
  <c r="M8" i="11"/>
  <c r="K8" i="11"/>
  <c r="J8" i="11"/>
  <c r="Z7" i="11"/>
  <c r="Y7" i="11"/>
  <c r="W7" i="11"/>
  <c r="V7" i="11"/>
  <c r="T7" i="11"/>
  <c r="S7" i="11"/>
  <c r="Q7" i="11"/>
  <c r="P7" i="11"/>
  <c r="N7" i="11"/>
  <c r="M7" i="11"/>
  <c r="K7" i="11"/>
  <c r="J7" i="11"/>
  <c r="Z6" i="11"/>
  <c r="Y6" i="11"/>
  <c r="W6" i="11"/>
  <c r="V6" i="11"/>
  <c r="T6" i="11"/>
  <c r="S6" i="11"/>
  <c r="Q6" i="11"/>
  <c r="P6" i="11"/>
  <c r="N6" i="11"/>
  <c r="M6" i="11"/>
  <c r="K6" i="11"/>
  <c r="J6" i="11"/>
  <c r="Z5" i="11"/>
  <c r="Y5" i="11"/>
  <c r="W5" i="11"/>
  <c r="V5" i="11"/>
  <c r="T5" i="11"/>
  <c r="S5" i="11"/>
  <c r="Q5" i="11"/>
  <c r="P5" i="11"/>
  <c r="N5" i="11"/>
  <c r="M5" i="11"/>
  <c r="K5" i="11"/>
  <c r="J5" i="11"/>
  <c r="Z4" i="11"/>
  <c r="Y4" i="11"/>
  <c r="W4" i="11"/>
  <c r="V4" i="11"/>
  <c r="T4" i="11"/>
  <c r="S4" i="11"/>
  <c r="Q4" i="11"/>
  <c r="P4" i="11"/>
  <c r="N4" i="11"/>
  <c r="M4" i="11"/>
  <c r="K4" i="11"/>
  <c r="J4" i="11"/>
  <c r="Z3" i="11"/>
  <c r="Y3" i="11"/>
  <c r="W3" i="11"/>
  <c r="V3" i="11"/>
  <c r="T3" i="11"/>
  <c r="S3" i="11"/>
  <c r="Q3" i="11"/>
  <c r="P3" i="11"/>
  <c r="N3" i="11"/>
  <c r="M3" i="11"/>
  <c r="K3" i="11"/>
  <c r="J3" i="11"/>
  <c r="K2" i="11"/>
  <c r="J2" i="11"/>
  <c r="Z20" i="10"/>
  <c r="Y20" i="10"/>
  <c r="W20" i="10"/>
  <c r="V20" i="10"/>
  <c r="T20" i="10"/>
  <c r="S20" i="10"/>
  <c r="Q20" i="10"/>
  <c r="P20" i="10"/>
  <c r="N20" i="10"/>
  <c r="M20" i="10"/>
  <c r="K20" i="10"/>
  <c r="J20" i="10"/>
  <c r="Z19" i="10"/>
  <c r="Y19" i="10"/>
  <c r="W19" i="10"/>
  <c r="V19" i="10"/>
  <c r="T19" i="10"/>
  <c r="S19" i="10"/>
  <c r="Q19" i="10"/>
  <c r="P19" i="10"/>
  <c r="N19" i="10"/>
  <c r="M19" i="10"/>
  <c r="K19" i="10"/>
  <c r="J19" i="10"/>
  <c r="Z18" i="10"/>
  <c r="Y18" i="10"/>
  <c r="W18" i="10"/>
  <c r="V18" i="10"/>
  <c r="T18" i="10"/>
  <c r="S18" i="10"/>
  <c r="Q18" i="10"/>
  <c r="P18" i="10"/>
  <c r="N18" i="10"/>
  <c r="M18" i="10"/>
  <c r="K18" i="10"/>
  <c r="J18" i="10"/>
  <c r="Z17" i="10"/>
  <c r="Y17" i="10"/>
  <c r="W17" i="10"/>
  <c r="V17" i="10"/>
  <c r="T17" i="10"/>
  <c r="S17" i="10"/>
  <c r="Q17" i="10"/>
  <c r="P17" i="10"/>
  <c r="N17" i="10"/>
  <c r="M17" i="10"/>
  <c r="K17" i="10"/>
  <c r="J17" i="10"/>
  <c r="Z16" i="10"/>
  <c r="Y16" i="10"/>
  <c r="W16" i="10"/>
  <c r="V16" i="10"/>
  <c r="T16" i="10"/>
  <c r="S16" i="10"/>
  <c r="Q16" i="10"/>
  <c r="P16" i="10"/>
  <c r="N16" i="10"/>
  <c r="M16" i="10"/>
  <c r="K16" i="10"/>
  <c r="J16" i="10"/>
  <c r="Z15" i="10"/>
  <c r="Y15" i="10"/>
  <c r="W15" i="10"/>
  <c r="V15" i="10"/>
  <c r="T15" i="10"/>
  <c r="S15" i="10"/>
  <c r="Q15" i="10"/>
  <c r="P15" i="10"/>
  <c r="N15" i="10"/>
  <c r="M15" i="10"/>
  <c r="K15" i="10"/>
  <c r="J15" i="10"/>
  <c r="Z14" i="10"/>
  <c r="Y14" i="10"/>
  <c r="W14" i="10"/>
  <c r="V14" i="10"/>
  <c r="T14" i="10"/>
  <c r="S14" i="10"/>
  <c r="Q14" i="10"/>
  <c r="P14" i="10"/>
  <c r="N14" i="10"/>
  <c r="M14" i="10"/>
  <c r="K14" i="10"/>
  <c r="J14" i="10"/>
  <c r="Z13" i="10"/>
  <c r="Y13" i="10"/>
  <c r="W13" i="10"/>
  <c r="V13" i="10"/>
  <c r="T13" i="10"/>
  <c r="S13" i="10"/>
  <c r="Q13" i="10"/>
  <c r="P13" i="10"/>
  <c r="N13" i="10"/>
  <c r="M13" i="10"/>
  <c r="K13" i="10"/>
  <c r="J13" i="10"/>
  <c r="Z12" i="10"/>
  <c r="Y12" i="10"/>
  <c r="W12" i="10"/>
  <c r="V12" i="10"/>
  <c r="T12" i="10"/>
  <c r="S12" i="10"/>
  <c r="Q12" i="10"/>
  <c r="P12" i="10"/>
  <c r="N12" i="10"/>
  <c r="M12" i="10"/>
  <c r="K12" i="10"/>
  <c r="J12" i="10"/>
  <c r="Z11" i="10"/>
  <c r="Y11" i="10"/>
  <c r="W11" i="10"/>
  <c r="V11" i="10"/>
  <c r="T11" i="10"/>
  <c r="S11" i="10"/>
  <c r="Q11" i="10"/>
  <c r="P11" i="10"/>
  <c r="N11" i="10"/>
  <c r="M11" i="10"/>
  <c r="K11" i="10"/>
  <c r="J11" i="10"/>
  <c r="Z10" i="10"/>
  <c r="Y10" i="10"/>
  <c r="W10" i="10"/>
  <c r="V10" i="10"/>
  <c r="T10" i="10"/>
  <c r="S10" i="10"/>
  <c r="Q10" i="10"/>
  <c r="P10" i="10"/>
  <c r="N10" i="10"/>
  <c r="M10" i="10"/>
  <c r="K10" i="10"/>
  <c r="J10" i="10"/>
  <c r="Z9" i="10"/>
  <c r="Y9" i="10"/>
  <c r="W9" i="10"/>
  <c r="V9" i="10"/>
  <c r="T9" i="10"/>
  <c r="S9" i="10"/>
  <c r="Q9" i="10"/>
  <c r="P9" i="10"/>
  <c r="N9" i="10"/>
  <c r="M9" i="10"/>
  <c r="K9" i="10"/>
  <c r="J9" i="10"/>
  <c r="Z8" i="10"/>
  <c r="Y8" i="10"/>
  <c r="W8" i="10"/>
  <c r="V8" i="10"/>
  <c r="T8" i="10"/>
  <c r="S8" i="10"/>
  <c r="Q8" i="10"/>
  <c r="P8" i="10"/>
  <c r="N8" i="10"/>
  <c r="M8" i="10"/>
  <c r="K8" i="10"/>
  <c r="J8" i="10"/>
  <c r="Z7" i="10"/>
  <c r="Y7" i="10"/>
  <c r="W7" i="10"/>
  <c r="V7" i="10"/>
  <c r="T7" i="10"/>
  <c r="S7" i="10"/>
  <c r="Q7" i="10"/>
  <c r="P7" i="10"/>
  <c r="N7" i="10"/>
  <c r="M7" i="10"/>
  <c r="K7" i="10"/>
  <c r="J7" i="10"/>
  <c r="Z6" i="10"/>
  <c r="Y6" i="10"/>
  <c r="W6" i="10"/>
  <c r="V6" i="10"/>
  <c r="T6" i="10"/>
  <c r="S6" i="10"/>
  <c r="Q6" i="10"/>
  <c r="P6" i="10"/>
  <c r="N6" i="10"/>
  <c r="M6" i="10"/>
  <c r="K6" i="10"/>
  <c r="J6" i="10"/>
  <c r="Z5" i="10"/>
  <c r="Y5" i="10"/>
  <c r="W5" i="10"/>
  <c r="V5" i="10"/>
  <c r="T5" i="10"/>
  <c r="S5" i="10"/>
  <c r="Q5" i="10"/>
  <c r="P5" i="10"/>
  <c r="N5" i="10"/>
  <c r="M5" i="10"/>
  <c r="K5" i="10"/>
  <c r="J5" i="10"/>
  <c r="Z4" i="10"/>
  <c r="Y4" i="10"/>
  <c r="W4" i="10"/>
  <c r="V4" i="10"/>
  <c r="T4" i="10"/>
  <c r="S4" i="10"/>
  <c r="Q4" i="10"/>
  <c r="P4" i="10"/>
  <c r="N4" i="10"/>
  <c r="M4" i="10"/>
  <c r="K4" i="10"/>
  <c r="J4" i="10"/>
  <c r="Z3" i="10"/>
  <c r="Y3" i="10"/>
  <c r="W3" i="10"/>
  <c r="V3" i="10"/>
  <c r="T3" i="10"/>
  <c r="S3" i="10"/>
  <c r="Q3" i="10"/>
  <c r="P3" i="10"/>
  <c r="N3" i="10"/>
  <c r="M3" i="10"/>
  <c r="K3" i="10"/>
  <c r="J3" i="10"/>
  <c r="K2" i="10"/>
  <c r="J2" i="10"/>
  <c r="Z20" i="9"/>
  <c r="Y20" i="9"/>
  <c r="W20" i="9"/>
  <c r="V20" i="9"/>
  <c r="T20" i="9"/>
  <c r="S20" i="9"/>
  <c r="Q20" i="9"/>
  <c r="P20" i="9"/>
  <c r="N20" i="9"/>
  <c r="M20" i="9"/>
  <c r="K20" i="9"/>
  <c r="J20" i="9"/>
  <c r="Z19" i="9"/>
  <c r="Y19" i="9"/>
  <c r="W19" i="9"/>
  <c r="V19" i="9"/>
  <c r="T19" i="9"/>
  <c r="S19" i="9"/>
  <c r="Q19" i="9"/>
  <c r="P19" i="9"/>
  <c r="N19" i="9"/>
  <c r="M19" i="9"/>
  <c r="K19" i="9"/>
  <c r="J19" i="9"/>
  <c r="Z18" i="9"/>
  <c r="Y18" i="9"/>
  <c r="W18" i="9"/>
  <c r="V18" i="9"/>
  <c r="T18" i="9"/>
  <c r="S18" i="9"/>
  <c r="Q18" i="9"/>
  <c r="P18" i="9"/>
  <c r="N18" i="9"/>
  <c r="M18" i="9"/>
  <c r="K18" i="9"/>
  <c r="J18" i="9"/>
  <c r="Z17" i="9"/>
  <c r="Y17" i="9"/>
  <c r="W17" i="9"/>
  <c r="V17" i="9"/>
  <c r="T17" i="9"/>
  <c r="S17" i="9"/>
  <c r="Q17" i="9"/>
  <c r="P17" i="9"/>
  <c r="N17" i="9"/>
  <c r="M17" i="9"/>
  <c r="K17" i="9"/>
  <c r="J17" i="9"/>
  <c r="Z16" i="9"/>
  <c r="Y16" i="9"/>
  <c r="W16" i="9"/>
  <c r="V16" i="9"/>
  <c r="T16" i="9"/>
  <c r="S16" i="9"/>
  <c r="Q16" i="9"/>
  <c r="P16" i="9"/>
  <c r="N16" i="9"/>
  <c r="M16" i="9"/>
  <c r="K16" i="9"/>
  <c r="J16" i="9"/>
  <c r="Z15" i="9"/>
  <c r="Y15" i="9"/>
  <c r="W15" i="9"/>
  <c r="V15" i="9"/>
  <c r="T15" i="9"/>
  <c r="S15" i="9"/>
  <c r="Q15" i="9"/>
  <c r="P15" i="9"/>
  <c r="N15" i="9"/>
  <c r="M15" i="9"/>
  <c r="K15" i="9"/>
  <c r="J15" i="9"/>
  <c r="Z14" i="9"/>
  <c r="Y14" i="9"/>
  <c r="W14" i="9"/>
  <c r="V14" i="9"/>
  <c r="T14" i="9"/>
  <c r="S14" i="9"/>
  <c r="Q14" i="9"/>
  <c r="P14" i="9"/>
  <c r="N14" i="9"/>
  <c r="M14" i="9"/>
  <c r="K14" i="9"/>
  <c r="J14" i="9"/>
  <c r="Z13" i="9"/>
  <c r="Y13" i="9"/>
  <c r="W13" i="9"/>
  <c r="V13" i="9"/>
  <c r="T13" i="9"/>
  <c r="S13" i="9"/>
  <c r="Q13" i="9"/>
  <c r="P13" i="9"/>
  <c r="N13" i="9"/>
  <c r="M13" i="9"/>
  <c r="K13" i="9"/>
  <c r="J13" i="9"/>
  <c r="Z12" i="9"/>
  <c r="Y12" i="9"/>
  <c r="W12" i="9"/>
  <c r="V12" i="9"/>
  <c r="T12" i="9"/>
  <c r="S12" i="9"/>
  <c r="Q12" i="9"/>
  <c r="P12" i="9"/>
  <c r="N12" i="9"/>
  <c r="M12" i="9"/>
  <c r="K12" i="9"/>
  <c r="J12" i="9"/>
  <c r="Z11" i="9"/>
  <c r="Y11" i="9"/>
  <c r="W11" i="9"/>
  <c r="V11" i="9"/>
  <c r="T11" i="9"/>
  <c r="S11" i="9"/>
  <c r="Q11" i="9"/>
  <c r="P11" i="9"/>
  <c r="N11" i="9"/>
  <c r="M11" i="9"/>
  <c r="K11" i="9"/>
  <c r="J11" i="9"/>
  <c r="Z10" i="9"/>
  <c r="Y10" i="9"/>
  <c r="W10" i="9"/>
  <c r="V10" i="9"/>
  <c r="T10" i="9"/>
  <c r="S10" i="9"/>
  <c r="Q10" i="9"/>
  <c r="P10" i="9"/>
  <c r="N10" i="9"/>
  <c r="M10" i="9"/>
  <c r="K10" i="9"/>
  <c r="J10" i="9"/>
  <c r="Z9" i="9"/>
  <c r="Y9" i="9"/>
  <c r="W9" i="9"/>
  <c r="V9" i="9"/>
  <c r="T9" i="9"/>
  <c r="S9" i="9"/>
  <c r="Q9" i="9"/>
  <c r="P9" i="9"/>
  <c r="N9" i="9"/>
  <c r="M9" i="9"/>
  <c r="K9" i="9"/>
  <c r="J9" i="9"/>
  <c r="Z8" i="9"/>
  <c r="Y8" i="9"/>
  <c r="W8" i="9"/>
  <c r="V8" i="9"/>
  <c r="T8" i="9"/>
  <c r="S8" i="9"/>
  <c r="Q8" i="9"/>
  <c r="P8" i="9"/>
  <c r="N8" i="9"/>
  <c r="M8" i="9"/>
  <c r="K8" i="9"/>
  <c r="J8" i="9"/>
  <c r="Z7" i="9"/>
  <c r="Y7" i="9"/>
  <c r="W7" i="9"/>
  <c r="V7" i="9"/>
  <c r="T7" i="9"/>
  <c r="S7" i="9"/>
  <c r="Q7" i="9"/>
  <c r="P7" i="9"/>
  <c r="N7" i="9"/>
  <c r="M7" i="9"/>
  <c r="K7" i="9"/>
  <c r="J7" i="9"/>
  <c r="Z6" i="9"/>
  <c r="Y6" i="9"/>
  <c r="W6" i="9"/>
  <c r="V6" i="9"/>
  <c r="T6" i="9"/>
  <c r="S6" i="9"/>
  <c r="Q6" i="9"/>
  <c r="P6" i="9"/>
  <c r="N6" i="9"/>
  <c r="M6" i="9"/>
  <c r="K6" i="9"/>
  <c r="J6" i="9"/>
  <c r="Z5" i="9"/>
  <c r="Y5" i="9"/>
  <c r="W5" i="9"/>
  <c r="V5" i="9"/>
  <c r="T5" i="9"/>
  <c r="S5" i="9"/>
  <c r="Q5" i="9"/>
  <c r="P5" i="9"/>
  <c r="N5" i="9"/>
  <c r="M5" i="9"/>
  <c r="K5" i="9"/>
  <c r="J5" i="9"/>
  <c r="Z4" i="9"/>
  <c r="Y4" i="9"/>
  <c r="W4" i="9"/>
  <c r="V4" i="9"/>
  <c r="T4" i="9"/>
  <c r="S4" i="9"/>
  <c r="Q4" i="9"/>
  <c r="P4" i="9"/>
  <c r="N4" i="9"/>
  <c r="M4" i="9"/>
  <c r="K4" i="9"/>
  <c r="J4" i="9"/>
  <c r="Z3" i="9"/>
  <c r="Y3" i="9"/>
  <c r="W3" i="9"/>
  <c r="V3" i="9"/>
  <c r="T3" i="9"/>
  <c r="S3" i="9"/>
  <c r="Q3" i="9"/>
  <c r="P3" i="9"/>
  <c r="N3" i="9"/>
  <c r="M3" i="9"/>
  <c r="K3" i="9"/>
  <c r="J3" i="9"/>
  <c r="K2" i="9"/>
  <c r="J2" i="9"/>
  <c r="Z20" i="8"/>
  <c r="Y20" i="8"/>
  <c r="W20" i="8"/>
  <c r="V20" i="8"/>
  <c r="T20" i="8"/>
  <c r="S20" i="8"/>
  <c r="Q20" i="8"/>
  <c r="P20" i="8"/>
  <c r="N20" i="8"/>
  <c r="M20" i="8"/>
  <c r="K20" i="8"/>
  <c r="J20" i="8"/>
  <c r="Z19" i="8"/>
  <c r="Y19" i="8"/>
  <c r="W19" i="8"/>
  <c r="V19" i="8"/>
  <c r="T19" i="8"/>
  <c r="S19" i="8"/>
  <c r="Q19" i="8"/>
  <c r="P19" i="8"/>
  <c r="N19" i="8"/>
  <c r="M19" i="8"/>
  <c r="K19" i="8"/>
  <c r="J19" i="8"/>
  <c r="Z18" i="8"/>
  <c r="Y18" i="8"/>
  <c r="W18" i="8"/>
  <c r="V18" i="8"/>
  <c r="T18" i="8"/>
  <c r="S18" i="8"/>
  <c r="Q18" i="8"/>
  <c r="P18" i="8"/>
  <c r="N18" i="8"/>
  <c r="M18" i="8"/>
  <c r="K18" i="8"/>
  <c r="J18" i="8"/>
  <c r="Z17" i="8"/>
  <c r="Y17" i="8"/>
  <c r="W17" i="8"/>
  <c r="V17" i="8"/>
  <c r="T17" i="8"/>
  <c r="S17" i="8"/>
  <c r="Q17" i="8"/>
  <c r="P17" i="8"/>
  <c r="N17" i="8"/>
  <c r="M17" i="8"/>
  <c r="K17" i="8"/>
  <c r="J17" i="8"/>
  <c r="Z16" i="8"/>
  <c r="Y16" i="8"/>
  <c r="W16" i="8"/>
  <c r="V16" i="8"/>
  <c r="T16" i="8"/>
  <c r="S16" i="8"/>
  <c r="Q16" i="8"/>
  <c r="P16" i="8"/>
  <c r="N16" i="8"/>
  <c r="M16" i="8"/>
  <c r="K16" i="8"/>
  <c r="J16" i="8"/>
  <c r="Z15" i="8"/>
  <c r="Y15" i="8"/>
  <c r="W15" i="8"/>
  <c r="V15" i="8"/>
  <c r="T15" i="8"/>
  <c r="S15" i="8"/>
  <c r="Q15" i="8"/>
  <c r="P15" i="8"/>
  <c r="N15" i="8"/>
  <c r="M15" i="8"/>
  <c r="K15" i="8"/>
  <c r="J15" i="8"/>
  <c r="Z14" i="8"/>
  <c r="Y14" i="8"/>
  <c r="W14" i="8"/>
  <c r="V14" i="8"/>
  <c r="T14" i="8"/>
  <c r="S14" i="8"/>
  <c r="Q14" i="8"/>
  <c r="P14" i="8"/>
  <c r="N14" i="8"/>
  <c r="M14" i="8"/>
  <c r="K14" i="8"/>
  <c r="J14" i="8"/>
  <c r="Z13" i="8"/>
  <c r="Y13" i="8"/>
  <c r="W13" i="8"/>
  <c r="V13" i="8"/>
  <c r="T13" i="8"/>
  <c r="S13" i="8"/>
  <c r="Q13" i="8"/>
  <c r="P13" i="8"/>
  <c r="N13" i="8"/>
  <c r="M13" i="8"/>
  <c r="K13" i="8"/>
  <c r="J13" i="8"/>
  <c r="Z12" i="8"/>
  <c r="Y12" i="8"/>
  <c r="W12" i="8"/>
  <c r="V12" i="8"/>
  <c r="T12" i="8"/>
  <c r="S12" i="8"/>
  <c r="Q12" i="8"/>
  <c r="P12" i="8"/>
  <c r="N12" i="8"/>
  <c r="M12" i="8"/>
  <c r="K12" i="8"/>
  <c r="J12" i="8"/>
  <c r="Z11" i="8"/>
  <c r="Y11" i="8"/>
  <c r="W11" i="8"/>
  <c r="V11" i="8"/>
  <c r="T11" i="8"/>
  <c r="S11" i="8"/>
  <c r="Q11" i="8"/>
  <c r="P11" i="8"/>
  <c r="N11" i="8"/>
  <c r="M11" i="8"/>
  <c r="K11" i="8"/>
  <c r="J11" i="8"/>
  <c r="Z10" i="8"/>
  <c r="Y10" i="8"/>
  <c r="W10" i="8"/>
  <c r="V10" i="8"/>
  <c r="T10" i="8"/>
  <c r="S10" i="8"/>
  <c r="Q10" i="8"/>
  <c r="P10" i="8"/>
  <c r="N10" i="8"/>
  <c r="M10" i="8"/>
  <c r="K10" i="8"/>
  <c r="J10" i="8"/>
  <c r="Z9" i="8"/>
  <c r="Y9" i="8"/>
  <c r="W9" i="8"/>
  <c r="V9" i="8"/>
  <c r="T9" i="8"/>
  <c r="S9" i="8"/>
  <c r="Q9" i="8"/>
  <c r="P9" i="8"/>
  <c r="N9" i="8"/>
  <c r="M9" i="8"/>
  <c r="K9" i="8"/>
  <c r="J9" i="8"/>
  <c r="Z8" i="8"/>
  <c r="Y8" i="8"/>
  <c r="W8" i="8"/>
  <c r="V8" i="8"/>
  <c r="T8" i="8"/>
  <c r="S8" i="8"/>
  <c r="Q8" i="8"/>
  <c r="P8" i="8"/>
  <c r="N8" i="8"/>
  <c r="M8" i="8"/>
  <c r="K8" i="8"/>
  <c r="J8" i="8"/>
  <c r="Z7" i="8"/>
  <c r="Y7" i="8"/>
  <c r="W7" i="8"/>
  <c r="V7" i="8"/>
  <c r="T7" i="8"/>
  <c r="S7" i="8"/>
  <c r="Q7" i="8"/>
  <c r="P7" i="8"/>
  <c r="N7" i="8"/>
  <c r="M7" i="8"/>
  <c r="K7" i="8"/>
  <c r="J7" i="8"/>
  <c r="Z6" i="8"/>
  <c r="Y6" i="8"/>
  <c r="W6" i="8"/>
  <c r="V6" i="8"/>
  <c r="T6" i="8"/>
  <c r="S6" i="8"/>
  <c r="Q6" i="8"/>
  <c r="P6" i="8"/>
  <c r="N6" i="8"/>
  <c r="M6" i="8"/>
  <c r="K6" i="8"/>
  <c r="J6" i="8"/>
  <c r="Z5" i="8"/>
  <c r="Y5" i="8"/>
  <c r="W5" i="8"/>
  <c r="V5" i="8"/>
  <c r="T5" i="8"/>
  <c r="S5" i="8"/>
  <c r="Q5" i="8"/>
  <c r="P5" i="8"/>
  <c r="N5" i="8"/>
  <c r="M5" i="8"/>
  <c r="K5" i="8"/>
  <c r="J5" i="8"/>
  <c r="Z4" i="8"/>
  <c r="Y4" i="8"/>
  <c r="W4" i="8"/>
  <c r="V4" i="8"/>
  <c r="T4" i="8"/>
  <c r="S4" i="8"/>
  <c r="Q4" i="8"/>
  <c r="P4" i="8"/>
  <c r="N4" i="8"/>
  <c r="M4" i="8"/>
  <c r="K4" i="8"/>
  <c r="J4" i="8"/>
  <c r="Z3" i="8"/>
  <c r="Y3" i="8"/>
  <c r="W3" i="8"/>
  <c r="V3" i="8"/>
  <c r="T3" i="8"/>
  <c r="S3" i="8"/>
  <c r="Q3" i="8"/>
  <c r="P3" i="8"/>
  <c r="N3" i="8"/>
  <c r="M3" i="8"/>
  <c r="K3" i="8"/>
  <c r="J3" i="8"/>
  <c r="K2" i="8"/>
  <c r="J2" i="8"/>
  <c r="Z20" i="7"/>
  <c r="Y20" i="7"/>
  <c r="W20" i="7"/>
  <c r="V20" i="7"/>
  <c r="T20" i="7"/>
  <c r="S20" i="7"/>
  <c r="Q20" i="7"/>
  <c r="P20" i="7"/>
  <c r="N20" i="7"/>
  <c r="M20" i="7"/>
  <c r="K20" i="7"/>
  <c r="J20" i="7"/>
  <c r="Z19" i="7"/>
  <c r="Y19" i="7"/>
  <c r="W19" i="7"/>
  <c r="V19" i="7"/>
  <c r="T19" i="7"/>
  <c r="S19" i="7"/>
  <c r="Q19" i="7"/>
  <c r="P19" i="7"/>
  <c r="N19" i="7"/>
  <c r="M19" i="7"/>
  <c r="K19" i="7"/>
  <c r="J19" i="7"/>
  <c r="Z18" i="7"/>
  <c r="Y18" i="7"/>
  <c r="W18" i="7"/>
  <c r="V18" i="7"/>
  <c r="T18" i="7"/>
  <c r="S18" i="7"/>
  <c r="Q18" i="7"/>
  <c r="P18" i="7"/>
  <c r="N18" i="7"/>
  <c r="M18" i="7"/>
  <c r="K18" i="7"/>
  <c r="J18" i="7"/>
  <c r="Z17" i="7"/>
  <c r="Y17" i="7"/>
  <c r="W17" i="7"/>
  <c r="V17" i="7"/>
  <c r="T17" i="7"/>
  <c r="S17" i="7"/>
  <c r="Q17" i="7"/>
  <c r="P17" i="7"/>
  <c r="N17" i="7"/>
  <c r="M17" i="7"/>
  <c r="K17" i="7"/>
  <c r="J17" i="7"/>
  <c r="Z16" i="7"/>
  <c r="Y16" i="7"/>
  <c r="W16" i="7"/>
  <c r="V16" i="7"/>
  <c r="T16" i="7"/>
  <c r="S16" i="7"/>
  <c r="Q16" i="7"/>
  <c r="P16" i="7"/>
  <c r="N16" i="7"/>
  <c r="M16" i="7"/>
  <c r="K16" i="7"/>
  <c r="J16" i="7"/>
  <c r="Z15" i="7"/>
  <c r="Y15" i="7"/>
  <c r="W15" i="7"/>
  <c r="V15" i="7"/>
  <c r="T15" i="7"/>
  <c r="S15" i="7"/>
  <c r="Q15" i="7"/>
  <c r="P15" i="7"/>
  <c r="N15" i="7"/>
  <c r="M15" i="7"/>
  <c r="K15" i="7"/>
  <c r="J15" i="7"/>
  <c r="Z14" i="7"/>
  <c r="Y14" i="7"/>
  <c r="W14" i="7"/>
  <c r="V14" i="7"/>
  <c r="T14" i="7"/>
  <c r="S14" i="7"/>
  <c r="Q14" i="7"/>
  <c r="P14" i="7"/>
  <c r="N14" i="7"/>
  <c r="M14" i="7"/>
  <c r="K14" i="7"/>
  <c r="J14" i="7"/>
  <c r="Z13" i="7"/>
  <c r="Y13" i="7"/>
  <c r="W13" i="7"/>
  <c r="V13" i="7"/>
  <c r="T13" i="7"/>
  <c r="S13" i="7"/>
  <c r="Q13" i="7"/>
  <c r="P13" i="7"/>
  <c r="N13" i="7"/>
  <c r="M13" i="7"/>
  <c r="K13" i="7"/>
  <c r="J13" i="7"/>
  <c r="Z12" i="7"/>
  <c r="Y12" i="7"/>
  <c r="W12" i="7"/>
  <c r="V12" i="7"/>
  <c r="T12" i="7"/>
  <c r="S12" i="7"/>
  <c r="Q12" i="7"/>
  <c r="P12" i="7"/>
  <c r="N12" i="7"/>
  <c r="M12" i="7"/>
  <c r="K12" i="7"/>
  <c r="J12" i="7"/>
  <c r="Z11" i="7"/>
  <c r="Y11" i="7"/>
  <c r="W11" i="7"/>
  <c r="V11" i="7"/>
  <c r="T11" i="7"/>
  <c r="S11" i="7"/>
  <c r="Q11" i="7"/>
  <c r="P11" i="7"/>
  <c r="N11" i="7"/>
  <c r="M11" i="7"/>
  <c r="K11" i="7"/>
  <c r="J11" i="7"/>
  <c r="Z10" i="7"/>
  <c r="Y10" i="7"/>
  <c r="W10" i="7"/>
  <c r="V10" i="7"/>
  <c r="T10" i="7"/>
  <c r="S10" i="7"/>
  <c r="Q10" i="7"/>
  <c r="P10" i="7"/>
  <c r="N10" i="7"/>
  <c r="M10" i="7"/>
  <c r="K10" i="7"/>
  <c r="J10" i="7"/>
  <c r="Z9" i="7"/>
  <c r="Y9" i="7"/>
  <c r="W9" i="7"/>
  <c r="V9" i="7"/>
  <c r="T9" i="7"/>
  <c r="S9" i="7"/>
  <c r="Q9" i="7"/>
  <c r="P9" i="7"/>
  <c r="N9" i="7"/>
  <c r="M9" i="7"/>
  <c r="K9" i="7"/>
  <c r="J9" i="7"/>
  <c r="Z8" i="7"/>
  <c r="Y8" i="7"/>
  <c r="W8" i="7"/>
  <c r="V8" i="7"/>
  <c r="T8" i="7"/>
  <c r="S8" i="7"/>
  <c r="Q8" i="7"/>
  <c r="P8" i="7"/>
  <c r="N8" i="7"/>
  <c r="M8" i="7"/>
  <c r="K8" i="7"/>
  <c r="J8" i="7"/>
  <c r="Z7" i="7"/>
  <c r="Y7" i="7"/>
  <c r="W7" i="7"/>
  <c r="V7" i="7"/>
  <c r="T7" i="7"/>
  <c r="S7" i="7"/>
  <c r="Q7" i="7"/>
  <c r="P7" i="7"/>
  <c r="N7" i="7"/>
  <c r="M7" i="7"/>
  <c r="K7" i="7"/>
  <c r="J7" i="7"/>
  <c r="Z6" i="7"/>
  <c r="Y6" i="7"/>
  <c r="W6" i="7"/>
  <c r="V6" i="7"/>
  <c r="T6" i="7"/>
  <c r="S6" i="7"/>
  <c r="Q6" i="7"/>
  <c r="P6" i="7"/>
  <c r="N6" i="7"/>
  <c r="M6" i="7"/>
  <c r="K6" i="7"/>
  <c r="J6" i="7"/>
  <c r="Z5" i="7"/>
  <c r="Y5" i="7"/>
  <c r="W5" i="7"/>
  <c r="V5" i="7"/>
  <c r="T5" i="7"/>
  <c r="S5" i="7"/>
  <c r="Q5" i="7"/>
  <c r="P5" i="7"/>
  <c r="N5" i="7"/>
  <c r="M5" i="7"/>
  <c r="K5" i="7"/>
  <c r="J5" i="7"/>
  <c r="Z4" i="7"/>
  <c r="Y4" i="7"/>
  <c r="W4" i="7"/>
  <c r="V4" i="7"/>
  <c r="T4" i="7"/>
  <c r="S4" i="7"/>
  <c r="Q4" i="7"/>
  <c r="P4" i="7"/>
  <c r="N4" i="7"/>
  <c r="M4" i="7"/>
  <c r="K4" i="7"/>
  <c r="J4" i="7"/>
  <c r="Z3" i="7"/>
  <c r="Y3" i="7"/>
  <c r="W3" i="7"/>
  <c r="V3" i="7"/>
  <c r="T3" i="7"/>
  <c r="S3" i="7"/>
  <c r="Q3" i="7"/>
  <c r="P3" i="7"/>
  <c r="N3" i="7"/>
  <c r="M3" i="7"/>
  <c r="K3" i="7"/>
  <c r="J3" i="7"/>
  <c r="K2" i="7"/>
  <c r="J2" i="7"/>
  <c r="Z20" i="6"/>
  <c r="Y20" i="6"/>
  <c r="W20" i="6"/>
  <c r="V20" i="6"/>
  <c r="T20" i="6"/>
  <c r="S20" i="6"/>
  <c r="Q20" i="6"/>
  <c r="P20" i="6"/>
  <c r="N20" i="6"/>
  <c r="M20" i="6"/>
  <c r="K20" i="6"/>
  <c r="J20" i="6"/>
  <c r="Z19" i="6"/>
  <c r="Y19" i="6"/>
  <c r="W19" i="6"/>
  <c r="V19" i="6"/>
  <c r="T19" i="6"/>
  <c r="S19" i="6"/>
  <c r="Q19" i="6"/>
  <c r="P19" i="6"/>
  <c r="N19" i="6"/>
  <c r="M19" i="6"/>
  <c r="K19" i="6"/>
  <c r="J19" i="6"/>
  <c r="Z18" i="6"/>
  <c r="Y18" i="6"/>
  <c r="W18" i="6"/>
  <c r="V18" i="6"/>
  <c r="T18" i="6"/>
  <c r="S18" i="6"/>
  <c r="Q18" i="6"/>
  <c r="P18" i="6"/>
  <c r="N18" i="6"/>
  <c r="M18" i="6"/>
  <c r="K18" i="6"/>
  <c r="J18" i="6"/>
  <c r="Z17" i="6"/>
  <c r="Y17" i="6"/>
  <c r="W17" i="6"/>
  <c r="V17" i="6"/>
  <c r="T17" i="6"/>
  <c r="S17" i="6"/>
  <c r="Q17" i="6"/>
  <c r="P17" i="6"/>
  <c r="N17" i="6"/>
  <c r="M17" i="6"/>
  <c r="K17" i="6"/>
  <c r="J17" i="6"/>
  <c r="Z16" i="6"/>
  <c r="Y16" i="6"/>
  <c r="W16" i="6"/>
  <c r="V16" i="6"/>
  <c r="T16" i="6"/>
  <c r="S16" i="6"/>
  <c r="Q16" i="6"/>
  <c r="P16" i="6"/>
  <c r="N16" i="6"/>
  <c r="M16" i="6"/>
  <c r="K16" i="6"/>
  <c r="J16" i="6"/>
  <c r="Z15" i="6"/>
  <c r="Y15" i="6"/>
  <c r="W15" i="6"/>
  <c r="V15" i="6"/>
  <c r="T15" i="6"/>
  <c r="S15" i="6"/>
  <c r="Q15" i="6"/>
  <c r="P15" i="6"/>
  <c r="N15" i="6"/>
  <c r="M15" i="6"/>
  <c r="K15" i="6"/>
  <c r="J15" i="6"/>
  <c r="Z14" i="6"/>
  <c r="Y14" i="6"/>
  <c r="W14" i="6"/>
  <c r="V14" i="6"/>
  <c r="T14" i="6"/>
  <c r="S14" i="6"/>
  <c r="Q14" i="6"/>
  <c r="P14" i="6"/>
  <c r="N14" i="6"/>
  <c r="M14" i="6"/>
  <c r="K14" i="6"/>
  <c r="J14" i="6"/>
  <c r="Z13" i="6"/>
  <c r="Y13" i="6"/>
  <c r="W13" i="6"/>
  <c r="V13" i="6"/>
  <c r="T13" i="6"/>
  <c r="S13" i="6"/>
  <c r="Q13" i="6"/>
  <c r="P13" i="6"/>
  <c r="N13" i="6"/>
  <c r="M13" i="6"/>
  <c r="K13" i="6"/>
  <c r="J13" i="6"/>
  <c r="Z12" i="6"/>
  <c r="Y12" i="6"/>
  <c r="W12" i="6"/>
  <c r="V12" i="6"/>
  <c r="T12" i="6"/>
  <c r="S12" i="6"/>
  <c r="Q12" i="6"/>
  <c r="P12" i="6"/>
  <c r="N12" i="6"/>
  <c r="M12" i="6"/>
  <c r="K12" i="6"/>
  <c r="J12" i="6"/>
  <c r="Z11" i="6"/>
  <c r="Y11" i="6"/>
  <c r="W11" i="6"/>
  <c r="V11" i="6"/>
  <c r="T11" i="6"/>
  <c r="S11" i="6"/>
  <c r="Q11" i="6"/>
  <c r="P11" i="6"/>
  <c r="N11" i="6"/>
  <c r="M11" i="6"/>
  <c r="K11" i="6"/>
  <c r="J11" i="6"/>
  <c r="Z10" i="6"/>
  <c r="Y10" i="6"/>
  <c r="W10" i="6"/>
  <c r="V10" i="6"/>
  <c r="T10" i="6"/>
  <c r="S10" i="6"/>
  <c r="Q10" i="6"/>
  <c r="P10" i="6"/>
  <c r="N10" i="6"/>
  <c r="M10" i="6"/>
  <c r="K10" i="6"/>
  <c r="J10" i="6"/>
  <c r="Z9" i="6"/>
  <c r="Y9" i="6"/>
  <c r="W9" i="6"/>
  <c r="V9" i="6"/>
  <c r="T9" i="6"/>
  <c r="S9" i="6"/>
  <c r="Q9" i="6"/>
  <c r="P9" i="6"/>
  <c r="N9" i="6"/>
  <c r="M9" i="6"/>
  <c r="K9" i="6"/>
  <c r="J9" i="6"/>
  <c r="Z8" i="6"/>
  <c r="Y8" i="6"/>
  <c r="W8" i="6"/>
  <c r="V8" i="6"/>
  <c r="T8" i="6"/>
  <c r="S8" i="6"/>
  <c r="Q8" i="6"/>
  <c r="P8" i="6"/>
  <c r="N8" i="6"/>
  <c r="M8" i="6"/>
  <c r="K8" i="6"/>
  <c r="J8" i="6"/>
  <c r="Z7" i="6"/>
  <c r="Y7" i="6"/>
  <c r="W7" i="6"/>
  <c r="V7" i="6"/>
  <c r="T7" i="6"/>
  <c r="S7" i="6"/>
  <c r="Q7" i="6"/>
  <c r="P7" i="6"/>
  <c r="N7" i="6"/>
  <c r="M7" i="6"/>
  <c r="K7" i="6"/>
  <c r="J7" i="6"/>
  <c r="Z6" i="6"/>
  <c r="Y6" i="6"/>
  <c r="W6" i="6"/>
  <c r="V6" i="6"/>
  <c r="T6" i="6"/>
  <c r="S6" i="6"/>
  <c r="Q6" i="6"/>
  <c r="P6" i="6"/>
  <c r="N6" i="6"/>
  <c r="M6" i="6"/>
  <c r="K6" i="6"/>
  <c r="J6" i="6"/>
  <c r="Z5" i="6"/>
  <c r="Y5" i="6"/>
  <c r="W5" i="6"/>
  <c r="V5" i="6"/>
  <c r="T5" i="6"/>
  <c r="S5" i="6"/>
  <c r="Q5" i="6"/>
  <c r="P5" i="6"/>
  <c r="N5" i="6"/>
  <c r="M5" i="6"/>
  <c r="K5" i="6"/>
  <c r="J5" i="6"/>
  <c r="Z4" i="6"/>
  <c r="Y4" i="6"/>
  <c r="W4" i="6"/>
  <c r="V4" i="6"/>
  <c r="T4" i="6"/>
  <c r="S4" i="6"/>
  <c r="Q4" i="6"/>
  <c r="P4" i="6"/>
  <c r="N4" i="6"/>
  <c r="M4" i="6"/>
  <c r="K4" i="6"/>
  <c r="J4" i="6"/>
  <c r="Z3" i="6"/>
  <c r="Y3" i="6"/>
  <c r="W3" i="6"/>
  <c r="V3" i="6"/>
  <c r="T3" i="6"/>
  <c r="S3" i="6"/>
  <c r="Q3" i="6"/>
  <c r="P3" i="6"/>
  <c r="N3" i="6"/>
  <c r="M3" i="6"/>
  <c r="K3" i="6"/>
  <c r="J3" i="6"/>
  <c r="K2" i="6"/>
  <c r="J2" i="6"/>
  <c r="Z20" i="5"/>
  <c r="Y20" i="5"/>
  <c r="W20" i="5"/>
  <c r="V20" i="5"/>
  <c r="T20" i="5"/>
  <c r="S20" i="5"/>
  <c r="Q20" i="5"/>
  <c r="P20" i="5"/>
  <c r="N20" i="5"/>
  <c r="M20" i="5"/>
  <c r="K20" i="5"/>
  <c r="J20" i="5"/>
  <c r="Z19" i="5"/>
  <c r="Y19" i="5"/>
  <c r="W19" i="5"/>
  <c r="V19" i="5"/>
  <c r="T19" i="5"/>
  <c r="S19" i="5"/>
  <c r="Q19" i="5"/>
  <c r="P19" i="5"/>
  <c r="N19" i="5"/>
  <c r="M19" i="5"/>
  <c r="K19" i="5"/>
  <c r="J19" i="5"/>
  <c r="Z18" i="5"/>
  <c r="Y18" i="5"/>
  <c r="W18" i="5"/>
  <c r="V18" i="5"/>
  <c r="T18" i="5"/>
  <c r="S18" i="5"/>
  <c r="Q18" i="5"/>
  <c r="P18" i="5"/>
  <c r="N18" i="5"/>
  <c r="M18" i="5"/>
  <c r="K18" i="5"/>
  <c r="J18" i="5"/>
  <c r="Z17" i="5"/>
  <c r="Y17" i="5"/>
  <c r="W17" i="5"/>
  <c r="V17" i="5"/>
  <c r="T17" i="5"/>
  <c r="S17" i="5"/>
  <c r="Q17" i="5"/>
  <c r="P17" i="5"/>
  <c r="N17" i="5"/>
  <c r="M17" i="5"/>
  <c r="K17" i="5"/>
  <c r="J17" i="5"/>
  <c r="Z16" i="5"/>
  <c r="Y16" i="5"/>
  <c r="W16" i="5"/>
  <c r="V16" i="5"/>
  <c r="T16" i="5"/>
  <c r="S16" i="5"/>
  <c r="Q16" i="5"/>
  <c r="P16" i="5"/>
  <c r="N16" i="5"/>
  <c r="M16" i="5"/>
  <c r="K16" i="5"/>
  <c r="J16" i="5"/>
  <c r="Z15" i="5"/>
  <c r="Y15" i="5"/>
  <c r="W15" i="5"/>
  <c r="V15" i="5"/>
  <c r="T15" i="5"/>
  <c r="S15" i="5"/>
  <c r="Q15" i="5"/>
  <c r="P15" i="5"/>
  <c r="N15" i="5"/>
  <c r="M15" i="5"/>
  <c r="K15" i="5"/>
  <c r="J15" i="5"/>
  <c r="Z14" i="5"/>
  <c r="Y14" i="5"/>
  <c r="W14" i="5"/>
  <c r="V14" i="5"/>
  <c r="T14" i="5"/>
  <c r="S14" i="5"/>
  <c r="Q14" i="5"/>
  <c r="P14" i="5"/>
  <c r="N14" i="5"/>
  <c r="M14" i="5"/>
  <c r="K14" i="5"/>
  <c r="J14" i="5"/>
  <c r="Z13" i="5"/>
  <c r="Y13" i="5"/>
  <c r="W13" i="5"/>
  <c r="V13" i="5"/>
  <c r="T13" i="5"/>
  <c r="S13" i="5"/>
  <c r="Q13" i="5"/>
  <c r="P13" i="5"/>
  <c r="N13" i="5"/>
  <c r="M13" i="5"/>
  <c r="K13" i="5"/>
  <c r="J13" i="5"/>
  <c r="Z12" i="5"/>
  <c r="Y12" i="5"/>
  <c r="W12" i="5"/>
  <c r="V12" i="5"/>
  <c r="T12" i="5"/>
  <c r="S12" i="5"/>
  <c r="Q12" i="5"/>
  <c r="P12" i="5"/>
  <c r="N12" i="5"/>
  <c r="M12" i="5"/>
  <c r="K12" i="5"/>
  <c r="J12" i="5"/>
  <c r="Z11" i="5"/>
  <c r="Y11" i="5"/>
  <c r="W11" i="5"/>
  <c r="V11" i="5"/>
  <c r="T11" i="5"/>
  <c r="S11" i="5"/>
  <c r="Q11" i="5"/>
  <c r="P11" i="5"/>
  <c r="N11" i="5"/>
  <c r="M11" i="5"/>
  <c r="K11" i="5"/>
  <c r="J11" i="5"/>
  <c r="Z10" i="5"/>
  <c r="Y10" i="5"/>
  <c r="W10" i="5"/>
  <c r="V10" i="5"/>
  <c r="T10" i="5"/>
  <c r="S10" i="5"/>
  <c r="Q10" i="5"/>
  <c r="P10" i="5"/>
  <c r="N10" i="5"/>
  <c r="M10" i="5"/>
  <c r="K10" i="5"/>
  <c r="J10" i="5"/>
  <c r="Z9" i="5"/>
  <c r="Y9" i="5"/>
  <c r="W9" i="5"/>
  <c r="V9" i="5"/>
  <c r="T9" i="5"/>
  <c r="S9" i="5"/>
  <c r="Q9" i="5"/>
  <c r="P9" i="5"/>
  <c r="N9" i="5"/>
  <c r="M9" i="5"/>
  <c r="K9" i="5"/>
  <c r="J9" i="5"/>
  <c r="Z8" i="5"/>
  <c r="Y8" i="5"/>
  <c r="W8" i="5"/>
  <c r="V8" i="5"/>
  <c r="T8" i="5"/>
  <c r="S8" i="5"/>
  <c r="Q8" i="5"/>
  <c r="P8" i="5"/>
  <c r="N8" i="5"/>
  <c r="M8" i="5"/>
  <c r="K8" i="5"/>
  <c r="J8" i="5"/>
  <c r="Z7" i="5"/>
  <c r="Y7" i="5"/>
  <c r="W7" i="5"/>
  <c r="V7" i="5"/>
  <c r="T7" i="5"/>
  <c r="S7" i="5"/>
  <c r="Q7" i="5"/>
  <c r="P7" i="5"/>
  <c r="N7" i="5"/>
  <c r="M7" i="5"/>
  <c r="K7" i="5"/>
  <c r="J7" i="5"/>
  <c r="Z6" i="5"/>
  <c r="Y6" i="5"/>
  <c r="W6" i="5"/>
  <c r="V6" i="5"/>
  <c r="T6" i="5"/>
  <c r="S6" i="5"/>
  <c r="Q6" i="5"/>
  <c r="P6" i="5"/>
  <c r="N6" i="5"/>
  <c r="M6" i="5"/>
  <c r="K6" i="5"/>
  <c r="J6" i="5"/>
  <c r="Z5" i="5"/>
  <c r="Y5" i="5"/>
  <c r="W5" i="5"/>
  <c r="V5" i="5"/>
  <c r="T5" i="5"/>
  <c r="S5" i="5"/>
  <c r="Q5" i="5"/>
  <c r="P5" i="5"/>
  <c r="N5" i="5"/>
  <c r="M5" i="5"/>
  <c r="K5" i="5"/>
  <c r="J5" i="5"/>
  <c r="Z4" i="5"/>
  <c r="Y4" i="5"/>
  <c r="W4" i="5"/>
  <c r="V4" i="5"/>
  <c r="T4" i="5"/>
  <c r="S4" i="5"/>
  <c r="Q4" i="5"/>
  <c r="P4" i="5"/>
  <c r="N4" i="5"/>
  <c r="M4" i="5"/>
  <c r="K4" i="5"/>
  <c r="J4" i="5"/>
  <c r="Z3" i="5"/>
  <c r="Y3" i="5"/>
  <c r="W3" i="5"/>
  <c r="V3" i="5"/>
  <c r="T3" i="5"/>
  <c r="S3" i="5"/>
  <c r="Q3" i="5"/>
  <c r="P3" i="5"/>
  <c r="N3" i="5"/>
  <c r="M3" i="5"/>
  <c r="K3" i="5"/>
  <c r="J3" i="5"/>
  <c r="K2" i="5"/>
  <c r="J2" i="5"/>
  <c r="Z20" i="4"/>
  <c r="Y20" i="4"/>
  <c r="W20" i="4"/>
  <c r="V20" i="4"/>
  <c r="T20" i="4"/>
  <c r="S20" i="4"/>
  <c r="Q20" i="4"/>
  <c r="P20" i="4"/>
  <c r="N20" i="4"/>
  <c r="M20" i="4"/>
  <c r="K20" i="4"/>
  <c r="J20" i="4"/>
  <c r="Z19" i="4"/>
  <c r="Y19" i="4"/>
  <c r="W19" i="4"/>
  <c r="V19" i="4"/>
  <c r="T19" i="4"/>
  <c r="S19" i="4"/>
  <c r="Q19" i="4"/>
  <c r="P19" i="4"/>
  <c r="N19" i="4"/>
  <c r="M19" i="4"/>
  <c r="K19" i="4"/>
  <c r="J19" i="4"/>
  <c r="Z18" i="4"/>
  <c r="Y18" i="4"/>
  <c r="W18" i="4"/>
  <c r="V18" i="4"/>
  <c r="T18" i="4"/>
  <c r="S18" i="4"/>
  <c r="Q18" i="4"/>
  <c r="P18" i="4"/>
  <c r="N18" i="4"/>
  <c r="M18" i="4"/>
  <c r="K18" i="4"/>
  <c r="J18" i="4"/>
  <c r="Z17" i="4"/>
  <c r="Y17" i="4"/>
  <c r="W17" i="4"/>
  <c r="V17" i="4"/>
  <c r="T17" i="4"/>
  <c r="S17" i="4"/>
  <c r="Q17" i="4"/>
  <c r="P17" i="4"/>
  <c r="N17" i="4"/>
  <c r="M17" i="4"/>
  <c r="K17" i="4"/>
  <c r="J17" i="4"/>
  <c r="Z16" i="4"/>
  <c r="Y16" i="4"/>
  <c r="W16" i="4"/>
  <c r="V16" i="4"/>
  <c r="T16" i="4"/>
  <c r="S16" i="4"/>
  <c r="Q16" i="4"/>
  <c r="P16" i="4"/>
  <c r="N16" i="4"/>
  <c r="M16" i="4"/>
  <c r="K16" i="4"/>
  <c r="J16" i="4"/>
  <c r="Z15" i="4"/>
  <c r="Y15" i="4"/>
  <c r="W15" i="4"/>
  <c r="V15" i="4"/>
  <c r="T15" i="4"/>
  <c r="S15" i="4"/>
  <c r="Q15" i="4"/>
  <c r="P15" i="4"/>
  <c r="N15" i="4"/>
  <c r="M15" i="4"/>
  <c r="K15" i="4"/>
  <c r="J15" i="4"/>
  <c r="Z14" i="4"/>
  <c r="Y14" i="4"/>
  <c r="W14" i="4"/>
  <c r="V14" i="4"/>
  <c r="T14" i="4"/>
  <c r="S14" i="4"/>
  <c r="Q14" i="4"/>
  <c r="P14" i="4"/>
  <c r="N14" i="4"/>
  <c r="M14" i="4"/>
  <c r="K14" i="4"/>
  <c r="J14" i="4"/>
  <c r="Z13" i="4"/>
  <c r="Y13" i="4"/>
  <c r="W13" i="4"/>
  <c r="V13" i="4"/>
  <c r="T13" i="4"/>
  <c r="S13" i="4"/>
  <c r="Q13" i="4"/>
  <c r="P13" i="4"/>
  <c r="N13" i="4"/>
  <c r="M13" i="4"/>
  <c r="K13" i="4"/>
  <c r="J13" i="4"/>
  <c r="Z12" i="4"/>
  <c r="Y12" i="4"/>
  <c r="W12" i="4"/>
  <c r="V12" i="4"/>
  <c r="T12" i="4"/>
  <c r="S12" i="4"/>
  <c r="Q12" i="4"/>
  <c r="P12" i="4"/>
  <c r="N12" i="4"/>
  <c r="M12" i="4"/>
  <c r="K12" i="4"/>
  <c r="J12" i="4"/>
  <c r="Z11" i="4"/>
  <c r="Y11" i="4"/>
  <c r="W11" i="4"/>
  <c r="V11" i="4"/>
  <c r="T11" i="4"/>
  <c r="S11" i="4"/>
  <c r="Q11" i="4"/>
  <c r="P11" i="4"/>
  <c r="N11" i="4"/>
  <c r="M11" i="4"/>
  <c r="K11" i="4"/>
  <c r="J11" i="4"/>
  <c r="Z10" i="4"/>
  <c r="Y10" i="4"/>
  <c r="W10" i="4"/>
  <c r="V10" i="4"/>
  <c r="T10" i="4"/>
  <c r="S10" i="4"/>
  <c r="Q10" i="4"/>
  <c r="P10" i="4"/>
  <c r="N10" i="4"/>
  <c r="M10" i="4"/>
  <c r="K10" i="4"/>
  <c r="J10" i="4"/>
  <c r="Z9" i="4"/>
  <c r="Y9" i="4"/>
  <c r="W9" i="4"/>
  <c r="V9" i="4"/>
  <c r="T9" i="4"/>
  <c r="S9" i="4"/>
  <c r="Q9" i="4"/>
  <c r="P9" i="4"/>
  <c r="N9" i="4"/>
  <c r="M9" i="4"/>
  <c r="K9" i="4"/>
  <c r="J9" i="4"/>
  <c r="Z8" i="4"/>
  <c r="Y8" i="4"/>
  <c r="W8" i="4"/>
  <c r="V8" i="4"/>
  <c r="T8" i="4"/>
  <c r="S8" i="4"/>
  <c r="Q8" i="4"/>
  <c r="P8" i="4"/>
  <c r="N8" i="4"/>
  <c r="M8" i="4"/>
  <c r="K8" i="4"/>
  <c r="J8" i="4"/>
  <c r="Z7" i="4"/>
  <c r="Y7" i="4"/>
  <c r="W7" i="4"/>
  <c r="V7" i="4"/>
  <c r="T7" i="4"/>
  <c r="S7" i="4"/>
  <c r="Q7" i="4"/>
  <c r="P7" i="4"/>
  <c r="N7" i="4"/>
  <c r="M7" i="4"/>
  <c r="K7" i="4"/>
  <c r="J7" i="4"/>
  <c r="Z6" i="4"/>
  <c r="Y6" i="4"/>
  <c r="W6" i="4"/>
  <c r="V6" i="4"/>
  <c r="T6" i="4"/>
  <c r="S6" i="4"/>
  <c r="Q6" i="4"/>
  <c r="P6" i="4"/>
  <c r="N6" i="4"/>
  <c r="M6" i="4"/>
  <c r="K6" i="4"/>
  <c r="J6" i="4"/>
  <c r="Z5" i="4"/>
  <c r="Y5" i="4"/>
  <c r="W5" i="4"/>
  <c r="V5" i="4"/>
  <c r="T5" i="4"/>
  <c r="S5" i="4"/>
  <c r="Q5" i="4"/>
  <c r="P5" i="4"/>
  <c r="N5" i="4"/>
  <c r="M5" i="4"/>
  <c r="K5" i="4"/>
  <c r="J5" i="4"/>
  <c r="Z4" i="4"/>
  <c r="Y4" i="4"/>
  <c r="W4" i="4"/>
  <c r="V4" i="4"/>
  <c r="T4" i="4"/>
  <c r="S4" i="4"/>
  <c r="Q4" i="4"/>
  <c r="P4" i="4"/>
  <c r="N4" i="4"/>
  <c r="M4" i="4"/>
  <c r="K4" i="4"/>
  <c r="J4" i="4"/>
  <c r="Z3" i="4"/>
  <c r="Y3" i="4"/>
  <c r="W3" i="4"/>
  <c r="V3" i="4"/>
  <c r="T3" i="4"/>
  <c r="S3" i="4"/>
  <c r="Q3" i="4"/>
  <c r="P3" i="4"/>
  <c r="N3" i="4"/>
  <c r="M3" i="4"/>
  <c r="K3" i="4"/>
  <c r="J3" i="4"/>
  <c r="K2" i="4"/>
  <c r="J2" i="4"/>
  <c r="Z20" i="3"/>
  <c r="Y20" i="3"/>
  <c r="W20" i="3"/>
  <c r="V20" i="3"/>
  <c r="T20" i="3"/>
  <c r="S20" i="3"/>
  <c r="Q20" i="3"/>
  <c r="P20" i="3"/>
  <c r="N20" i="3"/>
  <c r="M20" i="3"/>
  <c r="K20" i="3"/>
  <c r="J20" i="3"/>
  <c r="Z19" i="3"/>
  <c r="Y19" i="3"/>
  <c r="W19" i="3"/>
  <c r="V19" i="3"/>
  <c r="T19" i="3"/>
  <c r="S19" i="3"/>
  <c r="Q19" i="3"/>
  <c r="P19" i="3"/>
  <c r="N19" i="3"/>
  <c r="M19" i="3"/>
  <c r="K19" i="3"/>
  <c r="J19" i="3"/>
  <c r="Z18" i="3"/>
  <c r="Y18" i="3"/>
  <c r="W18" i="3"/>
  <c r="V18" i="3"/>
  <c r="T18" i="3"/>
  <c r="S18" i="3"/>
  <c r="Q18" i="3"/>
  <c r="P18" i="3"/>
  <c r="N18" i="3"/>
  <c r="M18" i="3"/>
  <c r="K18" i="3"/>
  <c r="J18" i="3"/>
  <c r="Z17" i="3"/>
  <c r="Y17" i="3"/>
  <c r="W17" i="3"/>
  <c r="V17" i="3"/>
  <c r="T17" i="3"/>
  <c r="S17" i="3"/>
  <c r="Q17" i="3"/>
  <c r="P17" i="3"/>
  <c r="N17" i="3"/>
  <c r="M17" i="3"/>
  <c r="K17" i="3"/>
  <c r="J17" i="3"/>
  <c r="Z16" i="3"/>
  <c r="Y16" i="3"/>
  <c r="W16" i="3"/>
  <c r="V16" i="3"/>
  <c r="T16" i="3"/>
  <c r="S16" i="3"/>
  <c r="Q16" i="3"/>
  <c r="P16" i="3"/>
  <c r="N16" i="3"/>
  <c r="M16" i="3"/>
  <c r="K16" i="3"/>
  <c r="J16" i="3"/>
  <c r="Z15" i="3"/>
  <c r="Y15" i="3"/>
  <c r="W15" i="3"/>
  <c r="V15" i="3"/>
  <c r="T15" i="3"/>
  <c r="S15" i="3"/>
  <c r="Q15" i="3"/>
  <c r="P15" i="3"/>
  <c r="N15" i="3"/>
  <c r="M15" i="3"/>
  <c r="K15" i="3"/>
  <c r="J15" i="3"/>
  <c r="Z14" i="3"/>
  <c r="Y14" i="3"/>
  <c r="W14" i="3"/>
  <c r="V14" i="3"/>
  <c r="T14" i="3"/>
  <c r="S14" i="3"/>
  <c r="Q14" i="3"/>
  <c r="P14" i="3"/>
  <c r="N14" i="3"/>
  <c r="M14" i="3"/>
  <c r="K14" i="3"/>
  <c r="J14" i="3"/>
  <c r="Z13" i="3"/>
  <c r="Y13" i="3"/>
  <c r="W13" i="3"/>
  <c r="V13" i="3"/>
  <c r="T13" i="3"/>
  <c r="S13" i="3"/>
  <c r="Q13" i="3"/>
  <c r="P13" i="3"/>
  <c r="N13" i="3"/>
  <c r="M13" i="3"/>
  <c r="K13" i="3"/>
  <c r="J13" i="3"/>
  <c r="Z12" i="3"/>
  <c r="Y12" i="3"/>
  <c r="W12" i="3"/>
  <c r="V12" i="3"/>
  <c r="T12" i="3"/>
  <c r="S12" i="3"/>
  <c r="Q12" i="3"/>
  <c r="P12" i="3"/>
  <c r="N12" i="3"/>
  <c r="M12" i="3"/>
  <c r="K12" i="3"/>
  <c r="J12" i="3"/>
  <c r="Z11" i="3"/>
  <c r="Y11" i="3"/>
  <c r="W11" i="3"/>
  <c r="V11" i="3"/>
  <c r="T11" i="3"/>
  <c r="S11" i="3"/>
  <c r="Q11" i="3"/>
  <c r="P11" i="3"/>
  <c r="N11" i="3"/>
  <c r="M11" i="3"/>
  <c r="K11" i="3"/>
  <c r="J11" i="3"/>
  <c r="Z10" i="3"/>
  <c r="Y10" i="3"/>
  <c r="W10" i="3"/>
  <c r="V10" i="3"/>
  <c r="T10" i="3"/>
  <c r="S10" i="3"/>
  <c r="Q10" i="3"/>
  <c r="P10" i="3"/>
  <c r="N10" i="3"/>
  <c r="M10" i="3"/>
  <c r="K10" i="3"/>
  <c r="J10" i="3"/>
  <c r="Z9" i="3"/>
  <c r="Y9" i="3"/>
  <c r="W9" i="3"/>
  <c r="V9" i="3"/>
  <c r="T9" i="3"/>
  <c r="S9" i="3"/>
  <c r="Q9" i="3"/>
  <c r="P9" i="3"/>
  <c r="N9" i="3"/>
  <c r="M9" i="3"/>
  <c r="K9" i="3"/>
  <c r="J9" i="3"/>
  <c r="Z8" i="3"/>
  <c r="Y8" i="3"/>
  <c r="W8" i="3"/>
  <c r="V8" i="3"/>
  <c r="T8" i="3"/>
  <c r="S8" i="3"/>
  <c r="Q8" i="3"/>
  <c r="P8" i="3"/>
  <c r="N8" i="3"/>
  <c r="M8" i="3"/>
  <c r="K8" i="3"/>
  <c r="J8" i="3"/>
  <c r="Z7" i="3"/>
  <c r="Y7" i="3"/>
  <c r="W7" i="3"/>
  <c r="V7" i="3"/>
  <c r="T7" i="3"/>
  <c r="S7" i="3"/>
  <c r="Q7" i="3"/>
  <c r="P7" i="3"/>
  <c r="N7" i="3"/>
  <c r="M7" i="3"/>
  <c r="K7" i="3"/>
  <c r="J7" i="3"/>
  <c r="Z6" i="3"/>
  <c r="Y6" i="3"/>
  <c r="W6" i="3"/>
  <c r="V6" i="3"/>
  <c r="T6" i="3"/>
  <c r="S6" i="3"/>
  <c r="Q6" i="3"/>
  <c r="P6" i="3"/>
  <c r="N6" i="3"/>
  <c r="M6" i="3"/>
  <c r="K6" i="3"/>
  <c r="J6" i="3"/>
  <c r="Z5" i="3"/>
  <c r="Y5" i="3"/>
  <c r="W5" i="3"/>
  <c r="V5" i="3"/>
  <c r="T5" i="3"/>
  <c r="S5" i="3"/>
  <c r="Q5" i="3"/>
  <c r="P5" i="3"/>
  <c r="N5" i="3"/>
  <c r="M5" i="3"/>
  <c r="K5" i="3"/>
  <c r="J5" i="3"/>
  <c r="Z4" i="3"/>
  <c r="Y4" i="3"/>
  <c r="W4" i="3"/>
  <c r="V4" i="3"/>
  <c r="T4" i="3"/>
  <c r="S4" i="3"/>
  <c r="Q4" i="3"/>
  <c r="P4" i="3"/>
  <c r="N4" i="3"/>
  <c r="M4" i="3"/>
  <c r="K4" i="3"/>
  <c r="J4" i="3"/>
  <c r="Z3" i="3"/>
  <c r="Y3" i="3"/>
  <c r="W3" i="3"/>
  <c r="V3" i="3"/>
  <c r="T3" i="3"/>
  <c r="S3" i="3"/>
  <c r="Q3" i="3"/>
  <c r="P3" i="3"/>
  <c r="N3" i="3"/>
  <c r="M3" i="3"/>
  <c r="K3" i="3"/>
  <c r="J3" i="3"/>
  <c r="K2" i="3"/>
  <c r="J2" i="3"/>
  <c r="Z20" i="2"/>
  <c r="Y20" i="2"/>
  <c r="W20" i="2"/>
  <c r="V20" i="2"/>
  <c r="T20" i="2"/>
  <c r="S20" i="2"/>
  <c r="Q20" i="2"/>
  <c r="P20" i="2"/>
  <c r="N20" i="2"/>
  <c r="M20" i="2"/>
  <c r="K20" i="2"/>
  <c r="J20" i="2"/>
  <c r="Z19" i="2"/>
  <c r="Y19" i="2"/>
  <c r="W19" i="2"/>
  <c r="V19" i="2"/>
  <c r="T19" i="2"/>
  <c r="S19" i="2"/>
  <c r="Q19" i="2"/>
  <c r="P19" i="2"/>
  <c r="N19" i="2"/>
  <c r="M19" i="2"/>
  <c r="K19" i="2"/>
  <c r="J19" i="2"/>
  <c r="Z18" i="2"/>
  <c r="Y18" i="2"/>
  <c r="W18" i="2"/>
  <c r="V18" i="2"/>
  <c r="T18" i="2"/>
  <c r="S18" i="2"/>
  <c r="Q18" i="2"/>
  <c r="P18" i="2"/>
  <c r="N18" i="2"/>
  <c r="M18" i="2"/>
  <c r="K18" i="2"/>
  <c r="J18" i="2"/>
  <c r="Z17" i="2"/>
  <c r="Y17" i="2"/>
  <c r="W17" i="2"/>
  <c r="V17" i="2"/>
  <c r="T17" i="2"/>
  <c r="S17" i="2"/>
  <c r="Q17" i="2"/>
  <c r="P17" i="2"/>
  <c r="N17" i="2"/>
  <c r="M17" i="2"/>
  <c r="K17" i="2"/>
  <c r="J17" i="2"/>
  <c r="Z16" i="2"/>
  <c r="Y16" i="2"/>
  <c r="W16" i="2"/>
  <c r="V16" i="2"/>
  <c r="T16" i="2"/>
  <c r="S16" i="2"/>
  <c r="Q16" i="2"/>
  <c r="P16" i="2"/>
  <c r="N16" i="2"/>
  <c r="M16" i="2"/>
  <c r="K16" i="2"/>
  <c r="J16" i="2"/>
  <c r="Z15" i="2"/>
  <c r="Y15" i="2"/>
  <c r="W15" i="2"/>
  <c r="V15" i="2"/>
  <c r="T15" i="2"/>
  <c r="S15" i="2"/>
  <c r="Q15" i="2"/>
  <c r="P15" i="2"/>
  <c r="N15" i="2"/>
  <c r="M15" i="2"/>
  <c r="K15" i="2"/>
  <c r="J15" i="2"/>
  <c r="Z14" i="2"/>
  <c r="Y14" i="2"/>
  <c r="W14" i="2"/>
  <c r="V14" i="2"/>
  <c r="T14" i="2"/>
  <c r="S14" i="2"/>
  <c r="Q14" i="2"/>
  <c r="P14" i="2"/>
  <c r="N14" i="2"/>
  <c r="M14" i="2"/>
  <c r="K14" i="2"/>
  <c r="J14" i="2"/>
  <c r="Z13" i="2"/>
  <c r="Y13" i="2"/>
  <c r="W13" i="2"/>
  <c r="V13" i="2"/>
  <c r="T13" i="2"/>
  <c r="S13" i="2"/>
  <c r="Q13" i="2"/>
  <c r="P13" i="2"/>
  <c r="N13" i="2"/>
  <c r="M13" i="2"/>
  <c r="K13" i="2"/>
  <c r="J13" i="2"/>
  <c r="Z12" i="2"/>
  <c r="Y12" i="2"/>
  <c r="W12" i="2"/>
  <c r="V12" i="2"/>
  <c r="T12" i="2"/>
  <c r="S12" i="2"/>
  <c r="Q12" i="2"/>
  <c r="P12" i="2"/>
  <c r="N12" i="2"/>
  <c r="M12" i="2"/>
  <c r="K12" i="2"/>
  <c r="J12" i="2"/>
  <c r="Z11" i="2"/>
  <c r="Y11" i="2"/>
  <c r="W11" i="2"/>
  <c r="V11" i="2"/>
  <c r="T11" i="2"/>
  <c r="S11" i="2"/>
  <c r="Q11" i="2"/>
  <c r="P11" i="2"/>
  <c r="N11" i="2"/>
  <c r="M11" i="2"/>
  <c r="K11" i="2"/>
  <c r="J11" i="2"/>
  <c r="Z10" i="2"/>
  <c r="Y10" i="2"/>
  <c r="W10" i="2"/>
  <c r="V10" i="2"/>
  <c r="T10" i="2"/>
  <c r="S10" i="2"/>
  <c r="Q10" i="2"/>
  <c r="P10" i="2"/>
  <c r="N10" i="2"/>
  <c r="M10" i="2"/>
  <c r="K10" i="2"/>
  <c r="J10" i="2"/>
  <c r="Z9" i="2"/>
  <c r="Y9" i="2"/>
  <c r="W9" i="2"/>
  <c r="V9" i="2"/>
  <c r="T9" i="2"/>
  <c r="S9" i="2"/>
  <c r="Q9" i="2"/>
  <c r="P9" i="2"/>
  <c r="N9" i="2"/>
  <c r="M9" i="2"/>
  <c r="K9" i="2"/>
  <c r="J9" i="2"/>
  <c r="Z8" i="2"/>
  <c r="Y8" i="2"/>
  <c r="W8" i="2"/>
  <c r="V8" i="2"/>
  <c r="T8" i="2"/>
  <c r="S8" i="2"/>
  <c r="Q8" i="2"/>
  <c r="P8" i="2"/>
  <c r="N8" i="2"/>
  <c r="M8" i="2"/>
  <c r="K8" i="2"/>
  <c r="J8" i="2"/>
  <c r="Z7" i="2"/>
  <c r="Y7" i="2"/>
  <c r="W7" i="2"/>
  <c r="V7" i="2"/>
  <c r="T7" i="2"/>
  <c r="S7" i="2"/>
  <c r="Q7" i="2"/>
  <c r="P7" i="2"/>
  <c r="N7" i="2"/>
  <c r="M7" i="2"/>
  <c r="K7" i="2"/>
  <c r="J7" i="2"/>
  <c r="Z6" i="2"/>
  <c r="Y6" i="2"/>
  <c r="W6" i="2"/>
  <c r="V6" i="2"/>
  <c r="T6" i="2"/>
  <c r="S6" i="2"/>
  <c r="Q6" i="2"/>
  <c r="P6" i="2"/>
  <c r="N6" i="2"/>
  <c r="M6" i="2"/>
  <c r="K6" i="2"/>
  <c r="J6" i="2"/>
  <c r="Z5" i="2"/>
  <c r="Y5" i="2"/>
  <c r="W5" i="2"/>
  <c r="V5" i="2"/>
  <c r="T5" i="2"/>
  <c r="S5" i="2"/>
  <c r="Q5" i="2"/>
  <c r="P5" i="2"/>
  <c r="N5" i="2"/>
  <c r="M5" i="2"/>
  <c r="K5" i="2"/>
  <c r="J5" i="2"/>
  <c r="Z4" i="2"/>
  <c r="Y4" i="2"/>
  <c r="W4" i="2"/>
  <c r="V4" i="2"/>
  <c r="T4" i="2"/>
  <c r="S4" i="2"/>
  <c r="Q4" i="2"/>
  <c r="P4" i="2"/>
  <c r="N4" i="2"/>
  <c r="M4" i="2"/>
  <c r="K4" i="2"/>
  <c r="J4" i="2"/>
  <c r="Z3" i="2"/>
  <c r="Y3" i="2"/>
  <c r="W3" i="2"/>
  <c r="V3" i="2"/>
  <c r="T3" i="2"/>
  <c r="S3" i="2"/>
  <c r="Q3" i="2"/>
  <c r="P3" i="2"/>
  <c r="N3" i="2"/>
  <c r="M3" i="2"/>
  <c r="K3" i="2"/>
  <c r="J3" i="2"/>
  <c r="K2" i="2"/>
  <c r="J2" i="2"/>
  <c r="Z4" i="1"/>
  <c r="Z5" i="1"/>
  <c r="Z6" i="1"/>
  <c r="Z7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3" i="1"/>
  <c r="Y4" i="1"/>
  <c r="Y5" i="1"/>
  <c r="Y6" i="1"/>
  <c r="Y7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3" i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3" i="1"/>
  <c r="V4" i="1"/>
  <c r="V5" i="1"/>
  <c r="V6" i="1"/>
  <c r="V7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3" i="1"/>
  <c r="T4" i="1"/>
  <c r="T5" i="1"/>
  <c r="T6" i="1"/>
  <c r="T7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3" i="1"/>
  <c r="S4" i="1"/>
  <c r="S5" i="1"/>
  <c r="S6" i="1"/>
  <c r="S7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3" i="1"/>
  <c r="Q4" i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3" i="1"/>
  <c r="P4" i="1"/>
  <c r="P5" i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N20" i="1"/>
  <c r="N19" i="1"/>
  <c r="N18" i="1"/>
  <c r="N17" i="1"/>
  <c r="N16" i="1"/>
  <c r="N15" i="1"/>
  <c r="N14" i="1"/>
  <c r="N13" i="1"/>
  <c r="N12" i="1"/>
  <c r="N11" i="1"/>
  <c r="N10" i="1"/>
  <c r="N9" i="1"/>
  <c r="N8" i="1"/>
  <c r="N7" i="1"/>
  <c r="N6" i="1"/>
  <c r="N5" i="1"/>
  <c r="N4" i="1"/>
  <c r="N3" i="1"/>
  <c r="M4" i="1"/>
  <c r="M5" i="1"/>
  <c r="M6" i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3" i="1"/>
  <c r="P3" i="1"/>
  <c r="K2" i="1"/>
  <c r="J2" i="1"/>
</calcChain>
</file>

<file path=xl/sharedStrings.xml><?xml version="1.0" encoding="utf-8"?>
<sst xmlns="http://schemas.openxmlformats.org/spreadsheetml/2006/main" count="15075" uniqueCount="230">
  <si>
    <t>Male Population Projections -- Medium Series -- Aurora County</t>
  </si>
  <si>
    <t>Age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</si>
  <si>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</si>
  <si>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</si>
  <si>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</si>
  <si>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</si>
  <si>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</si>
  <si>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</si>
  <si>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</si>
  <si>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</si>
  <si>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</si>
  <si>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</si>
  <si>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</si>
  <si>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</si>
  <si>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</si>
  <si>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</si>
  <si>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</si>
  <si>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</si>
  <si>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</si>
  <si>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</si>
  <si>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Total</t>
  </si>
  <si>
    <t>Female Population Projections -- Medium Series -- Aurora County</t>
  </si>
  <si>
    <t>Total Population Projections -- Medium Series -- Aurora County</t>
  </si>
  <si>
    <t xml:space="preserve">Males </t>
  </si>
  <si>
    <t>Females</t>
  </si>
  <si>
    <t>Male Population Projections -- Medium Series -- Beadle County</t>
  </si>
  <si>
    <t>Female Population Projections -- Medium Series -- Beadle County</t>
  </si>
  <si>
    <t>Total Population Projections -- Medium Series -- Beadle County</t>
  </si>
  <si>
    <t>Male Population Projections -- Medium Series -- Bennett County</t>
  </si>
  <si>
    <t>Female Population Projections -- Medium Series -- Bennett County</t>
  </si>
  <si>
    <t>Total Population Projections -- Medium Series -- Bennett County</t>
  </si>
  <si>
    <t>Male Population Projections -- Medium Series -- Bon Homme County</t>
  </si>
  <si>
    <t>Female Population Projections -- Medium Series -- Bon Homme County</t>
  </si>
  <si>
    <t>Total Population Projections -- Medium Series -- Bon Homme County</t>
  </si>
  <si>
    <t>Male Population Projections -- Medium Series -- Brookings County</t>
  </si>
  <si>
    <t>Female Population Projections -- Medium Series -- Brookings County</t>
  </si>
  <si>
    <t>Total Population Projections -- Medium Series -- Brookings County</t>
  </si>
  <si>
    <t>Male Population Projections -- Medium Series -- Brown County</t>
  </si>
  <si>
    <t>Female Population Projections -- Medium Series -- Brown County</t>
  </si>
  <si>
    <t>Total Population Projections -- Medium Series -- Brown County</t>
  </si>
  <si>
    <t>Male Population Projections -- Medium Series -- Brule County</t>
  </si>
  <si>
    <t>Female Population Projections -- Medium Series -- Brule County</t>
  </si>
  <si>
    <t>Total Population Projections -- Medium Series -- Brule County</t>
  </si>
  <si>
    <t>Male Population Projections -- Medium Series -- Buffalo County</t>
  </si>
  <si>
    <t>Female Population Projections -- Medium Series -- Buffalo County</t>
  </si>
  <si>
    <t>Total Population Projections -- Medium Series -- Buffalo County</t>
  </si>
  <si>
    <t>Male Population Projections -- Medium Series -- Butte County</t>
  </si>
  <si>
    <t>Female Population Projections -- Medium Series -- Butte County</t>
  </si>
  <si>
    <t>Total Population Projections -- Medium Series -- Butte County</t>
  </si>
  <si>
    <t>Male Population Projections -- Medium Series -- Campbell County</t>
  </si>
  <si>
    <t>Female Population Projections -- Medium Series -- Campbell County</t>
  </si>
  <si>
    <t>Total Population Projections -- Medium Series -- Campbell County</t>
  </si>
  <si>
    <t>Male Population Projections -- Medium Series -- Charles Mix County</t>
  </si>
  <si>
    <t>Female Population Projections -- Medium Series -- Charles Mix County</t>
  </si>
  <si>
    <t>Total Population Projections -- Medium Series -- Charles Mix County</t>
  </si>
  <si>
    <t>Male Population Projections -- Medium Series -- Clark County</t>
  </si>
  <si>
    <t>Female Population Projections -- Medium Series -- Clark County</t>
  </si>
  <si>
    <t>Total Population Projections -- Medium Series -- Clark County</t>
  </si>
  <si>
    <t>Male Population Projections -- Medium Series -- Clay County</t>
  </si>
  <si>
    <t>Female Population Projections -- Medium Series -- Clay County</t>
  </si>
  <si>
    <t>Total Population Projections -- Medium Series -- Clay County</t>
  </si>
  <si>
    <t>Male Population Projections -- Medium Series -- Codington County</t>
  </si>
  <si>
    <t>Female Population Projections -- Medium Series -- Codington County</t>
  </si>
  <si>
    <t>Total Population Projections -- Medium Series -- Codington County</t>
  </si>
  <si>
    <t>Male Population Projections -- Medium Series -- Corson County</t>
  </si>
  <si>
    <t>Female Population Projections -- Medium Series -- Corson County</t>
  </si>
  <si>
    <t>Total Population Projections -- Medium Series -- Corson County</t>
  </si>
  <si>
    <t>Male Population Projections -- Medium Series -- Custer County</t>
  </si>
  <si>
    <t>Female Population Projections -- Medium Series -- Custer County</t>
  </si>
  <si>
    <t>Total Population Projections -- Medium Series -- Custer County</t>
  </si>
  <si>
    <t>Male Population Projections -- Medium Series -- Davison County</t>
  </si>
  <si>
    <t>Female Population Projections -- Medium Series -- Davison County</t>
  </si>
  <si>
    <t>Total Population Projections -- Medium Series -- Davison County</t>
  </si>
  <si>
    <t>Male Population Projections -- Medium Series -- Day County</t>
  </si>
  <si>
    <t>Female Population Projections -- Medium Series -- Day County</t>
  </si>
  <si>
    <t>Total Population Projections -- Medium Series -- Day County</t>
  </si>
  <si>
    <t>Male Population Projections -- Medium Series -- Deuel County</t>
  </si>
  <si>
    <t>Female Population Projections -- Medium Series -- Deuel County</t>
  </si>
  <si>
    <t>Total Population Projections -- Medium Series -- Deuel County</t>
  </si>
  <si>
    <t>Male Population Projections -- Medium Series -- Dewey County</t>
  </si>
  <si>
    <t>Female Population Projections -- Medium Series -- Dewey County</t>
  </si>
  <si>
    <t>Total Population Projections -- Medium Series -- Dewey County</t>
  </si>
  <si>
    <t>Male Population Projections -- Medium Series -- Douglas County</t>
  </si>
  <si>
    <t>Female Population Projections -- Medium Series -- Douglas County</t>
  </si>
  <si>
    <t>Total Population Projections -- Medium Series -- Douglas County</t>
  </si>
  <si>
    <t>Male Population Projections -- Medium Series -- Edmunds County</t>
  </si>
  <si>
    <t>Female Population Projections -- Medium Series -- Edmunds County</t>
  </si>
  <si>
    <t>Total Population Projections -- Medium Series -- Edmunds County</t>
  </si>
  <si>
    <t>Male Population Projections -- Medium Series -- Fall River County</t>
  </si>
  <si>
    <t>Female Population Projections -- Medium Series -- Fall River County</t>
  </si>
  <si>
    <t>Total Population Projections -- Medium Series -- Fall River County</t>
  </si>
  <si>
    <t>Male Population Projections -- Medium Series -- Faulk County</t>
  </si>
  <si>
    <t>Female Population Projections -- Medium Series -- Faulk County</t>
  </si>
  <si>
    <t>Total Population Projections -- Medium Series -- Faulk County</t>
  </si>
  <si>
    <t>Male Population Projections -- Medium Series -- Grant County</t>
  </si>
  <si>
    <t>Female Population Projections -- Medium Series -- Grant County</t>
  </si>
  <si>
    <t>Total Population Projections -- Medium Series -- Grant County</t>
  </si>
  <si>
    <t>Male Population Projections -- Medium Series -- Gregory County</t>
  </si>
  <si>
    <t>Female Population Projections -- Medium Series -- Gregory County</t>
  </si>
  <si>
    <t>Total Population Projections -- Medium Series -- Gregory County</t>
  </si>
  <si>
    <t>Male Population Projections -- Medium Series -- Haakon County</t>
  </si>
  <si>
    <t>Female Population Projections -- Medium Series -- Haakon County</t>
  </si>
  <si>
    <t>Total Population Projections -- Medium Series -- Haakon County</t>
  </si>
  <si>
    <t>Male Population Projections -- Medium Series -- Hamlin County</t>
  </si>
  <si>
    <t>Female Population Projections -- Medium Series -- Hamlin County</t>
  </si>
  <si>
    <t>Total Population Projections -- Medium Series -- Hamlin County</t>
  </si>
  <si>
    <t>Male Population Projections -- Medium Series -- Hand County</t>
  </si>
  <si>
    <t>Female Population Projections -- Medium Series -- Hand County</t>
  </si>
  <si>
    <t>Total Population Projections -- Medium Series -- Hand County</t>
  </si>
  <si>
    <t>Male Population Projections -- Medium Series -- Hanson County</t>
  </si>
  <si>
    <t>Female Population Projections -- Medium Series -- Hanson County</t>
  </si>
  <si>
    <t>Total Population Projections -- Medium Series -- Hanson County</t>
  </si>
  <si>
    <t>Male Population Projections -- Medium Series -- Harding County</t>
  </si>
  <si>
    <t>Female Population Projections -- Medium Series -- Harding County</t>
  </si>
  <si>
    <t>Total Population Projections -- Medium Series -- Harding County</t>
  </si>
  <si>
    <t>Male Population Projections -- Medium Series -- Hughes County</t>
  </si>
  <si>
    <t>Female Population Projections -- Medium Series -- Hughes County</t>
  </si>
  <si>
    <t>Total Population Projections -- Medium Series -- Hughes County</t>
  </si>
  <si>
    <t>Male Population Projections -- Medium Series -- Hutchinson County</t>
  </si>
  <si>
    <t>Female Population Projections -- Medium Series -- Hutchinson County</t>
  </si>
  <si>
    <t>Total Population Projections -- Medium Series -- Hutchinson County</t>
  </si>
  <si>
    <t>Male Population Projections -- Medium Series -- Hyde County</t>
  </si>
  <si>
    <t>Female Population Projections -- Medium Series -- Hyde County</t>
  </si>
  <si>
    <t>Total Population Projections -- Medium Series -- Hyde County</t>
  </si>
  <si>
    <t>Male Population Projections -- Medium Series -- Jackson County</t>
  </si>
  <si>
    <t>Female Population Projections -- Medium Series -- Jackson County</t>
  </si>
  <si>
    <t>Total Population Projections -- Medium Series -- Jackson County</t>
  </si>
  <si>
    <t>Male Population Projections -- Medium Series -- Jerauld County</t>
  </si>
  <si>
    <t>Female Population Projections -- Medium Series -- Jerauld County</t>
  </si>
  <si>
    <t>Total Population Projections -- Medium Series -- Jerauld County</t>
  </si>
  <si>
    <t>Male Population Projections -- Medium Series -- Jones County</t>
  </si>
  <si>
    <t>Female Population Projections -- Medium Series -- Jones County</t>
  </si>
  <si>
    <t>Total Population Projections -- Medium Series -- Jones County</t>
  </si>
  <si>
    <t>Male Population Projections -- Medium Series -- Kingsbury County</t>
  </si>
  <si>
    <t>Female Population Projections -- Medium Series -- Kingsbury County</t>
  </si>
  <si>
    <t>Total Population Projections -- Medium Series -- Kingsbury County</t>
  </si>
  <si>
    <t>Male Population Projections -- Medium Series -- Lake County</t>
  </si>
  <si>
    <t>Female Population Projections -- Medium Series -- Lake County</t>
  </si>
  <si>
    <t>Total Population Projections -- Medium Series -- Lake County</t>
  </si>
  <si>
    <t>Male Population Projections -- Medium Series -- Lawrence County</t>
  </si>
  <si>
    <t>Female Population Projections -- Medium Series -- Lawrence County</t>
  </si>
  <si>
    <t>Male Population Projections -- Medium Series -- Lincoln County</t>
  </si>
  <si>
    <t>Female Population Projections -- Medium Series -- Lincoln County</t>
  </si>
  <si>
    <t>Total Population Projections -- Medium Series -- Lincoln County</t>
  </si>
  <si>
    <t>Male Population Projections -- Medium Series -- Lyman County</t>
  </si>
  <si>
    <t>Female Population Projections -- Medium Series -- Lyman County</t>
  </si>
  <si>
    <t>Total Population Projections -- Medium Series -- Lyman County</t>
  </si>
  <si>
    <t>Male Population Projections -- Medium Series -- McCook County</t>
  </si>
  <si>
    <t>Female Population Projections -- Medium Series -- McCook County</t>
  </si>
  <si>
    <t>Total Population Projections -- Medium Series -- McCook County</t>
  </si>
  <si>
    <t>Male Population Projections -- Medium Series -- McPherson County</t>
  </si>
  <si>
    <t>Female Population Projections -- Medium Series -- McPherson County</t>
  </si>
  <si>
    <t>Total Population Projections -- Medium Series -- McPherson County</t>
  </si>
  <si>
    <t>Male Population Projections -- Medium Series -- Marshall County</t>
  </si>
  <si>
    <t>Female Population Projections -- Medium Series -- Marshall County</t>
  </si>
  <si>
    <t>Total Population Projections -- Medium Series -- Marshall County</t>
  </si>
  <si>
    <t>Male Population Projections -- Medium Series -- Meade County</t>
  </si>
  <si>
    <t>Female Population Projections -- Medium Series -- Meade County</t>
  </si>
  <si>
    <t>Total Population Projections -- Medium Series -- Meade County</t>
  </si>
  <si>
    <t>Male Population Projections -- Medium Series -- Mellette County</t>
  </si>
  <si>
    <t>Female Population Projections -- Medium Series -- Mellette County</t>
  </si>
  <si>
    <t>Total Population Projections -- Medium Series -- Mellette County</t>
  </si>
  <si>
    <t>Male Population Projections -- Medium Series -- Miner County</t>
  </si>
  <si>
    <t>Female Population Projections -- Medium Series -- Miner County</t>
  </si>
  <si>
    <t>Total Population Projections -- Medium Series -- Miner County</t>
  </si>
  <si>
    <t>Male Population Projections -- Medium Series -- Minnehaha County</t>
  </si>
  <si>
    <t>Female Population Projections -- Medium Series -- Minnehaha County</t>
  </si>
  <si>
    <t>Total Population Projections -- Medium Series -- Minnehaha County</t>
  </si>
  <si>
    <t>Male Population Projections -- Medium Series -- Moody County</t>
  </si>
  <si>
    <t>Female Population Projections -- Medium Series -- Moody County</t>
  </si>
  <si>
    <t>Total Population Projections -- Medium Series -- Moody County</t>
  </si>
  <si>
    <t>Male Population Projections -- Medium Series -- Pennington County</t>
  </si>
  <si>
    <t>Female Population Projections -- Medium Series -- Pennington County</t>
  </si>
  <si>
    <t>Total Population Projections -- Medium Series -- Pennington County</t>
  </si>
  <si>
    <t>Male Population Projections -- Medium Series -- Perkins County</t>
  </si>
  <si>
    <t>Female Population Projections -- Medium Series -- Perkins County</t>
  </si>
  <si>
    <t>Total Population Projections -- Medium Series -- Perkins County</t>
  </si>
  <si>
    <t>Male Population Projections -- Medium Series -- Potter County</t>
  </si>
  <si>
    <t>Female Population Projections -- Medium Series -- Potter County</t>
  </si>
  <si>
    <t>Total Population Projections -- Medium Series -- Potter County</t>
  </si>
  <si>
    <t>Male Population Projections -- Medium Series -- Roberts County</t>
  </si>
  <si>
    <t>Female Population Projections -- Medium Series -- Roberts County</t>
  </si>
  <si>
    <t>Total Population Projections -- Medium Series -- Roberts County</t>
  </si>
  <si>
    <t>Male Population Projections -- Medium Series -- Sanborn County</t>
  </si>
  <si>
    <t>Female Population Projections -- Medium Series -- Sanborn County</t>
  </si>
  <si>
    <t>Total Population Projections -- Medium Series -- Sanborn County</t>
  </si>
  <si>
    <t>Male Population Projections -- Medium Series -- Shannon County</t>
  </si>
  <si>
    <t>Female Population Projections -- Medium Series -- Shannon County</t>
  </si>
  <si>
    <t>Total Population Projections -- Medium Series -- Shannon County</t>
  </si>
  <si>
    <t>Male Population Projections -- Medium Series -- Spink County</t>
  </si>
  <si>
    <t>Female Population Projections -- Medium Series -- Spink County</t>
  </si>
  <si>
    <t>Total Population Projections -- Medium Series -- Spink County</t>
  </si>
  <si>
    <t>Male Population Projections -- Medium Series -- Stanley County</t>
  </si>
  <si>
    <t>Female Population Projections -- Medium Series -- Stanley County</t>
  </si>
  <si>
    <t>Total Population Projections -- Medium Series -- Stanley County</t>
  </si>
  <si>
    <t>Male Population Projections -- Medium Series -- Sully County</t>
  </si>
  <si>
    <t>Female Population Projections -- Medium Series -- Sully County</t>
  </si>
  <si>
    <t>Total Population Projections -- Medium Series -- Sully County</t>
  </si>
  <si>
    <t>Male Population Projections -- Medium Series -- Tripp County</t>
  </si>
  <si>
    <t>Female Population Projections -- Medium Series -- Tripp County</t>
  </si>
  <si>
    <t>Total Population Projections -- Medium Series --Tripp County</t>
  </si>
  <si>
    <t>Male Population Projections -- Medium Series -- Todd County</t>
  </si>
  <si>
    <t>Female Population Projections -- Medium Series -- Todd County</t>
  </si>
  <si>
    <t>Total Population Projections -- Medium Series -- Todd County</t>
  </si>
  <si>
    <t>Male Population Projections -- Medium Series -- Turner County</t>
  </si>
  <si>
    <t>Female Population Projections -- Medium Series -- Turner County</t>
  </si>
  <si>
    <t>Total Population Projections -- Medium Series -- Turner County</t>
  </si>
  <si>
    <t>Male Population Projections -- Medium Series -- Union County</t>
  </si>
  <si>
    <t>Female Population Projections -- Medium Series -- Union County</t>
  </si>
  <si>
    <t>Total Population Projections -- Medium Series -- Union County</t>
  </si>
  <si>
    <t>Male Population Projections -- Medium Series -- Walworth County</t>
  </si>
  <si>
    <t>Female Population Projections -- Medium Series -- Walworth County</t>
  </si>
  <si>
    <t>Total Population Projections -- Medium Series -- Walworth County</t>
  </si>
  <si>
    <t>Male Population Projections -- Medium Series -- Yankton County</t>
  </si>
  <si>
    <t>Female Population Projections -- Medium Series -- Yankton County</t>
  </si>
  <si>
    <t>Total Population Projections -- Medium Series -- Yankton County</t>
  </si>
  <si>
    <t>Male Population Projections -- Medium Series -- Ziebach County</t>
  </si>
  <si>
    <t>Female Population Projections -- Medium Series -- Ziebach County</t>
  </si>
  <si>
    <t>Total Population Projections -- Medium Series -- Ziebach County</t>
  </si>
  <si>
    <t>Male Population Projections -- Medium Series -- South Dakota</t>
  </si>
  <si>
    <t>Female Population Projections -- Medium Series -- South Dakota</t>
  </si>
  <si>
    <t>Total Population Projections -- Medium Series -- South Dakota</t>
  </si>
  <si>
    <t>Total Population Projections -- Medium Series -- Lawrence County</t>
  </si>
  <si>
    <t>General Dependency Ratio</t>
  </si>
  <si>
    <t>Youth Dependency Ratio</t>
  </si>
  <si>
    <t>Aged Dependency Ratio</t>
  </si>
  <si>
    <t>Index of Aging</t>
  </si>
  <si>
    <t>Sex Ratio</t>
  </si>
  <si>
    <t>Fertility Ratio</t>
  </si>
  <si>
    <t>Young Adult Ratio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</si>
</sst>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68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15" fillId="0" borderId="0" applyNumberFormat="0" applyFill="0" applyBorder="0" applyAlignment="0" applyProtection="0"/>
    <xf numFmtId="0" fontId="18" fillId="0" borderId="0"/>
    <xf numFmtId="0" fontId="18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2" fillId="0" borderId="6" applyNumberFormat="0" applyFill="0" applyAlignment="0" applyProtection="0"/>
    <xf numFmtId="0" fontId="1" fillId="0" borderId="0"/>
    <xf numFmtId="0" fontId="5" fillId="0" borderId="0" applyNumberFormat="0" applyFill="0" applyBorder="0" applyAlignment="0" applyProtection="0"/>
    <xf numFmtId="0" fontId="5" fillId="0" borderId="3" applyNumberFormat="0" applyFill="0" applyAlignment="0" applyProtection="0"/>
    <xf numFmtId="0" fontId="2" fillId="0" borderId="0" applyNumberFormat="0" applyFill="0" applyBorder="0" applyAlignment="0" applyProtection="0"/>
    <xf numFmtId="0" fontId="4" fillId="0" borderId="2" applyNumberFormat="0" applyFill="0" applyAlignment="0" applyProtection="0"/>
    <xf numFmtId="0" fontId="16" fillId="0" borderId="9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12" fillId="0" borderId="6" applyNumberFormat="0" applyFill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8" fillId="0" borderId="0"/>
  </cellStyleXfs>
  <cellXfs count="925">
    <xf numFmtId="0" fontId="0" fillId="0" borderId="0" xfId="0"/>
    <xf numFmtId="0" fontId="0" fillId="0" borderId="0" xfId="1" applyNumberFormat="1" applyFont="1"/>
    <xf numFmtId="0" fontId="0" fillId="0" borderId="0" xfId="0"/>
    <xf numFmtId="10" fontId="0" fillId="0" borderId="0" xfId="1" applyNumberFormat="1" applyFont="1"/>
    <xf numFmtId="0" fontId="0" fillId="0" borderId="12" xfId="0" applyBorder="1"/>
    <xf numFmtId="1" fontId="0" fillId="0" borderId="12" xfId="0" applyNumberFormat="1" applyBorder="1"/>
    <xf numFmtId="0" fontId="0" fillId="0" borderId="10" xfId="0" applyBorder="1"/>
    <xf numFmtId="1" fontId="0" fillId="0" borderId="10" xfId="0" applyNumberFormat="1" applyBorder="1"/>
    <xf numFmtId="0" fontId="0" fillId="0" borderId="14" xfId="0" applyBorder="1"/>
    <xf numFmtId="1" fontId="0" fillId="0" borderId="14" xfId="0" applyNumberFormat="1" applyBorder="1"/>
    <xf numFmtId="0" fontId="0" fillId="0" borderId="11" xfId="0" applyBorder="1"/>
    <xf numFmtId="0" fontId="0" fillId="0" borderId="15" xfId="0" applyBorder="1"/>
    <xf numFmtId="0" fontId="0" fillId="0" borderId="16" xfId="0" applyBorder="1"/>
    <xf numFmtId="0" fontId="0" fillId="0" borderId="13" xfId="0" applyBorder="1"/>
    <xf numFmtId="1" fontId="0" fillId="0" borderId="13" xfId="0" applyNumberFormat="1" applyBorder="1"/>
    <xf numFmtId="1" fontId="0" fillId="0" borderId="17" xfId="0" applyNumberFormat="1" applyBorder="1"/>
    <xf numFmtId="1" fontId="0" fillId="0" borderId="18" xfId="0" applyNumberFormat="1" applyBorder="1"/>
    <xf numFmtId="0" fontId="0" fillId="0" borderId="0" xfId="0" applyBorder="1"/>
    <xf numFmtId="0" fontId="0" fillId="0" borderId="0" xfId="0"/>
    <xf numFmtId="1" fontId="0" fillId="0" borderId="0" xfId="0" applyNumberFormat="1"/>
    <xf numFmtId="10" fontId="0" fillId="0" borderId="0" xfId="1" applyNumberFormat="1" applyFont="1"/>
    <xf numFmtId="0" fontId="0" fillId="0" borderId="0" xfId="0" applyBorder="1"/>
    <xf numFmtId="0" fontId="0" fillId="0" borderId="0" xfId="0"/>
    <xf numFmtId="0" fontId="0" fillId="0" borderId="12" xfId="0" applyBorder="1"/>
    <xf numFmtId="1" fontId="0" fillId="0" borderId="12" xfId="0" applyNumberFormat="1" applyBorder="1"/>
    <xf numFmtId="0" fontId="0" fillId="0" borderId="10" xfId="0" applyBorder="1"/>
    <xf numFmtId="1" fontId="0" fillId="0" borderId="10" xfId="0" applyNumberFormat="1" applyBorder="1"/>
    <xf numFmtId="0" fontId="0" fillId="0" borderId="14" xfId="0" applyBorder="1"/>
    <xf numFmtId="1" fontId="0" fillId="0" borderId="14" xfId="0" applyNumberFormat="1" applyBorder="1"/>
    <xf numFmtId="0" fontId="0" fillId="0" borderId="11" xfId="0" applyBorder="1"/>
    <xf numFmtId="0" fontId="0" fillId="0" borderId="15" xfId="0" applyBorder="1"/>
    <xf numFmtId="0" fontId="0" fillId="0" borderId="16" xfId="0" applyBorder="1"/>
    <xf numFmtId="0" fontId="0" fillId="0" borderId="13" xfId="0" applyBorder="1"/>
    <xf numFmtId="1" fontId="0" fillId="0" borderId="13" xfId="0" applyNumberFormat="1" applyBorder="1"/>
    <xf numFmtId="1" fontId="0" fillId="0" borderId="17" xfId="0" applyNumberFormat="1" applyBorder="1"/>
    <xf numFmtId="1" fontId="0" fillId="0" borderId="18" xfId="0" applyNumberFormat="1" applyBorder="1"/>
    <xf numFmtId="0" fontId="0" fillId="0" borderId="0" xfId="0"/>
    <xf numFmtId="0" fontId="0" fillId="0" borderId="12" xfId="0" applyBorder="1"/>
    <xf numFmtId="1" fontId="0" fillId="0" borderId="12" xfId="0" applyNumberFormat="1" applyBorder="1"/>
    <xf numFmtId="0" fontId="0" fillId="0" borderId="10" xfId="0" applyBorder="1"/>
    <xf numFmtId="1" fontId="0" fillId="0" borderId="10" xfId="0" applyNumberFormat="1" applyBorder="1"/>
    <xf numFmtId="0" fontId="0" fillId="0" borderId="14" xfId="0" applyBorder="1"/>
    <xf numFmtId="1" fontId="0" fillId="0" borderId="14" xfId="0" applyNumberFormat="1" applyBorder="1"/>
    <xf numFmtId="0" fontId="0" fillId="0" borderId="11" xfId="0" applyBorder="1"/>
    <xf numFmtId="0" fontId="0" fillId="0" borderId="15" xfId="0" applyBorder="1"/>
    <xf numFmtId="0" fontId="0" fillId="0" borderId="16" xfId="0" applyBorder="1"/>
    <xf numFmtId="0" fontId="0" fillId="0" borderId="13" xfId="0" applyBorder="1"/>
    <xf numFmtId="1" fontId="0" fillId="0" borderId="13" xfId="0" applyNumberFormat="1" applyBorder="1"/>
    <xf numFmtId="1" fontId="0" fillId="0" borderId="17" xfId="0" applyNumberFormat="1" applyBorder="1"/>
    <xf numFmtId="1" fontId="0" fillId="0" borderId="18" xfId="0" applyNumberFormat="1" applyBorder="1"/>
    <xf numFmtId="0" fontId="0" fillId="0" borderId="0" xfId="0"/>
    <xf numFmtId="0" fontId="0" fillId="0" borderId="12" xfId="0" applyBorder="1"/>
    <xf numFmtId="1" fontId="0" fillId="0" borderId="12" xfId="0" applyNumberFormat="1" applyBorder="1"/>
    <xf numFmtId="0" fontId="0" fillId="0" borderId="10" xfId="0" applyBorder="1"/>
    <xf numFmtId="1" fontId="0" fillId="0" borderId="10" xfId="0" applyNumberFormat="1" applyBorder="1"/>
    <xf numFmtId="0" fontId="0" fillId="0" borderId="14" xfId="0" applyBorder="1"/>
    <xf numFmtId="1" fontId="0" fillId="0" borderId="14" xfId="0" applyNumberFormat="1" applyBorder="1"/>
    <xf numFmtId="0" fontId="0" fillId="0" borderId="11" xfId="0" applyBorder="1"/>
    <xf numFmtId="0" fontId="0" fillId="0" borderId="15" xfId="0" applyBorder="1"/>
    <xf numFmtId="0" fontId="0" fillId="0" borderId="16" xfId="0" applyBorder="1"/>
    <xf numFmtId="0" fontId="0" fillId="0" borderId="13" xfId="0" applyBorder="1"/>
    <xf numFmtId="1" fontId="0" fillId="0" borderId="13" xfId="0" applyNumberFormat="1" applyBorder="1"/>
    <xf numFmtId="1" fontId="0" fillId="0" borderId="17" xfId="0" applyNumberFormat="1" applyBorder="1"/>
    <xf numFmtId="1" fontId="0" fillId="0" borderId="18" xfId="0" applyNumberFormat="1" applyBorder="1"/>
    <xf numFmtId="0" fontId="0" fillId="0" borderId="0" xfId="0"/>
    <xf numFmtId="0" fontId="0" fillId="0" borderId="12" xfId="0" applyBorder="1"/>
    <xf numFmtId="1" fontId="0" fillId="0" borderId="12" xfId="0" applyNumberFormat="1" applyBorder="1"/>
    <xf numFmtId="0" fontId="0" fillId="0" borderId="10" xfId="0" applyBorder="1"/>
    <xf numFmtId="1" fontId="0" fillId="0" borderId="10" xfId="0" applyNumberFormat="1" applyBorder="1"/>
    <xf numFmtId="0" fontId="0" fillId="0" borderId="14" xfId="0" applyBorder="1"/>
    <xf numFmtId="1" fontId="0" fillId="0" borderId="14" xfId="0" applyNumberFormat="1" applyBorder="1"/>
    <xf numFmtId="0" fontId="0" fillId="0" borderId="11" xfId="0" applyBorder="1"/>
    <xf numFmtId="0" fontId="0" fillId="0" borderId="15" xfId="0" applyBorder="1"/>
    <xf numFmtId="0" fontId="0" fillId="0" borderId="16" xfId="0" applyBorder="1"/>
    <xf numFmtId="0" fontId="0" fillId="0" borderId="13" xfId="0" applyBorder="1"/>
    <xf numFmtId="1" fontId="0" fillId="0" borderId="13" xfId="0" applyNumberFormat="1" applyBorder="1"/>
    <xf numFmtId="1" fontId="0" fillId="0" borderId="17" xfId="0" applyNumberFormat="1" applyBorder="1"/>
    <xf numFmtId="1" fontId="0" fillId="0" borderId="18" xfId="0" applyNumberFormat="1" applyBorder="1"/>
    <xf numFmtId="0" fontId="0" fillId="0" borderId="0" xfId="0"/>
    <xf numFmtId="0" fontId="0" fillId="0" borderId="12" xfId="0" applyBorder="1"/>
    <xf numFmtId="1" fontId="0" fillId="0" borderId="12" xfId="0" applyNumberFormat="1" applyBorder="1"/>
    <xf numFmtId="0" fontId="0" fillId="0" borderId="10" xfId="0" applyBorder="1"/>
    <xf numFmtId="1" fontId="0" fillId="0" borderId="10" xfId="0" applyNumberFormat="1" applyBorder="1"/>
    <xf numFmtId="0" fontId="0" fillId="0" borderId="14" xfId="0" applyBorder="1"/>
    <xf numFmtId="1" fontId="0" fillId="0" borderId="14" xfId="0" applyNumberFormat="1" applyBorder="1"/>
    <xf numFmtId="0" fontId="0" fillId="0" borderId="11" xfId="0" applyBorder="1"/>
    <xf numFmtId="0" fontId="0" fillId="0" borderId="15" xfId="0" applyBorder="1"/>
    <xf numFmtId="0" fontId="0" fillId="0" borderId="16" xfId="0" applyBorder="1"/>
    <xf numFmtId="0" fontId="0" fillId="0" borderId="13" xfId="0" applyBorder="1"/>
    <xf numFmtId="1" fontId="0" fillId="0" borderId="13" xfId="0" applyNumberFormat="1" applyBorder="1"/>
    <xf numFmtId="1" fontId="0" fillId="0" borderId="17" xfId="0" applyNumberFormat="1" applyBorder="1"/>
    <xf numFmtId="1" fontId="0" fillId="0" borderId="18" xfId="0" applyNumberFormat="1" applyBorder="1"/>
    <xf numFmtId="0" fontId="0" fillId="0" borderId="0" xfId="0"/>
    <xf numFmtId="0" fontId="0" fillId="0" borderId="12" xfId="0" applyBorder="1"/>
    <xf numFmtId="1" fontId="0" fillId="0" borderId="12" xfId="0" applyNumberFormat="1" applyBorder="1"/>
    <xf numFmtId="0" fontId="0" fillId="0" borderId="10" xfId="0" applyBorder="1"/>
    <xf numFmtId="1" fontId="0" fillId="0" borderId="10" xfId="0" applyNumberFormat="1" applyBorder="1"/>
    <xf numFmtId="0" fontId="0" fillId="0" borderId="14" xfId="0" applyBorder="1"/>
    <xf numFmtId="1" fontId="0" fillId="0" borderId="14" xfId="0" applyNumberFormat="1" applyBorder="1"/>
    <xf numFmtId="0" fontId="0" fillId="0" borderId="11" xfId="0" applyBorder="1"/>
    <xf numFmtId="0" fontId="0" fillId="0" borderId="15" xfId="0" applyBorder="1"/>
    <xf numFmtId="0" fontId="0" fillId="0" borderId="16" xfId="0" applyBorder="1"/>
    <xf numFmtId="0" fontId="0" fillId="0" borderId="13" xfId="0" applyBorder="1"/>
    <xf numFmtId="1" fontId="0" fillId="0" borderId="13" xfId="0" applyNumberFormat="1" applyBorder="1"/>
    <xf numFmtId="1" fontId="0" fillId="0" borderId="17" xfId="0" applyNumberFormat="1" applyBorder="1"/>
    <xf numFmtId="1" fontId="0" fillId="0" borderId="18" xfId="0" applyNumberFormat="1" applyBorder="1"/>
    <xf numFmtId="0" fontId="0" fillId="0" borderId="0" xfId="0"/>
    <xf numFmtId="0" fontId="0" fillId="0" borderId="12" xfId="0" applyBorder="1"/>
    <xf numFmtId="1" fontId="0" fillId="0" borderId="12" xfId="0" applyNumberFormat="1" applyBorder="1"/>
    <xf numFmtId="0" fontId="0" fillId="0" borderId="10" xfId="0" applyBorder="1"/>
    <xf numFmtId="1" fontId="0" fillId="0" borderId="10" xfId="0" applyNumberFormat="1" applyBorder="1"/>
    <xf numFmtId="0" fontId="0" fillId="0" borderId="14" xfId="0" applyBorder="1"/>
    <xf numFmtId="1" fontId="0" fillId="0" borderId="14" xfId="0" applyNumberFormat="1" applyBorder="1"/>
    <xf numFmtId="0" fontId="0" fillId="0" borderId="11" xfId="0" applyBorder="1"/>
    <xf numFmtId="0" fontId="0" fillId="0" borderId="15" xfId="0" applyBorder="1"/>
    <xf numFmtId="0" fontId="0" fillId="0" borderId="16" xfId="0" applyBorder="1"/>
    <xf numFmtId="0" fontId="0" fillId="0" borderId="13" xfId="0" applyBorder="1"/>
    <xf numFmtId="1" fontId="0" fillId="0" borderId="13" xfId="0" applyNumberFormat="1" applyBorder="1"/>
    <xf numFmtId="1" fontId="0" fillId="0" borderId="17" xfId="0" applyNumberFormat="1" applyBorder="1"/>
    <xf numFmtId="1" fontId="0" fillId="0" borderId="18" xfId="0" applyNumberFormat="1" applyBorder="1"/>
    <xf numFmtId="0" fontId="0" fillId="0" borderId="0" xfId="0"/>
    <xf numFmtId="0" fontId="0" fillId="0" borderId="12" xfId="0" applyBorder="1"/>
    <xf numFmtId="1" fontId="0" fillId="0" borderId="12" xfId="0" applyNumberFormat="1" applyBorder="1"/>
    <xf numFmtId="0" fontId="0" fillId="0" borderId="10" xfId="0" applyBorder="1"/>
    <xf numFmtId="1" fontId="0" fillId="0" borderId="10" xfId="0" applyNumberFormat="1" applyBorder="1"/>
    <xf numFmtId="0" fontId="0" fillId="0" borderId="14" xfId="0" applyBorder="1"/>
    <xf numFmtId="1" fontId="0" fillId="0" borderId="14" xfId="0" applyNumberFormat="1" applyBorder="1"/>
    <xf numFmtId="0" fontId="0" fillId="0" borderId="11" xfId="0" applyBorder="1"/>
    <xf numFmtId="0" fontId="0" fillId="0" borderId="15" xfId="0" applyBorder="1"/>
    <xf numFmtId="0" fontId="0" fillId="0" borderId="16" xfId="0" applyBorder="1"/>
    <xf numFmtId="0" fontId="0" fillId="0" borderId="13" xfId="0" applyBorder="1"/>
    <xf numFmtId="1" fontId="0" fillId="0" borderId="13" xfId="0" applyNumberFormat="1" applyBorder="1"/>
    <xf numFmtId="1" fontId="0" fillId="0" borderId="17" xfId="0" applyNumberFormat="1" applyBorder="1"/>
    <xf numFmtId="1" fontId="0" fillId="0" borderId="18" xfId="0" applyNumberFormat="1" applyBorder="1"/>
    <xf numFmtId="0" fontId="0" fillId="0" borderId="0" xfId="0"/>
    <xf numFmtId="0" fontId="0" fillId="0" borderId="12" xfId="0" applyBorder="1"/>
    <xf numFmtId="1" fontId="0" fillId="0" borderId="12" xfId="0" applyNumberFormat="1" applyBorder="1"/>
    <xf numFmtId="0" fontId="0" fillId="0" borderId="10" xfId="0" applyBorder="1"/>
    <xf numFmtId="1" fontId="0" fillId="0" borderId="10" xfId="0" applyNumberFormat="1" applyBorder="1"/>
    <xf numFmtId="0" fontId="0" fillId="0" borderId="14" xfId="0" applyBorder="1"/>
    <xf numFmtId="1" fontId="0" fillId="0" borderId="14" xfId="0" applyNumberFormat="1" applyBorder="1"/>
    <xf numFmtId="0" fontId="0" fillId="0" borderId="11" xfId="0" applyBorder="1"/>
    <xf numFmtId="0" fontId="0" fillId="0" borderId="15" xfId="0" applyBorder="1"/>
    <xf numFmtId="0" fontId="0" fillId="0" borderId="16" xfId="0" applyBorder="1"/>
    <xf numFmtId="0" fontId="0" fillId="0" borderId="13" xfId="0" applyBorder="1"/>
    <xf numFmtId="1" fontId="0" fillId="0" borderId="13" xfId="0" applyNumberFormat="1" applyBorder="1"/>
    <xf numFmtId="1" fontId="0" fillId="0" borderId="17" xfId="0" applyNumberFormat="1" applyBorder="1"/>
    <xf numFmtId="1" fontId="0" fillId="0" borderId="18" xfId="0" applyNumberFormat="1" applyBorder="1"/>
    <xf numFmtId="0" fontId="0" fillId="0" borderId="0" xfId="0"/>
    <xf numFmtId="0" fontId="0" fillId="0" borderId="12" xfId="0" applyBorder="1"/>
    <xf numFmtId="1" fontId="0" fillId="0" borderId="12" xfId="0" applyNumberFormat="1" applyBorder="1"/>
    <xf numFmtId="0" fontId="0" fillId="0" borderId="10" xfId="0" applyBorder="1"/>
    <xf numFmtId="1" fontId="0" fillId="0" borderId="10" xfId="0" applyNumberFormat="1" applyBorder="1"/>
    <xf numFmtId="0" fontId="0" fillId="0" borderId="14" xfId="0" applyBorder="1"/>
    <xf numFmtId="1" fontId="0" fillId="0" borderId="14" xfId="0" applyNumberFormat="1" applyBorder="1"/>
    <xf numFmtId="0" fontId="0" fillId="0" borderId="11" xfId="0" applyBorder="1"/>
    <xf numFmtId="0" fontId="0" fillId="0" borderId="15" xfId="0" applyBorder="1"/>
    <xf numFmtId="0" fontId="0" fillId="0" borderId="16" xfId="0" applyBorder="1"/>
    <xf numFmtId="0" fontId="0" fillId="0" borderId="13" xfId="0" applyBorder="1"/>
    <xf numFmtId="1" fontId="0" fillId="0" borderId="13" xfId="0" applyNumberFormat="1" applyBorder="1"/>
    <xf numFmtId="1" fontId="0" fillId="0" borderId="17" xfId="0" applyNumberFormat="1" applyBorder="1"/>
    <xf numFmtId="1" fontId="0" fillId="0" borderId="18" xfId="0" applyNumberFormat="1" applyBorder="1"/>
    <xf numFmtId="0" fontId="0" fillId="0" borderId="0" xfId="0"/>
    <xf numFmtId="0" fontId="0" fillId="0" borderId="12" xfId="0" applyBorder="1"/>
    <xf numFmtId="1" fontId="0" fillId="0" borderId="12" xfId="0" applyNumberFormat="1" applyBorder="1"/>
    <xf numFmtId="0" fontId="0" fillId="0" borderId="10" xfId="0" applyBorder="1"/>
    <xf numFmtId="1" fontId="0" fillId="0" borderId="10" xfId="0" applyNumberFormat="1" applyBorder="1"/>
    <xf numFmtId="0" fontId="0" fillId="0" borderId="14" xfId="0" applyBorder="1"/>
    <xf numFmtId="1" fontId="0" fillId="0" borderId="14" xfId="0" applyNumberFormat="1" applyBorder="1"/>
    <xf numFmtId="0" fontId="0" fillId="0" borderId="11" xfId="0" applyBorder="1"/>
    <xf numFmtId="0" fontId="0" fillId="0" borderId="15" xfId="0" applyBorder="1"/>
    <xf numFmtId="0" fontId="0" fillId="0" borderId="16" xfId="0" applyBorder="1"/>
    <xf numFmtId="0" fontId="0" fillId="0" borderId="13" xfId="0" applyBorder="1"/>
    <xf numFmtId="1" fontId="0" fillId="0" borderId="13" xfId="0" applyNumberFormat="1" applyBorder="1"/>
    <xf numFmtId="1" fontId="0" fillId="0" borderId="17" xfId="0" applyNumberFormat="1" applyBorder="1"/>
    <xf numFmtId="1" fontId="0" fillId="0" borderId="18" xfId="0" applyNumberFormat="1" applyBorder="1"/>
    <xf numFmtId="0" fontId="0" fillId="0" borderId="0" xfId="0"/>
    <xf numFmtId="0" fontId="0" fillId="0" borderId="12" xfId="0" applyBorder="1"/>
    <xf numFmtId="1" fontId="0" fillId="0" borderId="12" xfId="0" applyNumberFormat="1" applyBorder="1"/>
    <xf numFmtId="0" fontId="0" fillId="0" borderId="10" xfId="0" applyBorder="1"/>
    <xf numFmtId="1" fontId="0" fillId="0" borderId="10" xfId="0" applyNumberFormat="1" applyBorder="1"/>
    <xf numFmtId="0" fontId="0" fillId="0" borderId="14" xfId="0" applyBorder="1"/>
    <xf numFmtId="1" fontId="0" fillId="0" borderId="14" xfId="0" applyNumberFormat="1" applyBorder="1"/>
    <xf numFmtId="0" fontId="0" fillId="0" borderId="11" xfId="0" applyBorder="1"/>
    <xf numFmtId="0" fontId="0" fillId="0" borderId="15" xfId="0" applyBorder="1"/>
    <xf numFmtId="0" fontId="0" fillId="0" borderId="16" xfId="0" applyBorder="1"/>
    <xf numFmtId="0" fontId="0" fillId="0" borderId="13" xfId="0" applyBorder="1"/>
    <xf numFmtId="1" fontId="0" fillId="0" borderId="13" xfId="0" applyNumberFormat="1" applyBorder="1"/>
    <xf numFmtId="1" fontId="0" fillId="0" borderId="17" xfId="0" applyNumberFormat="1" applyBorder="1"/>
    <xf numFmtId="1" fontId="0" fillId="0" borderId="18" xfId="0" applyNumberFormat="1" applyBorder="1"/>
    <xf numFmtId="0" fontId="0" fillId="0" borderId="0" xfId="0"/>
    <xf numFmtId="0" fontId="0" fillId="0" borderId="12" xfId="0" applyBorder="1"/>
    <xf numFmtId="1" fontId="0" fillId="0" borderId="12" xfId="0" applyNumberFormat="1" applyBorder="1"/>
    <xf numFmtId="0" fontId="0" fillId="0" borderId="10" xfId="0" applyBorder="1"/>
    <xf numFmtId="1" fontId="0" fillId="0" borderId="10" xfId="0" applyNumberFormat="1" applyBorder="1"/>
    <xf numFmtId="0" fontId="0" fillId="0" borderId="14" xfId="0" applyBorder="1"/>
    <xf numFmtId="1" fontId="0" fillId="0" borderId="14" xfId="0" applyNumberFormat="1" applyBorder="1"/>
    <xf numFmtId="0" fontId="0" fillId="0" borderId="11" xfId="0" applyBorder="1"/>
    <xf numFmtId="0" fontId="0" fillId="0" borderId="15" xfId="0" applyBorder="1"/>
    <xf numFmtId="0" fontId="0" fillId="0" borderId="16" xfId="0" applyBorder="1"/>
    <xf numFmtId="0" fontId="0" fillId="0" borderId="13" xfId="0" applyBorder="1"/>
    <xf numFmtId="1" fontId="0" fillId="0" borderId="13" xfId="0" applyNumberFormat="1" applyBorder="1"/>
    <xf numFmtId="1" fontId="0" fillId="0" borderId="17" xfId="0" applyNumberFormat="1" applyBorder="1"/>
    <xf numFmtId="1" fontId="0" fillId="0" borderId="18" xfId="0" applyNumberFormat="1" applyBorder="1"/>
    <xf numFmtId="0" fontId="0" fillId="0" borderId="0" xfId="0"/>
    <xf numFmtId="0" fontId="0" fillId="0" borderId="12" xfId="0" applyBorder="1"/>
    <xf numFmtId="1" fontId="0" fillId="0" borderId="12" xfId="0" applyNumberFormat="1" applyBorder="1"/>
    <xf numFmtId="0" fontId="0" fillId="0" borderId="10" xfId="0" applyBorder="1"/>
    <xf numFmtId="1" fontId="0" fillId="0" borderId="10" xfId="0" applyNumberFormat="1" applyBorder="1"/>
    <xf numFmtId="0" fontId="0" fillId="0" borderId="14" xfId="0" applyBorder="1"/>
    <xf numFmtId="1" fontId="0" fillId="0" borderId="14" xfId="0" applyNumberFormat="1" applyBorder="1"/>
    <xf numFmtId="0" fontId="0" fillId="0" borderId="11" xfId="0" applyBorder="1"/>
    <xf numFmtId="0" fontId="0" fillId="0" borderId="15" xfId="0" applyBorder="1"/>
    <xf numFmtId="0" fontId="0" fillId="0" borderId="16" xfId="0" applyBorder="1"/>
    <xf numFmtId="0" fontId="0" fillId="0" borderId="13" xfId="0" applyBorder="1"/>
    <xf numFmtId="1" fontId="0" fillId="0" borderId="13" xfId="0" applyNumberFormat="1" applyBorder="1"/>
    <xf numFmtId="1" fontId="0" fillId="0" borderId="17" xfId="0" applyNumberFormat="1" applyBorder="1"/>
    <xf numFmtId="1" fontId="0" fillId="0" borderId="18" xfId="0" applyNumberFormat="1" applyBorder="1"/>
    <xf numFmtId="0" fontId="0" fillId="0" borderId="0" xfId="0"/>
    <xf numFmtId="0" fontId="0" fillId="0" borderId="12" xfId="0" applyBorder="1"/>
    <xf numFmtId="1" fontId="0" fillId="0" borderId="12" xfId="0" applyNumberFormat="1" applyBorder="1"/>
    <xf numFmtId="0" fontId="0" fillId="0" borderId="10" xfId="0" applyBorder="1"/>
    <xf numFmtId="1" fontId="0" fillId="0" borderId="10" xfId="0" applyNumberFormat="1" applyBorder="1"/>
    <xf numFmtId="0" fontId="0" fillId="0" borderId="14" xfId="0" applyBorder="1"/>
    <xf numFmtId="1" fontId="0" fillId="0" borderId="14" xfId="0" applyNumberFormat="1" applyBorder="1"/>
    <xf numFmtId="0" fontId="0" fillId="0" borderId="11" xfId="0" applyBorder="1"/>
    <xf numFmtId="0" fontId="0" fillId="0" borderId="15" xfId="0" applyBorder="1"/>
    <xf numFmtId="0" fontId="0" fillId="0" borderId="16" xfId="0" applyBorder="1"/>
    <xf numFmtId="0" fontId="0" fillId="0" borderId="13" xfId="0" applyBorder="1"/>
    <xf numFmtId="1" fontId="0" fillId="0" borderId="13" xfId="0" applyNumberFormat="1" applyBorder="1"/>
    <xf numFmtId="1" fontId="0" fillId="0" borderId="17" xfId="0" applyNumberFormat="1" applyBorder="1"/>
    <xf numFmtId="1" fontId="0" fillId="0" borderId="18" xfId="0" applyNumberFormat="1" applyBorder="1"/>
    <xf numFmtId="0" fontId="0" fillId="0" borderId="0" xfId="0"/>
    <xf numFmtId="0" fontId="0" fillId="0" borderId="12" xfId="0" applyBorder="1"/>
    <xf numFmtId="1" fontId="0" fillId="0" borderId="12" xfId="0" applyNumberFormat="1" applyBorder="1"/>
    <xf numFmtId="0" fontId="0" fillId="0" borderId="10" xfId="0" applyBorder="1"/>
    <xf numFmtId="1" fontId="0" fillId="0" borderId="10" xfId="0" applyNumberFormat="1" applyBorder="1"/>
    <xf numFmtId="0" fontId="0" fillId="0" borderId="14" xfId="0" applyBorder="1"/>
    <xf numFmtId="1" fontId="0" fillId="0" borderId="14" xfId="0" applyNumberFormat="1" applyBorder="1"/>
    <xf numFmtId="0" fontId="0" fillId="0" borderId="11" xfId="0" applyBorder="1"/>
    <xf numFmtId="0" fontId="0" fillId="0" borderId="15" xfId="0" applyBorder="1"/>
    <xf numFmtId="0" fontId="0" fillId="0" borderId="16" xfId="0" applyBorder="1"/>
    <xf numFmtId="0" fontId="0" fillId="0" borderId="13" xfId="0" applyBorder="1"/>
    <xf numFmtId="1" fontId="0" fillId="0" borderId="13" xfId="0" applyNumberFormat="1" applyBorder="1"/>
    <xf numFmtId="1" fontId="0" fillId="0" borderId="17" xfId="0" applyNumberFormat="1" applyBorder="1"/>
    <xf numFmtId="1" fontId="0" fillId="0" borderId="18" xfId="0" applyNumberFormat="1" applyBorder="1"/>
    <xf numFmtId="0" fontId="0" fillId="0" borderId="0" xfId="0"/>
    <xf numFmtId="0" fontId="0" fillId="0" borderId="12" xfId="0" applyBorder="1"/>
    <xf numFmtId="1" fontId="0" fillId="0" borderId="12" xfId="0" applyNumberFormat="1" applyBorder="1"/>
    <xf numFmtId="0" fontId="0" fillId="0" borderId="10" xfId="0" applyBorder="1"/>
    <xf numFmtId="1" fontId="0" fillId="0" borderId="10" xfId="0" applyNumberFormat="1" applyBorder="1"/>
    <xf numFmtId="0" fontId="0" fillId="0" borderId="14" xfId="0" applyBorder="1"/>
    <xf numFmtId="1" fontId="0" fillId="0" borderId="14" xfId="0" applyNumberFormat="1" applyBorder="1"/>
    <xf numFmtId="0" fontId="0" fillId="0" borderId="11" xfId="0" applyBorder="1"/>
    <xf numFmtId="0" fontId="0" fillId="0" borderId="15" xfId="0" applyBorder="1"/>
    <xf numFmtId="0" fontId="0" fillId="0" borderId="16" xfId="0" applyBorder="1"/>
    <xf numFmtId="0" fontId="0" fillId="0" borderId="13" xfId="0" applyBorder="1"/>
    <xf numFmtId="1" fontId="0" fillId="0" borderId="13" xfId="0" applyNumberFormat="1" applyBorder="1"/>
    <xf numFmtId="1" fontId="0" fillId="0" borderId="17" xfId="0" applyNumberFormat="1" applyBorder="1"/>
    <xf numFmtId="1" fontId="0" fillId="0" borderId="18" xfId="0" applyNumberFormat="1" applyBorder="1"/>
    <xf numFmtId="0" fontId="0" fillId="0" borderId="0" xfId="0"/>
    <xf numFmtId="0" fontId="0" fillId="0" borderId="12" xfId="0" applyBorder="1"/>
    <xf numFmtId="1" fontId="0" fillId="0" borderId="12" xfId="0" applyNumberFormat="1" applyBorder="1"/>
    <xf numFmtId="0" fontId="0" fillId="0" borderId="10" xfId="0" applyBorder="1"/>
    <xf numFmtId="1" fontId="0" fillId="0" borderId="10" xfId="0" applyNumberFormat="1" applyBorder="1"/>
    <xf numFmtId="0" fontId="0" fillId="0" borderId="14" xfId="0" applyBorder="1"/>
    <xf numFmtId="1" fontId="0" fillId="0" borderId="14" xfId="0" applyNumberFormat="1" applyBorder="1"/>
    <xf numFmtId="0" fontId="0" fillId="0" borderId="11" xfId="0" applyBorder="1"/>
    <xf numFmtId="0" fontId="0" fillId="0" borderId="15" xfId="0" applyBorder="1"/>
    <xf numFmtId="0" fontId="0" fillId="0" borderId="16" xfId="0" applyBorder="1"/>
    <xf numFmtId="0" fontId="0" fillId="0" borderId="13" xfId="0" applyBorder="1"/>
    <xf numFmtId="1" fontId="0" fillId="0" borderId="13" xfId="0" applyNumberFormat="1" applyBorder="1"/>
    <xf numFmtId="1" fontId="0" fillId="0" borderId="17" xfId="0" applyNumberFormat="1" applyBorder="1"/>
    <xf numFmtId="1" fontId="0" fillId="0" borderId="18" xfId="0" applyNumberFormat="1" applyBorder="1"/>
    <xf numFmtId="0" fontId="0" fillId="0" borderId="0" xfId="0"/>
    <xf numFmtId="0" fontId="0" fillId="0" borderId="12" xfId="0" applyBorder="1"/>
    <xf numFmtId="1" fontId="0" fillId="0" borderId="12" xfId="0" applyNumberFormat="1" applyBorder="1"/>
    <xf numFmtId="0" fontId="0" fillId="0" borderId="10" xfId="0" applyBorder="1"/>
    <xf numFmtId="1" fontId="0" fillId="0" borderId="10" xfId="0" applyNumberFormat="1" applyBorder="1"/>
    <xf numFmtId="0" fontId="0" fillId="0" borderId="14" xfId="0" applyBorder="1"/>
    <xf numFmtId="1" fontId="0" fillId="0" borderId="14" xfId="0" applyNumberFormat="1" applyBorder="1"/>
    <xf numFmtId="0" fontId="0" fillId="0" borderId="11" xfId="0" applyBorder="1"/>
    <xf numFmtId="0" fontId="0" fillId="0" borderId="15" xfId="0" applyBorder="1"/>
    <xf numFmtId="0" fontId="0" fillId="0" borderId="16" xfId="0" applyBorder="1"/>
    <xf numFmtId="0" fontId="0" fillId="0" borderId="13" xfId="0" applyBorder="1"/>
    <xf numFmtId="1" fontId="0" fillId="0" borderId="13" xfId="0" applyNumberFormat="1" applyBorder="1"/>
    <xf numFmtId="1" fontId="0" fillId="0" borderId="17" xfId="0" applyNumberFormat="1" applyBorder="1"/>
    <xf numFmtId="1" fontId="0" fillId="0" borderId="18" xfId="0" applyNumberFormat="1" applyBorder="1"/>
    <xf numFmtId="0" fontId="0" fillId="0" borderId="0" xfId="0"/>
    <xf numFmtId="0" fontId="0" fillId="0" borderId="12" xfId="0" applyBorder="1"/>
    <xf numFmtId="1" fontId="0" fillId="0" borderId="12" xfId="0" applyNumberFormat="1" applyBorder="1"/>
    <xf numFmtId="0" fontId="0" fillId="0" borderId="10" xfId="0" applyBorder="1"/>
    <xf numFmtId="1" fontId="0" fillId="0" borderId="10" xfId="0" applyNumberFormat="1" applyBorder="1"/>
    <xf numFmtId="0" fontId="0" fillId="0" borderId="14" xfId="0" applyBorder="1"/>
    <xf numFmtId="1" fontId="0" fillId="0" borderId="14" xfId="0" applyNumberFormat="1" applyBorder="1"/>
    <xf numFmtId="0" fontId="0" fillId="0" borderId="11" xfId="0" applyBorder="1"/>
    <xf numFmtId="0" fontId="0" fillId="0" borderId="15" xfId="0" applyBorder="1"/>
    <xf numFmtId="0" fontId="0" fillId="0" borderId="16" xfId="0" applyBorder="1"/>
    <xf numFmtId="0" fontId="0" fillId="0" borderId="13" xfId="0" applyBorder="1"/>
    <xf numFmtId="1" fontId="0" fillId="0" borderId="13" xfId="0" applyNumberFormat="1" applyBorder="1"/>
    <xf numFmtId="1" fontId="0" fillId="0" borderId="17" xfId="0" applyNumberFormat="1" applyBorder="1"/>
    <xf numFmtId="1" fontId="0" fillId="0" borderId="18" xfId="0" applyNumberFormat="1" applyBorder="1"/>
    <xf numFmtId="0" fontId="0" fillId="0" borderId="0" xfId="0"/>
    <xf numFmtId="0" fontId="0" fillId="0" borderId="12" xfId="0" applyBorder="1"/>
    <xf numFmtId="1" fontId="0" fillId="0" borderId="12" xfId="0" applyNumberFormat="1" applyBorder="1"/>
    <xf numFmtId="0" fontId="0" fillId="0" borderId="10" xfId="0" applyBorder="1"/>
    <xf numFmtId="1" fontId="0" fillId="0" borderId="10" xfId="0" applyNumberFormat="1" applyBorder="1"/>
    <xf numFmtId="0" fontId="0" fillId="0" borderId="14" xfId="0" applyBorder="1"/>
    <xf numFmtId="1" fontId="0" fillId="0" borderId="14" xfId="0" applyNumberFormat="1" applyBorder="1"/>
    <xf numFmtId="0" fontId="0" fillId="0" borderId="11" xfId="0" applyBorder="1"/>
    <xf numFmtId="0" fontId="0" fillId="0" borderId="15" xfId="0" applyBorder="1"/>
    <xf numFmtId="0" fontId="0" fillId="0" borderId="16" xfId="0" applyBorder="1"/>
    <xf numFmtId="0" fontId="0" fillId="0" borderId="13" xfId="0" applyBorder="1"/>
    <xf numFmtId="1" fontId="0" fillId="0" borderId="13" xfId="0" applyNumberFormat="1" applyBorder="1"/>
    <xf numFmtId="1" fontId="0" fillId="0" borderId="17" xfId="0" applyNumberFormat="1" applyBorder="1"/>
    <xf numFmtId="1" fontId="0" fillId="0" borderId="18" xfId="0" applyNumberFormat="1" applyBorder="1"/>
    <xf numFmtId="0" fontId="0" fillId="0" borderId="0" xfId="0"/>
    <xf numFmtId="0" fontId="0" fillId="0" borderId="12" xfId="0" applyBorder="1"/>
    <xf numFmtId="1" fontId="0" fillId="0" borderId="12" xfId="0" applyNumberFormat="1" applyBorder="1"/>
    <xf numFmtId="0" fontId="0" fillId="0" borderId="10" xfId="0" applyBorder="1"/>
    <xf numFmtId="1" fontId="0" fillId="0" borderId="10" xfId="0" applyNumberFormat="1" applyBorder="1"/>
    <xf numFmtId="0" fontId="0" fillId="0" borderId="14" xfId="0" applyBorder="1"/>
    <xf numFmtId="1" fontId="0" fillId="0" borderId="14" xfId="0" applyNumberFormat="1" applyBorder="1"/>
    <xf numFmtId="0" fontId="0" fillId="0" borderId="11" xfId="0" applyBorder="1"/>
    <xf numFmtId="0" fontId="0" fillId="0" borderId="15" xfId="0" applyBorder="1"/>
    <xf numFmtId="0" fontId="0" fillId="0" borderId="16" xfId="0" applyBorder="1"/>
    <xf numFmtId="0" fontId="0" fillId="0" borderId="13" xfId="0" applyBorder="1"/>
    <xf numFmtId="1" fontId="0" fillId="0" borderId="13" xfId="0" applyNumberFormat="1" applyBorder="1"/>
    <xf numFmtId="1" fontId="0" fillId="0" borderId="17" xfId="0" applyNumberFormat="1" applyBorder="1"/>
    <xf numFmtId="1" fontId="0" fillId="0" borderId="18" xfId="0" applyNumberFormat="1" applyBorder="1"/>
    <xf numFmtId="0" fontId="0" fillId="0" borderId="0" xfId="0"/>
    <xf numFmtId="0" fontId="0" fillId="0" borderId="12" xfId="0" applyBorder="1"/>
    <xf numFmtId="1" fontId="0" fillId="0" borderId="12" xfId="0" applyNumberFormat="1" applyBorder="1"/>
    <xf numFmtId="0" fontId="0" fillId="0" borderId="10" xfId="0" applyBorder="1"/>
    <xf numFmtId="1" fontId="0" fillId="0" borderId="10" xfId="0" applyNumberFormat="1" applyBorder="1"/>
    <xf numFmtId="0" fontId="0" fillId="0" borderId="14" xfId="0" applyBorder="1"/>
    <xf numFmtId="1" fontId="0" fillId="0" borderId="14" xfId="0" applyNumberFormat="1" applyBorder="1"/>
    <xf numFmtId="0" fontId="0" fillId="0" borderId="11" xfId="0" applyBorder="1"/>
    <xf numFmtId="0" fontId="0" fillId="0" borderId="15" xfId="0" applyBorder="1"/>
    <xf numFmtId="0" fontId="0" fillId="0" borderId="16" xfId="0" applyBorder="1"/>
    <xf numFmtId="0" fontId="0" fillId="0" borderId="13" xfId="0" applyBorder="1"/>
    <xf numFmtId="1" fontId="0" fillId="0" borderId="13" xfId="0" applyNumberFormat="1" applyBorder="1"/>
    <xf numFmtId="1" fontId="0" fillId="0" borderId="17" xfId="0" applyNumberFormat="1" applyBorder="1"/>
    <xf numFmtId="1" fontId="0" fillId="0" borderId="18" xfId="0" applyNumberFormat="1" applyBorder="1"/>
    <xf numFmtId="0" fontId="0" fillId="0" borderId="0" xfId="0"/>
    <xf numFmtId="0" fontId="0" fillId="0" borderId="12" xfId="0" applyBorder="1"/>
    <xf numFmtId="1" fontId="0" fillId="0" borderId="12" xfId="0" applyNumberFormat="1" applyBorder="1"/>
    <xf numFmtId="0" fontId="0" fillId="0" borderId="10" xfId="0" applyBorder="1"/>
    <xf numFmtId="1" fontId="0" fillId="0" borderId="10" xfId="0" applyNumberFormat="1" applyBorder="1"/>
    <xf numFmtId="0" fontId="0" fillId="0" borderId="14" xfId="0" applyBorder="1"/>
    <xf numFmtId="1" fontId="0" fillId="0" borderId="14" xfId="0" applyNumberFormat="1" applyBorder="1"/>
    <xf numFmtId="0" fontId="0" fillId="0" borderId="11" xfId="0" applyBorder="1"/>
    <xf numFmtId="0" fontId="0" fillId="0" borderId="15" xfId="0" applyBorder="1"/>
    <xf numFmtId="0" fontId="0" fillId="0" borderId="16" xfId="0" applyBorder="1"/>
    <xf numFmtId="0" fontId="0" fillId="0" borderId="13" xfId="0" applyBorder="1"/>
    <xf numFmtId="1" fontId="0" fillId="0" borderId="13" xfId="0" applyNumberFormat="1" applyBorder="1"/>
    <xf numFmtId="1" fontId="0" fillId="0" borderId="17" xfId="0" applyNumberFormat="1" applyBorder="1"/>
    <xf numFmtId="1" fontId="0" fillId="0" borderId="18" xfId="0" applyNumberFormat="1" applyBorder="1"/>
    <xf numFmtId="0" fontId="0" fillId="0" borderId="0" xfId="0"/>
    <xf numFmtId="0" fontId="0" fillId="0" borderId="12" xfId="0" applyBorder="1"/>
    <xf numFmtId="1" fontId="0" fillId="0" borderId="12" xfId="0" applyNumberFormat="1" applyBorder="1"/>
    <xf numFmtId="0" fontId="0" fillId="0" borderId="10" xfId="0" applyBorder="1"/>
    <xf numFmtId="1" fontId="0" fillId="0" borderId="10" xfId="0" applyNumberFormat="1" applyBorder="1"/>
    <xf numFmtId="0" fontId="0" fillId="0" borderId="14" xfId="0" applyBorder="1"/>
    <xf numFmtId="1" fontId="0" fillId="0" borderId="14" xfId="0" applyNumberFormat="1" applyBorder="1"/>
    <xf numFmtId="0" fontId="0" fillId="0" borderId="11" xfId="0" applyBorder="1"/>
    <xf numFmtId="0" fontId="0" fillId="0" borderId="15" xfId="0" applyBorder="1"/>
    <xf numFmtId="0" fontId="0" fillId="0" borderId="16" xfId="0" applyBorder="1"/>
    <xf numFmtId="0" fontId="0" fillId="0" borderId="13" xfId="0" applyBorder="1"/>
    <xf numFmtId="1" fontId="0" fillId="0" borderId="13" xfId="0" applyNumberFormat="1" applyBorder="1"/>
    <xf numFmtId="1" fontId="0" fillId="0" borderId="17" xfId="0" applyNumberFormat="1" applyBorder="1"/>
    <xf numFmtId="1" fontId="0" fillId="0" borderId="18" xfId="0" applyNumberFormat="1" applyBorder="1"/>
    <xf numFmtId="0" fontId="0" fillId="0" borderId="0" xfId="0"/>
    <xf numFmtId="0" fontId="0" fillId="0" borderId="12" xfId="0" applyBorder="1"/>
    <xf numFmtId="1" fontId="0" fillId="0" borderId="12" xfId="0" applyNumberFormat="1" applyBorder="1"/>
    <xf numFmtId="0" fontId="0" fillId="0" borderId="10" xfId="0" applyBorder="1"/>
    <xf numFmtId="1" fontId="0" fillId="0" borderId="10" xfId="0" applyNumberFormat="1" applyBorder="1"/>
    <xf numFmtId="0" fontId="0" fillId="0" borderId="14" xfId="0" applyBorder="1"/>
    <xf numFmtId="1" fontId="0" fillId="0" borderId="14" xfId="0" applyNumberFormat="1" applyBorder="1"/>
    <xf numFmtId="0" fontId="0" fillId="0" borderId="11" xfId="0" applyBorder="1"/>
    <xf numFmtId="0" fontId="0" fillId="0" borderId="15" xfId="0" applyBorder="1"/>
    <xf numFmtId="0" fontId="0" fillId="0" borderId="16" xfId="0" applyBorder="1"/>
    <xf numFmtId="0" fontId="0" fillId="0" borderId="13" xfId="0" applyBorder="1"/>
    <xf numFmtId="1" fontId="0" fillId="0" borderId="13" xfId="0" applyNumberFormat="1" applyBorder="1"/>
    <xf numFmtId="1" fontId="0" fillId="0" borderId="17" xfId="0" applyNumberFormat="1" applyBorder="1"/>
    <xf numFmtId="1" fontId="0" fillId="0" borderId="18" xfId="0" applyNumberFormat="1" applyBorder="1"/>
    <xf numFmtId="0" fontId="0" fillId="0" borderId="0" xfId="0"/>
    <xf numFmtId="0" fontId="0" fillId="0" borderId="12" xfId="0" applyBorder="1"/>
    <xf numFmtId="1" fontId="0" fillId="0" borderId="12" xfId="0" applyNumberFormat="1" applyBorder="1"/>
    <xf numFmtId="0" fontId="0" fillId="0" borderId="10" xfId="0" applyBorder="1"/>
    <xf numFmtId="1" fontId="0" fillId="0" borderId="10" xfId="0" applyNumberFormat="1" applyBorder="1"/>
    <xf numFmtId="0" fontId="0" fillId="0" borderId="14" xfId="0" applyBorder="1"/>
    <xf numFmtId="1" fontId="0" fillId="0" borderId="14" xfId="0" applyNumberFormat="1" applyBorder="1"/>
    <xf numFmtId="0" fontId="0" fillId="0" borderId="11" xfId="0" applyBorder="1"/>
    <xf numFmtId="0" fontId="0" fillId="0" borderId="15" xfId="0" applyBorder="1"/>
    <xf numFmtId="0" fontId="0" fillId="0" borderId="16" xfId="0" applyBorder="1"/>
    <xf numFmtId="0" fontId="0" fillId="0" borderId="13" xfId="0" applyBorder="1"/>
    <xf numFmtId="1" fontId="0" fillId="0" borderId="13" xfId="0" applyNumberFormat="1" applyBorder="1"/>
    <xf numFmtId="1" fontId="0" fillId="0" borderId="17" xfId="0" applyNumberFormat="1" applyBorder="1"/>
    <xf numFmtId="1" fontId="0" fillId="0" borderId="18" xfId="0" applyNumberFormat="1" applyBorder="1"/>
    <xf numFmtId="0" fontId="0" fillId="0" borderId="0" xfId="0"/>
    <xf numFmtId="0" fontId="0" fillId="0" borderId="12" xfId="0" applyBorder="1"/>
    <xf numFmtId="1" fontId="0" fillId="0" borderId="12" xfId="0" applyNumberFormat="1" applyBorder="1"/>
    <xf numFmtId="0" fontId="0" fillId="0" borderId="10" xfId="0" applyBorder="1"/>
    <xf numFmtId="1" fontId="0" fillId="0" borderId="10" xfId="0" applyNumberFormat="1" applyBorder="1"/>
    <xf numFmtId="0" fontId="0" fillId="0" borderId="14" xfId="0" applyBorder="1"/>
    <xf numFmtId="1" fontId="0" fillId="0" borderId="14" xfId="0" applyNumberFormat="1" applyBorder="1"/>
    <xf numFmtId="0" fontId="0" fillId="0" borderId="11" xfId="0" applyBorder="1"/>
    <xf numFmtId="0" fontId="0" fillId="0" borderId="15" xfId="0" applyBorder="1"/>
    <xf numFmtId="0" fontId="0" fillId="0" borderId="16" xfId="0" applyBorder="1"/>
    <xf numFmtId="0" fontId="0" fillId="0" borderId="13" xfId="0" applyBorder="1"/>
    <xf numFmtId="1" fontId="0" fillId="0" borderId="13" xfId="0" applyNumberFormat="1" applyBorder="1"/>
    <xf numFmtId="1" fontId="0" fillId="0" borderId="17" xfId="0" applyNumberFormat="1" applyBorder="1"/>
    <xf numFmtId="1" fontId="0" fillId="0" borderId="18" xfId="0" applyNumberFormat="1" applyBorder="1"/>
    <xf numFmtId="0" fontId="0" fillId="0" borderId="0" xfId="0"/>
    <xf numFmtId="0" fontId="0" fillId="0" borderId="12" xfId="0" applyBorder="1"/>
    <xf numFmtId="1" fontId="0" fillId="0" borderId="12" xfId="0" applyNumberFormat="1" applyBorder="1"/>
    <xf numFmtId="0" fontId="0" fillId="0" borderId="10" xfId="0" applyBorder="1"/>
    <xf numFmtId="1" fontId="0" fillId="0" borderId="10" xfId="0" applyNumberFormat="1" applyBorder="1"/>
    <xf numFmtId="0" fontId="0" fillId="0" borderId="14" xfId="0" applyBorder="1"/>
    <xf numFmtId="1" fontId="0" fillId="0" borderId="14" xfId="0" applyNumberFormat="1" applyBorder="1"/>
    <xf numFmtId="0" fontId="0" fillId="0" borderId="11" xfId="0" applyBorder="1"/>
    <xf numFmtId="0" fontId="0" fillId="0" borderId="15" xfId="0" applyBorder="1"/>
    <xf numFmtId="0" fontId="0" fillId="0" borderId="16" xfId="0" applyBorder="1"/>
    <xf numFmtId="0" fontId="0" fillId="0" borderId="13" xfId="0" applyBorder="1"/>
    <xf numFmtId="1" fontId="0" fillId="0" borderId="13" xfId="0" applyNumberFormat="1" applyBorder="1"/>
    <xf numFmtId="1" fontId="0" fillId="0" borderId="17" xfId="0" applyNumberFormat="1" applyBorder="1"/>
    <xf numFmtId="1" fontId="0" fillId="0" borderId="18" xfId="0" applyNumberFormat="1" applyBorder="1"/>
    <xf numFmtId="0" fontId="0" fillId="0" borderId="0" xfId="0"/>
    <xf numFmtId="0" fontId="0" fillId="0" borderId="12" xfId="0" applyBorder="1"/>
    <xf numFmtId="1" fontId="0" fillId="0" borderId="12" xfId="0" applyNumberFormat="1" applyBorder="1"/>
    <xf numFmtId="0" fontId="0" fillId="0" borderId="10" xfId="0" applyBorder="1"/>
    <xf numFmtId="1" fontId="0" fillId="0" borderId="10" xfId="0" applyNumberFormat="1" applyBorder="1"/>
    <xf numFmtId="0" fontId="0" fillId="0" borderId="14" xfId="0" applyBorder="1"/>
    <xf numFmtId="1" fontId="0" fillId="0" borderId="14" xfId="0" applyNumberFormat="1" applyBorder="1"/>
    <xf numFmtId="0" fontId="0" fillId="0" borderId="11" xfId="0" applyBorder="1"/>
    <xf numFmtId="0" fontId="0" fillId="0" borderId="15" xfId="0" applyBorder="1"/>
    <xf numFmtId="0" fontId="0" fillId="0" borderId="16" xfId="0" applyBorder="1"/>
    <xf numFmtId="0" fontId="0" fillId="0" borderId="13" xfId="0" applyBorder="1"/>
    <xf numFmtId="1" fontId="0" fillId="0" borderId="13" xfId="0" applyNumberFormat="1" applyBorder="1"/>
    <xf numFmtId="1" fontId="0" fillId="0" borderId="17" xfId="0" applyNumberFormat="1" applyBorder="1"/>
    <xf numFmtId="1" fontId="0" fillId="0" borderId="18" xfId="0" applyNumberFormat="1" applyBorder="1"/>
    <xf numFmtId="0" fontId="0" fillId="0" borderId="0" xfId="0"/>
    <xf numFmtId="0" fontId="0" fillId="0" borderId="12" xfId="0" applyBorder="1"/>
    <xf numFmtId="1" fontId="0" fillId="0" borderId="12" xfId="0" applyNumberFormat="1" applyBorder="1"/>
    <xf numFmtId="0" fontId="0" fillId="0" borderId="10" xfId="0" applyBorder="1"/>
    <xf numFmtId="1" fontId="0" fillId="0" borderId="10" xfId="0" applyNumberFormat="1" applyBorder="1"/>
    <xf numFmtId="0" fontId="0" fillId="0" borderId="14" xfId="0" applyBorder="1"/>
    <xf numFmtId="1" fontId="0" fillId="0" borderId="14" xfId="0" applyNumberFormat="1" applyBorder="1"/>
    <xf numFmtId="0" fontId="0" fillId="0" borderId="11" xfId="0" applyBorder="1"/>
    <xf numFmtId="0" fontId="0" fillId="0" borderId="15" xfId="0" applyBorder="1"/>
    <xf numFmtId="0" fontId="0" fillId="0" borderId="16" xfId="0" applyBorder="1"/>
    <xf numFmtId="0" fontId="0" fillId="0" borderId="13" xfId="0" applyBorder="1"/>
    <xf numFmtId="1" fontId="0" fillId="0" borderId="13" xfId="0" applyNumberFormat="1" applyBorder="1"/>
    <xf numFmtId="1" fontId="0" fillId="0" borderId="17" xfId="0" applyNumberFormat="1" applyBorder="1"/>
    <xf numFmtId="1" fontId="0" fillId="0" borderId="18" xfId="0" applyNumberFormat="1" applyBorder="1"/>
    <xf numFmtId="0" fontId="0" fillId="0" borderId="0" xfId="0"/>
    <xf numFmtId="0" fontId="0" fillId="0" borderId="12" xfId="0" applyBorder="1"/>
    <xf numFmtId="1" fontId="0" fillId="0" borderId="12" xfId="0" applyNumberFormat="1" applyBorder="1"/>
    <xf numFmtId="0" fontId="0" fillId="0" borderId="10" xfId="0" applyBorder="1"/>
    <xf numFmtId="1" fontId="0" fillId="0" borderId="10" xfId="0" applyNumberFormat="1" applyBorder="1"/>
    <xf numFmtId="0" fontId="0" fillId="0" borderId="14" xfId="0" applyBorder="1"/>
    <xf numFmtId="1" fontId="0" fillId="0" borderId="14" xfId="0" applyNumberFormat="1" applyBorder="1"/>
    <xf numFmtId="0" fontId="0" fillId="0" borderId="11" xfId="0" applyBorder="1"/>
    <xf numFmtId="0" fontId="0" fillId="0" borderId="15" xfId="0" applyBorder="1"/>
    <xf numFmtId="0" fontId="0" fillId="0" borderId="16" xfId="0" applyBorder="1"/>
    <xf numFmtId="0" fontId="0" fillId="0" borderId="13" xfId="0" applyBorder="1"/>
    <xf numFmtId="1" fontId="0" fillId="0" borderId="13" xfId="0" applyNumberFormat="1" applyBorder="1"/>
    <xf numFmtId="1" fontId="0" fillId="0" borderId="17" xfId="0" applyNumberFormat="1" applyBorder="1"/>
    <xf numFmtId="1" fontId="0" fillId="0" borderId="18" xfId="0" applyNumberFormat="1" applyBorder="1"/>
    <xf numFmtId="0" fontId="0" fillId="0" borderId="0" xfId="0"/>
    <xf numFmtId="0" fontId="0" fillId="0" borderId="12" xfId="0" applyBorder="1"/>
    <xf numFmtId="1" fontId="0" fillId="0" borderId="12" xfId="0" applyNumberFormat="1" applyBorder="1"/>
    <xf numFmtId="0" fontId="0" fillId="0" borderId="10" xfId="0" applyBorder="1"/>
    <xf numFmtId="1" fontId="0" fillId="0" borderId="10" xfId="0" applyNumberFormat="1" applyBorder="1"/>
    <xf numFmtId="0" fontId="0" fillId="0" borderId="14" xfId="0" applyBorder="1"/>
    <xf numFmtId="1" fontId="0" fillId="0" borderId="14" xfId="0" applyNumberFormat="1" applyBorder="1"/>
    <xf numFmtId="0" fontId="0" fillId="0" borderId="11" xfId="0" applyBorder="1"/>
    <xf numFmtId="0" fontId="0" fillId="0" borderId="15" xfId="0" applyBorder="1"/>
    <xf numFmtId="0" fontId="0" fillId="0" borderId="16" xfId="0" applyBorder="1"/>
    <xf numFmtId="0" fontId="0" fillId="0" borderId="13" xfId="0" applyBorder="1"/>
    <xf numFmtId="1" fontId="0" fillId="0" borderId="13" xfId="0" applyNumberFormat="1" applyBorder="1"/>
    <xf numFmtId="1" fontId="0" fillId="0" borderId="17" xfId="0" applyNumberFormat="1" applyBorder="1"/>
    <xf numFmtId="1" fontId="0" fillId="0" borderId="18" xfId="0" applyNumberFormat="1" applyBorder="1"/>
    <xf numFmtId="0" fontId="0" fillId="0" borderId="0" xfId="0"/>
    <xf numFmtId="0" fontId="0" fillId="0" borderId="12" xfId="0" applyBorder="1"/>
    <xf numFmtId="1" fontId="0" fillId="0" borderId="12" xfId="0" applyNumberFormat="1" applyBorder="1"/>
    <xf numFmtId="0" fontId="0" fillId="0" borderId="10" xfId="0" applyBorder="1"/>
    <xf numFmtId="1" fontId="0" fillId="0" borderId="10" xfId="0" applyNumberFormat="1" applyBorder="1"/>
    <xf numFmtId="0" fontId="0" fillId="0" borderId="14" xfId="0" applyBorder="1"/>
    <xf numFmtId="1" fontId="0" fillId="0" borderId="14" xfId="0" applyNumberFormat="1" applyBorder="1"/>
    <xf numFmtId="0" fontId="0" fillId="0" borderId="11" xfId="0" applyBorder="1"/>
    <xf numFmtId="0" fontId="0" fillId="0" borderId="15" xfId="0" applyBorder="1"/>
    <xf numFmtId="0" fontId="0" fillId="0" borderId="16" xfId="0" applyBorder="1"/>
    <xf numFmtId="0" fontId="0" fillId="0" borderId="13" xfId="0" applyBorder="1"/>
    <xf numFmtId="1" fontId="0" fillId="0" borderId="13" xfId="0" applyNumberFormat="1" applyBorder="1"/>
    <xf numFmtId="1" fontId="0" fillId="0" borderId="17" xfId="0" applyNumberFormat="1" applyBorder="1"/>
    <xf numFmtId="1" fontId="0" fillId="0" borderId="18" xfId="0" applyNumberFormat="1" applyBorder="1"/>
    <xf numFmtId="0" fontId="0" fillId="0" borderId="0" xfId="0"/>
    <xf numFmtId="0" fontId="0" fillId="0" borderId="12" xfId="0" applyBorder="1"/>
    <xf numFmtId="1" fontId="0" fillId="0" borderId="12" xfId="0" applyNumberFormat="1" applyBorder="1"/>
    <xf numFmtId="0" fontId="0" fillId="0" borderId="10" xfId="0" applyBorder="1"/>
    <xf numFmtId="1" fontId="0" fillId="0" borderId="10" xfId="0" applyNumberFormat="1" applyBorder="1"/>
    <xf numFmtId="0" fontId="0" fillId="0" borderId="14" xfId="0" applyBorder="1"/>
    <xf numFmtId="1" fontId="0" fillId="0" borderId="14" xfId="0" applyNumberFormat="1" applyBorder="1"/>
    <xf numFmtId="0" fontId="0" fillId="0" borderId="11" xfId="0" applyBorder="1"/>
    <xf numFmtId="0" fontId="0" fillId="0" borderId="15" xfId="0" applyBorder="1"/>
    <xf numFmtId="0" fontId="0" fillId="0" borderId="16" xfId="0" applyBorder="1"/>
    <xf numFmtId="0" fontId="0" fillId="0" borderId="13" xfId="0" applyBorder="1"/>
    <xf numFmtId="1" fontId="0" fillId="0" borderId="13" xfId="0" applyNumberFormat="1" applyBorder="1"/>
    <xf numFmtId="1" fontId="0" fillId="0" borderId="17" xfId="0" applyNumberFormat="1" applyBorder="1"/>
    <xf numFmtId="1" fontId="0" fillId="0" borderId="18" xfId="0" applyNumberFormat="1" applyBorder="1"/>
    <xf numFmtId="0" fontId="0" fillId="0" borderId="0" xfId="0"/>
    <xf numFmtId="0" fontId="0" fillId="0" borderId="12" xfId="0" applyBorder="1"/>
    <xf numFmtId="1" fontId="0" fillId="0" borderId="12" xfId="0" applyNumberFormat="1" applyBorder="1"/>
    <xf numFmtId="0" fontId="0" fillId="0" borderId="10" xfId="0" applyBorder="1"/>
    <xf numFmtId="1" fontId="0" fillId="0" borderId="10" xfId="0" applyNumberFormat="1" applyBorder="1"/>
    <xf numFmtId="0" fontId="0" fillId="0" borderId="14" xfId="0" applyBorder="1"/>
    <xf numFmtId="1" fontId="0" fillId="0" borderId="14" xfId="0" applyNumberFormat="1" applyBorder="1"/>
    <xf numFmtId="0" fontId="0" fillId="0" borderId="11" xfId="0" applyBorder="1"/>
    <xf numFmtId="0" fontId="0" fillId="0" borderId="15" xfId="0" applyBorder="1"/>
    <xf numFmtId="0" fontId="0" fillId="0" borderId="16" xfId="0" applyBorder="1"/>
    <xf numFmtId="0" fontId="0" fillId="0" borderId="13" xfId="0" applyBorder="1"/>
    <xf numFmtId="1" fontId="0" fillId="0" borderId="13" xfId="0" applyNumberFormat="1" applyBorder="1"/>
    <xf numFmtId="1" fontId="0" fillId="0" borderId="17" xfId="0" applyNumberFormat="1" applyBorder="1"/>
    <xf numFmtId="1" fontId="0" fillId="0" borderId="18" xfId="0" applyNumberFormat="1" applyBorder="1"/>
    <xf numFmtId="0" fontId="0" fillId="0" borderId="0" xfId="0"/>
    <xf numFmtId="0" fontId="0" fillId="0" borderId="12" xfId="0" applyBorder="1"/>
    <xf numFmtId="1" fontId="0" fillId="0" borderId="12" xfId="0" applyNumberFormat="1" applyBorder="1"/>
    <xf numFmtId="0" fontId="0" fillId="0" borderId="10" xfId="0" applyBorder="1"/>
    <xf numFmtId="1" fontId="0" fillId="0" borderId="10" xfId="0" applyNumberFormat="1" applyBorder="1"/>
    <xf numFmtId="0" fontId="0" fillId="0" borderId="14" xfId="0" applyBorder="1"/>
    <xf numFmtId="1" fontId="0" fillId="0" borderId="14" xfId="0" applyNumberFormat="1" applyBorder="1"/>
    <xf numFmtId="0" fontId="0" fillId="0" borderId="11" xfId="0" applyBorder="1"/>
    <xf numFmtId="0" fontId="0" fillId="0" borderId="15" xfId="0" applyBorder="1"/>
    <xf numFmtId="0" fontId="0" fillId="0" borderId="16" xfId="0" applyBorder="1"/>
    <xf numFmtId="0" fontId="0" fillId="0" borderId="13" xfId="0" applyBorder="1"/>
    <xf numFmtId="1" fontId="0" fillId="0" borderId="13" xfId="0" applyNumberFormat="1" applyBorder="1"/>
    <xf numFmtId="1" fontId="0" fillId="0" borderId="17" xfId="0" applyNumberFormat="1" applyBorder="1"/>
    <xf numFmtId="1" fontId="0" fillId="0" borderId="18" xfId="0" applyNumberFormat="1" applyBorder="1"/>
    <xf numFmtId="0" fontId="0" fillId="0" borderId="0" xfId="0"/>
    <xf numFmtId="0" fontId="0" fillId="0" borderId="12" xfId="0" applyBorder="1"/>
    <xf numFmtId="1" fontId="0" fillId="0" borderId="12" xfId="0" applyNumberFormat="1" applyBorder="1"/>
    <xf numFmtId="0" fontId="0" fillId="0" borderId="10" xfId="0" applyBorder="1"/>
    <xf numFmtId="1" fontId="0" fillId="0" borderId="10" xfId="0" applyNumberFormat="1" applyBorder="1"/>
    <xf numFmtId="0" fontId="0" fillId="0" borderId="14" xfId="0" applyBorder="1"/>
    <xf numFmtId="1" fontId="0" fillId="0" borderId="14" xfId="0" applyNumberFormat="1" applyBorder="1"/>
    <xf numFmtId="0" fontId="0" fillId="0" borderId="11" xfId="0" applyBorder="1"/>
    <xf numFmtId="0" fontId="0" fillId="0" borderId="15" xfId="0" applyBorder="1"/>
    <xf numFmtId="0" fontId="0" fillId="0" borderId="16" xfId="0" applyBorder="1"/>
    <xf numFmtId="0" fontId="0" fillId="0" borderId="13" xfId="0" applyBorder="1"/>
    <xf numFmtId="1" fontId="0" fillId="0" borderId="13" xfId="0" applyNumberFormat="1" applyBorder="1"/>
    <xf numFmtId="1" fontId="0" fillId="0" borderId="17" xfId="0" applyNumberFormat="1" applyBorder="1"/>
    <xf numFmtId="1" fontId="0" fillId="0" borderId="18" xfId="0" applyNumberFormat="1" applyBorder="1"/>
    <xf numFmtId="0" fontId="0" fillId="0" borderId="0" xfId="0"/>
    <xf numFmtId="0" fontId="0" fillId="0" borderId="12" xfId="0" applyBorder="1"/>
    <xf numFmtId="1" fontId="0" fillId="0" borderId="12" xfId="0" applyNumberFormat="1" applyBorder="1"/>
    <xf numFmtId="0" fontId="0" fillId="0" borderId="10" xfId="0" applyBorder="1"/>
    <xf numFmtId="1" fontId="0" fillId="0" borderId="10" xfId="0" applyNumberFormat="1" applyBorder="1"/>
    <xf numFmtId="0" fontId="0" fillId="0" borderId="14" xfId="0" applyBorder="1"/>
    <xf numFmtId="1" fontId="0" fillId="0" borderId="14" xfId="0" applyNumberFormat="1" applyBorder="1"/>
    <xf numFmtId="0" fontId="0" fillId="0" borderId="11" xfId="0" applyBorder="1"/>
    <xf numFmtId="0" fontId="0" fillId="0" borderId="15" xfId="0" applyBorder="1"/>
    <xf numFmtId="0" fontId="0" fillId="0" borderId="16" xfId="0" applyBorder="1"/>
    <xf numFmtId="0" fontId="0" fillId="0" borderId="13" xfId="0" applyBorder="1"/>
    <xf numFmtId="1" fontId="0" fillId="0" borderId="13" xfId="0" applyNumberFormat="1" applyBorder="1"/>
    <xf numFmtId="1" fontId="0" fillId="0" borderId="17" xfId="0" applyNumberFormat="1" applyBorder="1"/>
    <xf numFmtId="1" fontId="0" fillId="0" borderId="18" xfId="0" applyNumberFormat="1" applyBorder="1"/>
    <xf numFmtId="0" fontId="0" fillId="0" borderId="0" xfId="0"/>
    <xf numFmtId="0" fontId="0" fillId="0" borderId="12" xfId="0" applyBorder="1"/>
    <xf numFmtId="1" fontId="0" fillId="0" borderId="12" xfId="0" applyNumberFormat="1" applyBorder="1"/>
    <xf numFmtId="0" fontId="0" fillId="0" borderId="10" xfId="0" applyBorder="1"/>
    <xf numFmtId="1" fontId="0" fillId="0" borderId="10" xfId="0" applyNumberFormat="1" applyBorder="1"/>
    <xf numFmtId="0" fontId="0" fillId="0" borderId="14" xfId="0" applyBorder="1"/>
    <xf numFmtId="1" fontId="0" fillId="0" borderId="14" xfId="0" applyNumberFormat="1" applyBorder="1"/>
    <xf numFmtId="0" fontId="0" fillId="0" borderId="11" xfId="0" applyBorder="1"/>
    <xf numFmtId="0" fontId="0" fillId="0" borderId="15" xfId="0" applyBorder="1"/>
    <xf numFmtId="0" fontId="0" fillId="0" borderId="16" xfId="0" applyBorder="1"/>
    <xf numFmtId="0" fontId="0" fillId="0" borderId="13" xfId="0" applyBorder="1"/>
    <xf numFmtId="1" fontId="0" fillId="0" borderId="13" xfId="0" applyNumberFormat="1" applyBorder="1"/>
    <xf numFmtId="1" fontId="0" fillId="0" borderId="17" xfId="0" applyNumberFormat="1" applyBorder="1"/>
    <xf numFmtId="1" fontId="0" fillId="0" borderId="18" xfId="0" applyNumberFormat="1" applyBorder="1"/>
    <xf numFmtId="0" fontId="0" fillId="0" borderId="0" xfId="0"/>
    <xf numFmtId="0" fontId="0" fillId="0" borderId="12" xfId="0" applyBorder="1"/>
    <xf numFmtId="1" fontId="0" fillId="0" borderId="12" xfId="0" applyNumberFormat="1" applyBorder="1"/>
    <xf numFmtId="0" fontId="0" fillId="0" borderId="10" xfId="0" applyBorder="1"/>
    <xf numFmtId="1" fontId="0" fillId="0" borderId="10" xfId="0" applyNumberFormat="1" applyBorder="1"/>
    <xf numFmtId="0" fontId="0" fillId="0" borderId="14" xfId="0" applyBorder="1"/>
    <xf numFmtId="1" fontId="0" fillId="0" borderId="14" xfId="0" applyNumberFormat="1" applyBorder="1"/>
    <xf numFmtId="0" fontId="0" fillId="0" borderId="11" xfId="0" applyBorder="1"/>
    <xf numFmtId="0" fontId="0" fillId="0" borderId="15" xfId="0" applyBorder="1"/>
    <xf numFmtId="0" fontId="0" fillId="0" borderId="16" xfId="0" applyBorder="1"/>
    <xf numFmtId="0" fontId="0" fillId="0" borderId="13" xfId="0" applyBorder="1"/>
    <xf numFmtId="1" fontId="0" fillId="0" borderId="13" xfId="0" applyNumberFormat="1" applyBorder="1"/>
    <xf numFmtId="1" fontId="0" fillId="0" borderId="17" xfId="0" applyNumberFormat="1" applyBorder="1"/>
    <xf numFmtId="1" fontId="0" fillId="0" borderId="18" xfId="0" applyNumberFormat="1" applyBorder="1"/>
    <xf numFmtId="0" fontId="0" fillId="0" borderId="0" xfId="0"/>
    <xf numFmtId="0" fontId="0" fillId="0" borderId="12" xfId="0" applyBorder="1"/>
    <xf numFmtId="1" fontId="0" fillId="0" borderId="12" xfId="0" applyNumberFormat="1" applyBorder="1"/>
    <xf numFmtId="0" fontId="0" fillId="0" borderId="10" xfId="0" applyBorder="1"/>
    <xf numFmtId="1" fontId="0" fillId="0" borderId="10" xfId="0" applyNumberFormat="1" applyBorder="1"/>
    <xf numFmtId="0" fontId="0" fillId="0" borderId="14" xfId="0" applyBorder="1"/>
    <xf numFmtId="1" fontId="0" fillId="0" borderId="14" xfId="0" applyNumberFormat="1" applyBorder="1"/>
    <xf numFmtId="0" fontId="0" fillId="0" borderId="11" xfId="0" applyBorder="1"/>
    <xf numFmtId="0" fontId="0" fillId="0" borderId="15" xfId="0" applyBorder="1"/>
    <xf numFmtId="0" fontId="0" fillId="0" borderId="16" xfId="0" applyBorder="1"/>
    <xf numFmtId="0" fontId="0" fillId="0" borderId="13" xfId="0" applyBorder="1"/>
    <xf numFmtId="1" fontId="0" fillId="0" borderId="13" xfId="0" applyNumberFormat="1" applyBorder="1"/>
    <xf numFmtId="1" fontId="0" fillId="0" borderId="17" xfId="0" applyNumberFormat="1" applyBorder="1"/>
    <xf numFmtId="1" fontId="0" fillId="0" borderId="18" xfId="0" applyNumberFormat="1" applyBorder="1"/>
    <xf numFmtId="0" fontId="0" fillId="0" borderId="0" xfId="0"/>
    <xf numFmtId="0" fontId="0" fillId="0" borderId="12" xfId="0" applyBorder="1"/>
    <xf numFmtId="1" fontId="0" fillId="0" borderId="12" xfId="0" applyNumberFormat="1" applyBorder="1"/>
    <xf numFmtId="0" fontId="0" fillId="0" borderId="10" xfId="0" applyBorder="1"/>
    <xf numFmtId="1" fontId="0" fillId="0" borderId="10" xfId="0" applyNumberFormat="1" applyBorder="1"/>
    <xf numFmtId="0" fontId="0" fillId="0" borderId="14" xfId="0" applyBorder="1"/>
    <xf numFmtId="1" fontId="0" fillId="0" borderId="14" xfId="0" applyNumberFormat="1" applyBorder="1"/>
    <xf numFmtId="0" fontId="0" fillId="0" borderId="11" xfId="0" applyBorder="1"/>
    <xf numFmtId="0" fontId="0" fillId="0" borderId="15" xfId="0" applyBorder="1"/>
    <xf numFmtId="0" fontId="0" fillId="0" borderId="16" xfId="0" applyBorder="1"/>
    <xf numFmtId="0" fontId="0" fillId="0" borderId="13" xfId="0" applyBorder="1"/>
    <xf numFmtId="1" fontId="0" fillId="0" borderId="13" xfId="0" applyNumberFormat="1" applyBorder="1"/>
    <xf numFmtId="1" fontId="0" fillId="0" borderId="17" xfId="0" applyNumberFormat="1" applyBorder="1"/>
    <xf numFmtId="1" fontId="0" fillId="0" borderId="18" xfId="0" applyNumberFormat="1" applyBorder="1"/>
    <xf numFmtId="0" fontId="0" fillId="0" borderId="0" xfId="0"/>
    <xf numFmtId="0" fontId="0" fillId="0" borderId="12" xfId="0" applyBorder="1"/>
    <xf numFmtId="1" fontId="0" fillId="0" borderId="12" xfId="0" applyNumberFormat="1" applyBorder="1"/>
    <xf numFmtId="0" fontId="0" fillId="0" borderId="10" xfId="0" applyBorder="1"/>
    <xf numFmtId="1" fontId="0" fillId="0" borderId="10" xfId="0" applyNumberFormat="1" applyBorder="1"/>
    <xf numFmtId="0" fontId="0" fillId="0" borderId="14" xfId="0" applyBorder="1"/>
    <xf numFmtId="1" fontId="0" fillId="0" borderId="14" xfId="0" applyNumberFormat="1" applyBorder="1"/>
    <xf numFmtId="0" fontId="0" fillId="0" borderId="11" xfId="0" applyBorder="1"/>
    <xf numFmtId="0" fontId="0" fillId="0" borderId="15" xfId="0" applyBorder="1"/>
    <xf numFmtId="0" fontId="0" fillId="0" borderId="16" xfId="0" applyBorder="1"/>
    <xf numFmtId="0" fontId="0" fillId="0" borderId="13" xfId="0" applyBorder="1"/>
    <xf numFmtId="1" fontId="0" fillId="0" borderId="13" xfId="0" applyNumberFormat="1" applyBorder="1"/>
    <xf numFmtId="1" fontId="0" fillId="0" borderId="17" xfId="0" applyNumberFormat="1" applyBorder="1"/>
    <xf numFmtId="1" fontId="0" fillId="0" borderId="18" xfId="0" applyNumberFormat="1" applyBorder="1"/>
    <xf numFmtId="0" fontId="0" fillId="0" borderId="0" xfId="0"/>
    <xf numFmtId="0" fontId="0" fillId="0" borderId="12" xfId="0" applyBorder="1"/>
    <xf numFmtId="1" fontId="0" fillId="0" borderId="12" xfId="0" applyNumberFormat="1" applyBorder="1"/>
    <xf numFmtId="0" fontId="0" fillId="0" borderId="10" xfId="0" applyBorder="1"/>
    <xf numFmtId="1" fontId="0" fillId="0" borderId="10" xfId="0" applyNumberFormat="1" applyBorder="1"/>
    <xf numFmtId="0" fontId="0" fillId="0" borderId="14" xfId="0" applyBorder="1"/>
    <xf numFmtId="1" fontId="0" fillId="0" borderId="14" xfId="0" applyNumberFormat="1" applyBorder="1"/>
    <xf numFmtId="0" fontId="0" fillId="0" borderId="11" xfId="0" applyBorder="1"/>
    <xf numFmtId="0" fontId="0" fillId="0" borderId="15" xfId="0" applyBorder="1"/>
    <xf numFmtId="0" fontId="0" fillId="0" borderId="16" xfId="0" applyBorder="1"/>
    <xf numFmtId="0" fontId="0" fillId="0" borderId="13" xfId="0" applyBorder="1"/>
    <xf numFmtId="1" fontId="0" fillId="0" borderId="13" xfId="0" applyNumberFormat="1" applyBorder="1"/>
    <xf numFmtId="1" fontId="0" fillId="0" borderId="17" xfId="0" applyNumberFormat="1" applyBorder="1"/>
    <xf numFmtId="1" fontId="0" fillId="0" borderId="18" xfId="0" applyNumberFormat="1" applyBorder="1"/>
    <xf numFmtId="0" fontId="0" fillId="0" borderId="0" xfId="0"/>
    <xf numFmtId="0" fontId="0" fillId="0" borderId="12" xfId="0" applyBorder="1"/>
    <xf numFmtId="1" fontId="0" fillId="0" borderId="12" xfId="0" applyNumberFormat="1" applyBorder="1"/>
    <xf numFmtId="0" fontId="0" fillId="0" borderId="10" xfId="0" applyBorder="1"/>
    <xf numFmtId="1" fontId="0" fillId="0" borderId="10" xfId="0" applyNumberFormat="1" applyBorder="1"/>
    <xf numFmtId="0" fontId="0" fillId="0" borderId="14" xfId="0" applyBorder="1"/>
    <xf numFmtId="1" fontId="0" fillId="0" borderId="14" xfId="0" applyNumberFormat="1" applyBorder="1"/>
    <xf numFmtId="0" fontId="0" fillId="0" borderId="11" xfId="0" applyBorder="1"/>
    <xf numFmtId="0" fontId="0" fillId="0" borderId="15" xfId="0" applyBorder="1"/>
    <xf numFmtId="0" fontId="0" fillId="0" borderId="16" xfId="0" applyBorder="1"/>
    <xf numFmtId="0" fontId="0" fillId="0" borderId="13" xfId="0" applyBorder="1"/>
    <xf numFmtId="1" fontId="0" fillId="0" borderId="13" xfId="0" applyNumberFormat="1" applyBorder="1"/>
    <xf numFmtId="1" fontId="0" fillId="0" borderId="17" xfId="0" applyNumberFormat="1" applyBorder="1"/>
    <xf numFmtId="1" fontId="0" fillId="0" borderId="18" xfId="0" applyNumberFormat="1" applyBorder="1"/>
    <xf numFmtId="0" fontId="0" fillId="0" borderId="0" xfId="0"/>
    <xf numFmtId="0" fontId="0" fillId="0" borderId="12" xfId="0" applyBorder="1"/>
    <xf numFmtId="1" fontId="0" fillId="0" borderId="12" xfId="0" applyNumberFormat="1" applyBorder="1"/>
    <xf numFmtId="0" fontId="0" fillId="0" borderId="10" xfId="0" applyBorder="1"/>
    <xf numFmtId="1" fontId="0" fillId="0" borderId="10" xfId="0" applyNumberFormat="1" applyBorder="1"/>
    <xf numFmtId="0" fontId="0" fillId="0" borderId="14" xfId="0" applyBorder="1"/>
    <xf numFmtId="1" fontId="0" fillId="0" borderId="14" xfId="0" applyNumberFormat="1" applyBorder="1"/>
    <xf numFmtId="0" fontId="0" fillId="0" borderId="11" xfId="0" applyBorder="1"/>
    <xf numFmtId="0" fontId="0" fillId="0" borderId="15" xfId="0" applyBorder="1"/>
    <xf numFmtId="0" fontId="0" fillId="0" borderId="16" xfId="0" applyBorder="1"/>
    <xf numFmtId="0" fontId="0" fillId="0" borderId="13" xfId="0" applyBorder="1"/>
    <xf numFmtId="1" fontId="0" fillId="0" borderId="13" xfId="0" applyNumberFormat="1" applyBorder="1"/>
    <xf numFmtId="1" fontId="0" fillId="0" borderId="17" xfId="0" applyNumberFormat="1" applyBorder="1"/>
    <xf numFmtId="1" fontId="0" fillId="0" borderId="18" xfId="0" applyNumberFormat="1" applyBorder="1"/>
    <xf numFmtId="0" fontId="0" fillId="0" borderId="0" xfId="0"/>
    <xf numFmtId="0" fontId="0" fillId="0" borderId="12" xfId="0" applyBorder="1"/>
    <xf numFmtId="1" fontId="0" fillId="0" borderId="12" xfId="0" applyNumberFormat="1" applyBorder="1"/>
    <xf numFmtId="0" fontId="0" fillId="0" borderId="10" xfId="0" applyBorder="1"/>
    <xf numFmtId="1" fontId="0" fillId="0" borderId="10" xfId="0" applyNumberFormat="1" applyBorder="1"/>
    <xf numFmtId="0" fontId="0" fillId="0" borderId="14" xfId="0" applyBorder="1"/>
    <xf numFmtId="1" fontId="0" fillId="0" borderId="14" xfId="0" applyNumberFormat="1" applyBorder="1"/>
    <xf numFmtId="0" fontId="0" fillId="0" borderId="11" xfId="0" applyBorder="1"/>
    <xf numFmtId="0" fontId="0" fillId="0" borderId="15" xfId="0" applyBorder="1"/>
    <xf numFmtId="0" fontId="0" fillId="0" borderId="16" xfId="0" applyBorder="1"/>
    <xf numFmtId="0" fontId="0" fillId="0" borderId="13" xfId="0" applyBorder="1"/>
    <xf numFmtId="1" fontId="0" fillId="0" borderId="13" xfId="0" applyNumberFormat="1" applyBorder="1"/>
    <xf numFmtId="1" fontId="0" fillId="0" borderId="17" xfId="0" applyNumberFormat="1" applyBorder="1"/>
    <xf numFmtId="1" fontId="0" fillId="0" borderId="18" xfId="0" applyNumberFormat="1" applyBorder="1"/>
    <xf numFmtId="0" fontId="0" fillId="0" borderId="0" xfId="0"/>
    <xf numFmtId="0" fontId="0" fillId="0" borderId="12" xfId="0" applyBorder="1"/>
    <xf numFmtId="1" fontId="0" fillId="0" borderId="12" xfId="0" applyNumberFormat="1" applyBorder="1"/>
    <xf numFmtId="0" fontId="0" fillId="0" borderId="10" xfId="0" applyBorder="1"/>
    <xf numFmtId="1" fontId="0" fillId="0" borderId="10" xfId="0" applyNumberFormat="1" applyBorder="1"/>
    <xf numFmtId="0" fontId="0" fillId="0" borderId="14" xfId="0" applyBorder="1"/>
    <xf numFmtId="1" fontId="0" fillId="0" borderId="14" xfId="0" applyNumberFormat="1" applyBorder="1"/>
    <xf numFmtId="0" fontId="0" fillId="0" borderId="11" xfId="0" applyBorder="1"/>
    <xf numFmtId="0" fontId="0" fillId="0" borderId="15" xfId="0" applyBorder="1"/>
    <xf numFmtId="0" fontId="0" fillId="0" borderId="16" xfId="0" applyBorder="1"/>
    <xf numFmtId="0" fontId="0" fillId="0" borderId="13" xfId="0" applyBorder="1"/>
    <xf numFmtId="1" fontId="0" fillId="0" borderId="13" xfId="0" applyNumberFormat="1" applyBorder="1"/>
    <xf numFmtId="1" fontId="0" fillId="0" borderId="17" xfId="0" applyNumberFormat="1" applyBorder="1"/>
    <xf numFmtId="1" fontId="0" fillId="0" borderId="18" xfId="0" applyNumberFormat="1" applyBorder="1"/>
    <xf numFmtId="0" fontId="0" fillId="0" borderId="0" xfId="0"/>
    <xf numFmtId="0" fontId="0" fillId="0" borderId="12" xfId="0" applyBorder="1"/>
    <xf numFmtId="1" fontId="0" fillId="0" borderId="12" xfId="0" applyNumberFormat="1" applyBorder="1"/>
    <xf numFmtId="0" fontId="0" fillId="0" borderId="10" xfId="0" applyBorder="1"/>
    <xf numFmtId="1" fontId="0" fillId="0" borderId="10" xfId="0" applyNumberFormat="1" applyBorder="1"/>
    <xf numFmtId="0" fontId="0" fillId="0" borderId="14" xfId="0" applyBorder="1"/>
    <xf numFmtId="1" fontId="0" fillId="0" borderId="14" xfId="0" applyNumberFormat="1" applyBorder="1"/>
    <xf numFmtId="0" fontId="0" fillId="0" borderId="11" xfId="0" applyBorder="1"/>
    <xf numFmtId="0" fontId="0" fillId="0" borderId="15" xfId="0" applyBorder="1"/>
    <xf numFmtId="0" fontId="0" fillId="0" borderId="16" xfId="0" applyBorder="1"/>
    <xf numFmtId="0" fontId="0" fillId="0" borderId="13" xfId="0" applyBorder="1"/>
    <xf numFmtId="1" fontId="0" fillId="0" borderId="13" xfId="0" applyNumberFormat="1" applyBorder="1"/>
    <xf numFmtId="1" fontId="0" fillId="0" borderId="17" xfId="0" applyNumberFormat="1" applyBorder="1"/>
    <xf numFmtId="1" fontId="0" fillId="0" borderId="18" xfId="0" applyNumberFormat="1" applyBorder="1"/>
    <xf numFmtId="0" fontId="0" fillId="0" borderId="0" xfId="0"/>
    <xf numFmtId="0" fontId="0" fillId="0" borderId="12" xfId="0" applyBorder="1"/>
    <xf numFmtId="1" fontId="0" fillId="0" borderId="12" xfId="0" applyNumberFormat="1" applyBorder="1"/>
    <xf numFmtId="0" fontId="0" fillId="0" borderId="10" xfId="0" applyBorder="1"/>
    <xf numFmtId="1" fontId="0" fillId="0" borderId="10" xfId="0" applyNumberFormat="1" applyBorder="1"/>
    <xf numFmtId="0" fontId="0" fillId="0" borderId="14" xfId="0" applyBorder="1"/>
    <xf numFmtId="1" fontId="0" fillId="0" borderId="14" xfId="0" applyNumberFormat="1" applyBorder="1"/>
    <xf numFmtId="0" fontId="0" fillId="0" borderId="11" xfId="0" applyBorder="1"/>
    <xf numFmtId="0" fontId="0" fillId="0" borderId="15" xfId="0" applyBorder="1"/>
    <xf numFmtId="0" fontId="0" fillId="0" borderId="16" xfId="0" applyBorder="1"/>
    <xf numFmtId="0" fontId="0" fillId="0" borderId="13" xfId="0" applyBorder="1"/>
    <xf numFmtId="1" fontId="0" fillId="0" borderId="13" xfId="0" applyNumberFormat="1" applyBorder="1"/>
    <xf numFmtId="1" fontId="0" fillId="0" borderId="17" xfId="0" applyNumberFormat="1" applyBorder="1"/>
    <xf numFmtId="1" fontId="0" fillId="0" borderId="18" xfId="0" applyNumberFormat="1" applyBorder="1"/>
    <xf numFmtId="0" fontId="0" fillId="0" borderId="0" xfId="0"/>
    <xf numFmtId="0" fontId="0" fillId="0" borderId="12" xfId="0" applyBorder="1"/>
    <xf numFmtId="1" fontId="0" fillId="0" borderId="12" xfId="0" applyNumberFormat="1" applyBorder="1"/>
    <xf numFmtId="0" fontId="0" fillId="0" borderId="10" xfId="0" applyBorder="1"/>
    <xf numFmtId="1" fontId="0" fillId="0" borderId="10" xfId="0" applyNumberFormat="1" applyBorder="1"/>
    <xf numFmtId="0" fontId="0" fillId="0" borderId="14" xfId="0" applyBorder="1"/>
    <xf numFmtId="1" fontId="0" fillId="0" borderId="14" xfId="0" applyNumberFormat="1" applyBorder="1"/>
    <xf numFmtId="0" fontId="0" fillId="0" borderId="11" xfId="0" applyBorder="1"/>
    <xf numFmtId="0" fontId="0" fillId="0" borderId="15" xfId="0" applyBorder="1"/>
    <xf numFmtId="0" fontId="0" fillId="0" borderId="16" xfId="0" applyBorder="1"/>
    <xf numFmtId="0" fontId="0" fillId="0" borderId="13" xfId="0" applyBorder="1"/>
    <xf numFmtId="1" fontId="0" fillId="0" borderId="13" xfId="0" applyNumberFormat="1" applyBorder="1"/>
    <xf numFmtId="1" fontId="0" fillId="0" borderId="17" xfId="0" applyNumberFormat="1" applyBorder="1"/>
    <xf numFmtId="1" fontId="0" fillId="0" borderId="18" xfId="0" applyNumberFormat="1" applyBorder="1"/>
    <xf numFmtId="0" fontId="0" fillId="0" borderId="0" xfId="0"/>
    <xf numFmtId="0" fontId="0" fillId="0" borderId="12" xfId="0" applyBorder="1"/>
    <xf numFmtId="1" fontId="0" fillId="0" borderId="12" xfId="0" applyNumberFormat="1" applyBorder="1"/>
    <xf numFmtId="0" fontId="0" fillId="0" borderId="10" xfId="0" applyBorder="1"/>
    <xf numFmtId="1" fontId="0" fillId="0" borderId="10" xfId="0" applyNumberFormat="1" applyBorder="1"/>
    <xf numFmtId="0" fontId="0" fillId="0" borderId="14" xfId="0" applyBorder="1"/>
    <xf numFmtId="1" fontId="0" fillId="0" borderId="14" xfId="0" applyNumberFormat="1" applyBorder="1"/>
    <xf numFmtId="0" fontId="0" fillId="0" borderId="11" xfId="0" applyBorder="1"/>
    <xf numFmtId="0" fontId="0" fillId="0" borderId="15" xfId="0" applyBorder="1"/>
    <xf numFmtId="0" fontId="0" fillId="0" borderId="16" xfId="0" applyBorder="1"/>
    <xf numFmtId="0" fontId="0" fillId="0" borderId="13" xfId="0" applyBorder="1"/>
    <xf numFmtId="1" fontId="0" fillId="0" borderId="13" xfId="0" applyNumberFormat="1" applyBorder="1"/>
    <xf numFmtId="1" fontId="0" fillId="0" borderId="17" xfId="0" applyNumberFormat="1" applyBorder="1"/>
    <xf numFmtId="1" fontId="0" fillId="0" borderId="18" xfId="0" applyNumberFormat="1" applyBorder="1"/>
    <xf numFmtId="0" fontId="0" fillId="0" borderId="0" xfId="0"/>
    <xf numFmtId="0" fontId="0" fillId="0" borderId="12" xfId="0" applyBorder="1"/>
    <xf numFmtId="1" fontId="0" fillId="0" borderId="12" xfId="0" applyNumberFormat="1" applyBorder="1"/>
    <xf numFmtId="0" fontId="0" fillId="0" borderId="10" xfId="0" applyBorder="1"/>
    <xf numFmtId="1" fontId="0" fillId="0" borderId="10" xfId="0" applyNumberFormat="1" applyBorder="1"/>
    <xf numFmtId="0" fontId="0" fillId="0" borderId="14" xfId="0" applyBorder="1"/>
    <xf numFmtId="1" fontId="0" fillId="0" borderId="14" xfId="0" applyNumberFormat="1" applyBorder="1"/>
    <xf numFmtId="0" fontId="0" fillId="0" borderId="11" xfId="0" applyBorder="1"/>
    <xf numFmtId="0" fontId="0" fillId="0" borderId="15" xfId="0" applyBorder="1"/>
    <xf numFmtId="0" fontId="0" fillId="0" borderId="16" xfId="0" applyBorder="1"/>
    <xf numFmtId="0" fontId="0" fillId="0" borderId="13" xfId="0" applyBorder="1"/>
    <xf numFmtId="1" fontId="0" fillId="0" borderId="13" xfId="0" applyNumberFormat="1" applyBorder="1"/>
    <xf numFmtId="1" fontId="0" fillId="0" borderId="17" xfId="0" applyNumberFormat="1" applyBorder="1"/>
    <xf numFmtId="1" fontId="0" fillId="0" borderId="18" xfId="0" applyNumberFormat="1" applyBorder="1"/>
    <xf numFmtId="0" fontId="0" fillId="0" borderId="0" xfId="0"/>
    <xf numFmtId="0" fontId="0" fillId="0" borderId="12" xfId="0" applyBorder="1"/>
    <xf numFmtId="1" fontId="0" fillId="0" borderId="12" xfId="0" applyNumberFormat="1" applyBorder="1"/>
    <xf numFmtId="0" fontId="0" fillId="0" borderId="10" xfId="0" applyBorder="1"/>
    <xf numFmtId="1" fontId="0" fillId="0" borderId="10" xfId="0" applyNumberFormat="1" applyBorder="1"/>
    <xf numFmtId="0" fontId="0" fillId="0" borderId="14" xfId="0" applyBorder="1"/>
    <xf numFmtId="1" fontId="0" fillId="0" borderId="14" xfId="0" applyNumberFormat="1" applyBorder="1"/>
    <xf numFmtId="0" fontId="0" fillId="0" borderId="11" xfId="0" applyBorder="1"/>
    <xf numFmtId="0" fontId="0" fillId="0" borderId="15" xfId="0" applyBorder="1"/>
    <xf numFmtId="0" fontId="0" fillId="0" borderId="16" xfId="0" applyBorder="1"/>
    <xf numFmtId="0" fontId="0" fillId="0" borderId="13" xfId="0" applyBorder="1"/>
    <xf numFmtId="1" fontId="0" fillId="0" borderId="13" xfId="0" applyNumberFormat="1" applyBorder="1"/>
    <xf numFmtId="1" fontId="0" fillId="0" borderId="17" xfId="0" applyNumberFormat="1" applyBorder="1"/>
    <xf numFmtId="1" fontId="0" fillId="0" borderId="18" xfId="0" applyNumberFormat="1" applyBorder="1"/>
    <xf numFmtId="0" fontId="0" fillId="0" borderId="0" xfId="0"/>
    <xf numFmtId="0" fontId="0" fillId="0" borderId="12" xfId="0" applyBorder="1"/>
    <xf numFmtId="1" fontId="0" fillId="0" borderId="12" xfId="0" applyNumberFormat="1" applyBorder="1"/>
    <xf numFmtId="0" fontId="0" fillId="0" borderId="10" xfId="0" applyBorder="1"/>
    <xf numFmtId="1" fontId="0" fillId="0" borderId="10" xfId="0" applyNumberFormat="1" applyBorder="1"/>
    <xf numFmtId="0" fontId="0" fillId="0" borderId="14" xfId="0" applyBorder="1"/>
    <xf numFmtId="1" fontId="0" fillId="0" borderId="14" xfId="0" applyNumberFormat="1" applyBorder="1"/>
    <xf numFmtId="0" fontId="0" fillId="0" borderId="11" xfId="0" applyBorder="1"/>
    <xf numFmtId="0" fontId="0" fillId="0" borderId="15" xfId="0" applyBorder="1"/>
    <xf numFmtId="0" fontId="0" fillId="0" borderId="16" xfId="0" applyBorder="1"/>
    <xf numFmtId="0" fontId="0" fillId="0" borderId="13" xfId="0" applyBorder="1"/>
    <xf numFmtId="1" fontId="0" fillId="0" borderId="13" xfId="0" applyNumberFormat="1" applyBorder="1"/>
    <xf numFmtId="1" fontId="0" fillId="0" borderId="17" xfId="0" applyNumberFormat="1" applyBorder="1"/>
    <xf numFmtId="1" fontId="0" fillId="0" borderId="18" xfId="0" applyNumberFormat="1" applyBorder="1"/>
    <xf numFmtId="0" fontId="0" fillId="0" borderId="0" xfId="0"/>
    <xf numFmtId="0" fontId="0" fillId="0" borderId="12" xfId="0" applyBorder="1"/>
    <xf numFmtId="1" fontId="0" fillId="0" borderId="12" xfId="0" applyNumberFormat="1" applyBorder="1"/>
    <xf numFmtId="0" fontId="0" fillId="0" borderId="10" xfId="0" applyBorder="1"/>
    <xf numFmtId="1" fontId="0" fillId="0" borderId="10" xfId="0" applyNumberFormat="1" applyBorder="1"/>
    <xf numFmtId="0" fontId="0" fillId="0" borderId="14" xfId="0" applyBorder="1"/>
    <xf numFmtId="1" fontId="0" fillId="0" borderId="14" xfId="0" applyNumberFormat="1" applyBorder="1"/>
    <xf numFmtId="0" fontId="0" fillId="0" borderId="11" xfId="0" applyBorder="1"/>
    <xf numFmtId="0" fontId="0" fillId="0" borderId="15" xfId="0" applyBorder="1"/>
    <xf numFmtId="0" fontId="0" fillId="0" borderId="16" xfId="0" applyBorder="1"/>
    <xf numFmtId="0" fontId="0" fillId="0" borderId="13" xfId="0" applyBorder="1"/>
    <xf numFmtId="1" fontId="0" fillId="0" borderId="13" xfId="0" applyNumberFormat="1" applyBorder="1"/>
    <xf numFmtId="1" fontId="0" fillId="0" borderId="17" xfId="0" applyNumberFormat="1" applyBorder="1"/>
    <xf numFmtId="1" fontId="0" fillId="0" borderId="18" xfId="0" applyNumberFormat="1" applyBorder="1"/>
    <xf numFmtId="0" fontId="0" fillId="0" borderId="0" xfId="0"/>
    <xf numFmtId="0" fontId="0" fillId="0" borderId="12" xfId="0" applyBorder="1"/>
    <xf numFmtId="1" fontId="0" fillId="0" borderId="12" xfId="0" applyNumberFormat="1" applyBorder="1"/>
    <xf numFmtId="0" fontId="0" fillId="0" borderId="10" xfId="0" applyBorder="1"/>
    <xf numFmtId="1" fontId="0" fillId="0" borderId="10" xfId="0" applyNumberFormat="1" applyBorder="1"/>
    <xf numFmtId="0" fontId="0" fillId="0" borderId="14" xfId="0" applyBorder="1"/>
    <xf numFmtId="1" fontId="0" fillId="0" borderId="14" xfId="0" applyNumberFormat="1" applyBorder="1"/>
    <xf numFmtId="0" fontId="0" fillId="0" borderId="11" xfId="0" applyBorder="1"/>
    <xf numFmtId="0" fontId="0" fillId="0" borderId="15" xfId="0" applyBorder="1"/>
    <xf numFmtId="0" fontId="0" fillId="0" borderId="16" xfId="0" applyBorder="1"/>
    <xf numFmtId="0" fontId="0" fillId="0" borderId="13" xfId="0" applyBorder="1"/>
    <xf numFmtId="1" fontId="0" fillId="0" borderId="13" xfId="0" applyNumberFormat="1" applyBorder="1"/>
    <xf numFmtId="1" fontId="0" fillId="0" borderId="17" xfId="0" applyNumberFormat="1" applyBorder="1"/>
    <xf numFmtId="1" fontId="0" fillId="0" borderId="18" xfId="0" applyNumberFormat="1" applyBorder="1"/>
    <xf numFmtId="0" fontId="0" fillId="0" borderId="0" xfId="0"/>
    <xf numFmtId="0" fontId="0" fillId="0" borderId="12" xfId="0" applyBorder="1"/>
    <xf numFmtId="1" fontId="0" fillId="0" borderId="12" xfId="0" applyNumberFormat="1" applyBorder="1"/>
    <xf numFmtId="0" fontId="0" fillId="0" borderId="10" xfId="0" applyBorder="1"/>
    <xf numFmtId="1" fontId="0" fillId="0" borderId="10" xfId="0" applyNumberFormat="1" applyBorder="1"/>
    <xf numFmtId="0" fontId="0" fillId="0" borderId="14" xfId="0" applyBorder="1"/>
    <xf numFmtId="1" fontId="0" fillId="0" borderId="14" xfId="0" applyNumberFormat="1" applyBorder="1"/>
    <xf numFmtId="0" fontId="0" fillId="0" borderId="11" xfId="0" applyBorder="1"/>
    <xf numFmtId="0" fontId="0" fillId="0" borderId="15" xfId="0" applyBorder="1"/>
    <xf numFmtId="0" fontId="0" fillId="0" borderId="16" xfId="0" applyBorder="1"/>
    <xf numFmtId="0" fontId="0" fillId="0" borderId="13" xfId="0" applyBorder="1"/>
    <xf numFmtId="1" fontId="0" fillId="0" borderId="13" xfId="0" applyNumberFormat="1" applyBorder="1"/>
    <xf numFmtId="1" fontId="0" fillId="0" borderId="17" xfId="0" applyNumberFormat="1" applyBorder="1"/>
    <xf numFmtId="1" fontId="0" fillId="0" borderId="18" xfId="0" applyNumberFormat="1" applyBorder="1"/>
    <xf numFmtId="0" fontId="0" fillId="0" borderId="0" xfId="0"/>
    <xf numFmtId="0" fontId="0" fillId="0" borderId="12" xfId="0" applyBorder="1"/>
    <xf numFmtId="1" fontId="0" fillId="0" borderId="12" xfId="0" applyNumberFormat="1" applyBorder="1"/>
    <xf numFmtId="0" fontId="0" fillId="0" borderId="10" xfId="0" applyBorder="1"/>
    <xf numFmtId="1" fontId="0" fillId="0" borderId="10" xfId="0" applyNumberFormat="1" applyBorder="1"/>
    <xf numFmtId="0" fontId="0" fillId="0" borderId="14" xfId="0" applyBorder="1"/>
    <xf numFmtId="1" fontId="0" fillId="0" borderId="14" xfId="0" applyNumberFormat="1" applyBorder="1"/>
    <xf numFmtId="0" fontId="0" fillId="0" borderId="11" xfId="0" applyBorder="1"/>
    <xf numFmtId="0" fontId="0" fillId="0" borderId="15" xfId="0" applyBorder="1"/>
    <xf numFmtId="0" fontId="0" fillId="0" borderId="16" xfId="0" applyBorder="1"/>
    <xf numFmtId="0" fontId="0" fillId="0" borderId="13" xfId="0" applyBorder="1"/>
    <xf numFmtId="1" fontId="0" fillId="0" borderId="13" xfId="0" applyNumberFormat="1" applyBorder="1"/>
    <xf numFmtId="1" fontId="0" fillId="0" borderId="17" xfId="0" applyNumberFormat="1" applyBorder="1"/>
    <xf numFmtId="1" fontId="0" fillId="0" borderId="18" xfId="0" applyNumberFormat="1" applyBorder="1"/>
    <xf numFmtId="0" fontId="0" fillId="0" borderId="0" xfId="0"/>
    <xf numFmtId="0" fontId="0" fillId="0" borderId="12" xfId="0" applyBorder="1"/>
    <xf numFmtId="1" fontId="0" fillId="0" borderId="12" xfId="0" applyNumberFormat="1" applyBorder="1"/>
    <xf numFmtId="0" fontId="0" fillId="0" borderId="10" xfId="0" applyBorder="1"/>
    <xf numFmtId="1" fontId="0" fillId="0" borderId="10" xfId="0" applyNumberFormat="1" applyBorder="1"/>
    <xf numFmtId="0" fontId="0" fillId="0" borderId="14" xfId="0" applyBorder="1"/>
    <xf numFmtId="1" fontId="0" fillId="0" borderId="14" xfId="0" applyNumberFormat="1" applyBorder="1"/>
    <xf numFmtId="0" fontId="0" fillId="0" borderId="11" xfId="0" applyBorder="1"/>
    <xf numFmtId="0" fontId="0" fillId="0" borderId="15" xfId="0" applyBorder="1"/>
    <xf numFmtId="0" fontId="0" fillId="0" borderId="16" xfId="0" applyBorder="1"/>
    <xf numFmtId="0" fontId="0" fillId="0" borderId="13" xfId="0" applyBorder="1"/>
    <xf numFmtId="1" fontId="0" fillId="0" borderId="13" xfId="0" applyNumberFormat="1" applyBorder="1"/>
    <xf numFmtId="1" fontId="0" fillId="0" borderId="17" xfId="0" applyNumberFormat="1" applyBorder="1"/>
    <xf numFmtId="1" fontId="0" fillId="0" borderId="18" xfId="0" applyNumberFormat="1" applyBorder="1"/>
    <xf numFmtId="0" fontId="0" fillId="0" borderId="0" xfId="0"/>
    <xf numFmtId="0" fontId="0" fillId="0" borderId="12" xfId="0" applyBorder="1"/>
    <xf numFmtId="1" fontId="0" fillId="0" borderId="12" xfId="0" applyNumberFormat="1" applyBorder="1"/>
    <xf numFmtId="0" fontId="0" fillId="0" borderId="10" xfId="0" applyBorder="1"/>
    <xf numFmtId="1" fontId="0" fillId="0" borderId="10" xfId="0" applyNumberFormat="1" applyBorder="1"/>
    <xf numFmtId="0" fontId="0" fillId="0" borderId="14" xfId="0" applyBorder="1"/>
    <xf numFmtId="1" fontId="0" fillId="0" borderId="14" xfId="0" applyNumberFormat="1" applyBorder="1"/>
    <xf numFmtId="0" fontId="0" fillId="0" borderId="11" xfId="0" applyBorder="1"/>
    <xf numFmtId="0" fontId="0" fillId="0" borderId="15" xfId="0" applyBorder="1"/>
    <xf numFmtId="0" fontId="0" fillId="0" borderId="16" xfId="0" applyBorder="1"/>
    <xf numFmtId="0" fontId="0" fillId="0" borderId="13" xfId="0" applyBorder="1"/>
    <xf numFmtId="1" fontId="0" fillId="0" borderId="13" xfId="0" applyNumberFormat="1" applyBorder="1"/>
    <xf numFmtId="1" fontId="0" fillId="0" borderId="17" xfId="0" applyNumberFormat="1" applyBorder="1"/>
    <xf numFmtId="1" fontId="0" fillId="0" borderId="18" xfId="0" applyNumberFormat="1" applyBorder="1"/>
    <xf numFmtId="0" fontId="0" fillId="0" borderId="0" xfId="0"/>
    <xf numFmtId="0" fontId="0" fillId="0" borderId="12" xfId="0" applyBorder="1"/>
    <xf numFmtId="1" fontId="0" fillId="0" borderId="12" xfId="0" applyNumberFormat="1" applyBorder="1"/>
    <xf numFmtId="0" fontId="0" fillId="0" borderId="10" xfId="0" applyBorder="1"/>
    <xf numFmtId="1" fontId="0" fillId="0" borderId="10" xfId="0" applyNumberFormat="1" applyBorder="1"/>
    <xf numFmtId="0" fontId="0" fillId="0" borderId="14" xfId="0" applyBorder="1"/>
    <xf numFmtId="1" fontId="0" fillId="0" borderId="14" xfId="0" applyNumberFormat="1" applyBorder="1"/>
    <xf numFmtId="0" fontId="0" fillId="0" borderId="11" xfId="0" applyBorder="1"/>
    <xf numFmtId="0" fontId="0" fillId="0" borderId="15" xfId="0" applyBorder="1"/>
    <xf numFmtId="0" fontId="0" fillId="0" borderId="16" xfId="0" applyBorder="1"/>
    <xf numFmtId="0" fontId="0" fillId="0" borderId="13" xfId="0" applyBorder="1"/>
    <xf numFmtId="1" fontId="0" fillId="0" borderId="13" xfId="0" applyNumberFormat="1" applyBorder="1"/>
    <xf numFmtId="1" fontId="0" fillId="0" borderId="17" xfId="0" applyNumberFormat="1" applyBorder="1"/>
    <xf numFmtId="1" fontId="0" fillId="0" borderId="18" xfId="0" applyNumberFormat="1" applyBorder="1"/>
    <xf numFmtId="0" fontId="0" fillId="0" borderId="0" xfId="0"/>
    <xf numFmtId="0" fontId="0" fillId="0" borderId="12" xfId="0" applyBorder="1"/>
    <xf numFmtId="1" fontId="0" fillId="0" borderId="12" xfId="0" applyNumberFormat="1" applyBorder="1"/>
    <xf numFmtId="0" fontId="0" fillId="0" borderId="10" xfId="0" applyBorder="1"/>
    <xf numFmtId="1" fontId="0" fillId="0" borderId="10" xfId="0" applyNumberFormat="1" applyBorder="1"/>
    <xf numFmtId="0" fontId="0" fillId="0" borderId="14" xfId="0" applyBorder="1"/>
    <xf numFmtId="1" fontId="0" fillId="0" borderId="14" xfId="0" applyNumberFormat="1" applyBorder="1"/>
    <xf numFmtId="0" fontId="0" fillId="0" borderId="11" xfId="0" applyBorder="1"/>
    <xf numFmtId="0" fontId="0" fillId="0" borderId="15" xfId="0" applyBorder="1"/>
    <xf numFmtId="0" fontId="0" fillId="0" borderId="16" xfId="0" applyBorder="1"/>
    <xf numFmtId="0" fontId="0" fillId="0" borderId="13" xfId="0" applyBorder="1"/>
    <xf numFmtId="1" fontId="0" fillId="0" borderId="13" xfId="0" applyNumberFormat="1" applyBorder="1"/>
    <xf numFmtId="1" fontId="0" fillId="0" borderId="17" xfId="0" applyNumberFormat="1" applyBorder="1"/>
    <xf numFmtId="1" fontId="0" fillId="0" borderId="18" xfId="0" applyNumberFormat="1" applyBorder="1"/>
    <xf numFmtId="0" fontId="0" fillId="0" borderId="0" xfId="0" applyAlignment="1"/>
    <xf numFmtId="0" fontId="19" fillId="0" borderId="0" xfId="0" applyFont="1" applyAlignment="1"/>
    <xf numFmtId="2" fontId="0" fillId="0" borderId="0" xfId="0" applyNumberFormat="1" applyAlignment="1"/>
    <xf numFmtId="2" fontId="0" fillId="0" borderId="0" xfId="0" applyNumberFormat="1"/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</cellXfs>
  <cellStyles count="68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Explanatory Text" xfId="17" builtinId="53" customBuiltin="1"/>
    <cellStyle name="Explanatory Text 2" xfId="46"/>
    <cellStyle name="Explanatory Text 3" xfId="65"/>
    <cellStyle name="Good" xfId="7" builtinId="26" customBuiltin="1"/>
    <cellStyle name="Heading 1" xfId="3" builtinId="16" customBuiltin="1"/>
    <cellStyle name="Heading 1 2" xfId="43"/>
    <cellStyle name="Heading 1 3" xfId="44"/>
    <cellStyle name="Heading 2" xfId="4" builtinId="17" customBuiltin="1"/>
    <cellStyle name="Heading 2 2" xfId="59"/>
    <cellStyle name="Heading 2 3" xfId="45"/>
    <cellStyle name="Heading 3" xfId="5" builtinId="18" customBuiltin="1"/>
    <cellStyle name="Heading 3 2" xfId="57"/>
    <cellStyle name="Heading 3 3" xfId="61"/>
    <cellStyle name="Heading 4" xfId="6" builtinId="19" customBuiltin="1"/>
    <cellStyle name="Heading 4 2" xfId="56"/>
    <cellStyle name="Heading 4 3" xfId="62"/>
    <cellStyle name="Input" xfId="10" builtinId="20" customBuiltin="1"/>
    <cellStyle name="Linked Cell" xfId="13" builtinId="24" customBuiltin="1"/>
    <cellStyle name="Linked Cell 2" xfId="54"/>
    <cellStyle name="Linked Cell 3" xfId="63"/>
    <cellStyle name="Neutral" xfId="9" builtinId="28" customBuiltin="1"/>
    <cellStyle name="Normal" xfId="0" builtinId="0"/>
    <cellStyle name="Normal 2" xfId="49"/>
    <cellStyle name="Normal 3" xfId="47"/>
    <cellStyle name="Normal 4" xfId="48"/>
    <cellStyle name="Normal 4 2" xfId="67"/>
    <cellStyle name="Normal 5" xfId="55"/>
    <cellStyle name="Normal 6" xfId="51"/>
    <cellStyle name="Note" xfId="16" builtinId="10" customBuiltin="1"/>
    <cellStyle name="Note 2" xfId="50"/>
    <cellStyle name="Output" xfId="11" builtinId="21" customBuiltin="1"/>
    <cellStyle name="Percent" xfId="1" builtinId="5"/>
    <cellStyle name="Title" xfId="2" builtinId="15" customBuiltin="1"/>
    <cellStyle name="Title 2" xfId="53"/>
    <cellStyle name="Title 3" xfId="58"/>
    <cellStyle name="Total" xfId="18" builtinId="25" customBuiltin="1"/>
    <cellStyle name="Total 2" xfId="60"/>
    <cellStyle name="Total 3" xfId="66"/>
    <cellStyle name="Warning Text" xfId="15" builtinId="11" customBuiltin="1"/>
    <cellStyle name="Warning Text 2" xfId="52"/>
    <cellStyle name="Warning Text 3" xfId="64"/>
  </cellStyles>
  <dxfs count="0"/>
  <tableStyles count="0" defaultTableStyle="TableStyleMedium2" defaultPivotStyle="PivotStyleLight16"/>
  <colors>
    <mruColors>
      <color rgb="FFAB83E7"/>
      <color rgb="FFE684D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1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1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1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8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0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1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1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1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6.xml"/></Relationships>
</file>

<file path=xl/charts/_rels/chart1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1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1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0.xml"/></Relationships>
</file>

<file path=xl/charts/_rels/chart1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1.xml"/></Relationships>
</file>

<file path=xl/charts/_rels/chart1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1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4.xml"/></Relationships>
</file>

<file path=xl/charts/_rels/chart1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5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6.xml"/></Relationships>
</file>

<file path=xl/charts/_rels/chart1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1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8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1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0.xml"/></Relationships>
</file>

<file path=xl/charts/_rels/chart1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2.xml"/></Relationships>
</file>

<file path=xl/charts/_rels/chart1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3.xml"/></Relationships>
</file>

<file path=xl/charts/_rels/chart1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4.xml"/></Relationships>
</file>

<file path=xl/charts/_rels/chart1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1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6.xml"/></Relationships>
</file>

<file path=xl/charts/_rels/chart1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7.xml"/></Relationships>
</file>

<file path=xl/charts/_rels/chart1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8.xml"/></Relationships>
</file>

<file path=xl/charts/_rels/chart1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0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1.xml"/></Relationships>
</file>

<file path=xl/charts/_rels/chart1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2.xml"/></Relationships>
</file>

<file path=xl/charts/_rels/chart1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3.xml"/></Relationships>
</file>

<file path=xl/charts/_rels/chart1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4.xml"/></Relationships>
</file>

<file path=xl/charts/_rels/chart1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5.xml"/></Relationships>
</file>

<file path=xl/charts/_rels/chart1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6.xml"/></Relationships>
</file>

<file path=xl/charts/_rels/chart1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8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9.xml"/></Relationships>
</file>

<file path=xl/charts/_rels/chart1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0.xml"/></Relationships>
</file>

<file path=xl/charts/_rels/chart1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1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2.xml"/></Relationships>
</file>

<file path=xl/charts/_rels/chart1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3.xml"/></Relationships>
</file>

<file path=xl/charts/_rels/chart1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4.xml"/></Relationships>
</file>

<file path=xl/charts/_rels/chart1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6.xml"/></Relationships>
</file>

<file path=xl/charts/_rels/chart1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7.xml"/></Relationships>
</file>

<file path=xl/charts/_rels/chart1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8.xml"/></Relationships>
</file>

<file path=xl/charts/_rels/chart1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9.xml"/></Relationships>
</file>

<file path=xl/charts/_rels/chart1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0.xml"/></Relationships>
</file>

<file path=xl/charts/_rels/chart1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1.xml"/></Relationships>
</file>

<file path=xl/charts/_rels/chart1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2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4.xml"/></Relationships>
</file>

<file path=xl/charts/_rels/chart1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5.xml"/></Relationships>
</file>

<file path=xl/charts/_rels/chart1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6.xml"/></Relationships>
</file>

<file path=xl/charts/_rels/chart1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7.xml"/></Relationships>
</file>

<file path=xl/charts/_rels/chart1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8.xml"/></Relationships>
</file>

<file path=xl/charts/_rels/chart1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9.xml"/></Relationships>
</file>

<file path=xl/charts/_rels/chart1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0.xml"/></Relationships>
</file>

<file path=xl/charts/_rels/chart1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2.xml"/></Relationships>
</file>

<file path=xl/charts/_rels/chart1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3.xml"/></Relationships>
</file>

<file path=xl/charts/_rels/chart1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4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5.xml"/></Relationships>
</file>

<file path=xl/charts/_rels/chart1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6.xml"/></Relationships>
</file>

<file path=xl/charts/_rels/chart1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7.xml"/></Relationships>
</file>

<file path=xl/charts/_rels/chart1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8.xml"/></Relationships>
</file>

<file path=xl/charts/_rels/chart1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0.xml"/></Relationships>
</file>

<file path=xl/charts/_rels/chart1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1.xml"/></Relationships>
</file>

<file path=xl/charts/_rels/chart1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2.xml"/></Relationships>
</file>

<file path=xl/charts/_rels/chart1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3.xml"/></Relationships>
</file>

<file path=xl/charts/_rels/chart1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4.xml"/></Relationships>
</file>

<file path=xl/charts/_rels/chart1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5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6.xml"/></Relationships>
</file>

<file path=xl/charts/_rels/chart1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8.xml"/></Relationships>
</file>

<file path=xl/charts/_rels/chart1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9.xml"/></Relationships>
</file>

<file path=xl/charts/_rels/chart1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0.xml"/></Relationships>
</file>

<file path=xl/charts/_rels/chart1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1.xml"/></Relationships>
</file>

<file path=xl/charts/_rels/chart1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2.xml"/></Relationships>
</file>

<file path=xl/charts/_rels/chart1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3.xml"/></Relationships>
</file>

<file path=xl/charts/_rels/chart1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4.xml"/></Relationships>
</file>

<file path=xl/charts/_rels/chart1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6.xml"/></Relationships>
</file>

<file path=xl/charts/_rels/chart1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7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8.xml"/></Relationships>
</file>

<file path=xl/charts/_rels/chart1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9.xml"/></Relationships>
</file>

<file path=xl/charts/_rels/chart1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0.xml"/></Relationships>
</file>

<file path=xl/charts/_rels/chart1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1.xml"/></Relationships>
</file>

<file path=xl/charts/_rels/chart1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2.xml"/></Relationships>
</file>

<file path=xl/charts/_rels/chart1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4.xml"/></Relationships>
</file>

<file path=xl/charts/_rels/chart1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5.xml"/></Relationships>
</file>

<file path=xl/charts/_rels/chart1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6.xml"/></Relationships>
</file>

<file path=xl/charts/_rels/chart1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7.xml"/></Relationships>
</file>

<file path=xl/charts/_rels/chart1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9.xml"/></Relationships>
</file>

<file path=xl/charts/_rels/chart2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0.xml"/></Relationships>
</file>

<file path=xl/charts/_rels/chart2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2.xml"/></Relationships>
</file>

<file path=xl/charts/_rels/chart2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3.xml"/></Relationships>
</file>

<file path=xl/charts/_rels/chart2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4.xml"/></Relationships>
</file>

<file path=xl/charts/_rels/chart2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5.xml"/></Relationships>
</file>

<file path=xl/charts/_rels/chart2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6.xml"/></Relationships>
</file>

<file path=xl/charts/_rels/chart2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7.xml"/></Relationships>
</file>

<file path=xl/charts/_rels/chart2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8.xml"/></Relationships>
</file>

<file path=xl/charts/_rels/chart2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1.xml"/></Relationships>
</file>

<file path=xl/charts/_rels/chart2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2.xml"/></Relationships>
</file>

<file path=xl/charts/_rels/chart2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3.xml"/></Relationships>
</file>

<file path=xl/charts/_rels/chart2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4.xml"/></Relationships>
</file>

<file path=xl/charts/_rels/chart2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5.xml"/></Relationships>
</file>

<file path=xl/charts/_rels/chart2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6.xml"/></Relationships>
</file>

<file path=xl/charts/_rels/chart2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8.xml"/></Relationships>
</file>

<file path=xl/charts/_rels/chart2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9.xml"/></Relationships>
</file>

<file path=xl/charts/_rels/chart2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0.xml"/></Relationships>
</file>

<file path=xl/charts/_rels/chart2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2.xml"/></Relationships>
</file>

<file path=xl/charts/_rels/chart2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3.xml"/></Relationships>
</file>

<file path=xl/charts/_rels/chart2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4.xml"/></Relationships>
</file>

<file path=xl/charts/_rels/chart2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6.xml"/></Relationships>
</file>

<file path=xl/charts/_rels/chart2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7.xml"/></Relationships>
</file>

<file path=xl/charts/_rels/chart2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8.xml"/></Relationships>
</file>

<file path=xl/charts/_rels/chart2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9.xml"/></Relationships>
</file>

<file path=xl/charts/_rels/chart2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0.xml"/></Relationships>
</file>

<file path=xl/charts/_rels/chart2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1.xml"/></Relationships>
</file>

<file path=xl/charts/_rels/chart2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4.xml"/></Relationships>
</file>

<file path=xl/charts/_rels/chart2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5.xml"/></Relationships>
</file>

<file path=xl/charts/_rels/chart2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6.xml"/></Relationships>
</file>

<file path=xl/charts/_rels/chart2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7.xml"/></Relationships>
</file>

<file path=xl/charts/_rels/chart2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8.xml"/></Relationships>
</file>

<file path=xl/charts/_rels/chart2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9.xml"/></Relationships>
</file>

<file path=xl/charts/_rels/chart2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1.xml"/></Relationships>
</file>

<file path=xl/charts/_rels/chart2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2.xml"/></Relationships>
</file>

<file path=xl/charts/_rels/chart2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3.xml"/></Relationships>
</file>

<file path=xl/charts/_rels/chart2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4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5.xml"/></Relationships>
</file>

<file path=xl/charts/_rels/chart2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6.xml"/></Relationships>
</file>

<file path=xl/charts/_rels/chart2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8.xml"/></Relationships>
</file>

<file path=xl/charts/_rels/chart2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9.xml"/></Relationships>
</file>

<file path=xl/charts/_rels/chart2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0.xml"/></Relationships>
</file>

<file path=xl/charts/_rels/chart2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1.xml"/></Relationships>
</file>

<file path=xl/charts/_rels/chart2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2.xml"/></Relationships>
</file>

<file path=xl/charts/_rels/chart2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3.xml"/></Relationships>
</file>

<file path=xl/charts/_rels/chart2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5.xml"/></Relationships>
</file>

<file path=xl/charts/_rels/chart2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6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7.xml"/></Relationships>
</file>

<file path=xl/charts/_rels/chart2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8.xml"/></Relationships>
</file>

<file path=xl/charts/_rels/chart2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9.xml"/></Relationships>
</file>

<file path=xl/charts/_rels/chart2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0.xml"/></Relationships>
</file>

<file path=xl/charts/_rels/chart2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2.xml"/></Relationships>
</file>

<file path=xl/charts/_rels/chart2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3.xml"/></Relationships>
</file>

<file path=xl/charts/_rels/chart2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4.xml"/></Relationships>
</file>

<file path=xl/charts/_rels/chart2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5.xml"/></Relationships>
</file>

<file path=xl/charts/_rels/chart2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6.xml"/></Relationships>
</file>

<file path=xl/charts/_rels/chart2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7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9.xml"/></Relationships>
</file>

<file path=xl/charts/_rels/chart2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0.xml"/></Relationships>
</file>

<file path=xl/charts/_rels/chart2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1.xml"/></Relationships>
</file>

<file path=xl/charts/_rels/chart2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2.xml"/></Relationships>
</file>

<file path=xl/charts/_rels/chart2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3.xml"/></Relationships>
</file>

<file path=xl/charts/_rels/chart2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4.xml"/></Relationships>
</file>

<file path=xl/charts/_rels/chart2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6.xml"/></Relationships>
</file>

<file path=xl/charts/_rels/chart2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7.xml"/></Relationships>
</file>

<file path=xl/charts/_rels/chart2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8.xml"/></Relationships>
</file>

<file path=xl/charts/_rels/chart2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0.xml"/></Relationships>
</file>

<file path=xl/charts/_rels/chart2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1.xml"/></Relationships>
</file>

<file path=xl/charts/_rels/chart2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3.xml"/></Relationships>
</file>

<file path=xl/charts/_rels/chart2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4.xml"/></Relationships>
</file>

<file path=xl/charts/_rels/chart2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5.xml"/></Relationships>
</file>

<file path=xl/charts/_rels/chart2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6.xml"/></Relationships>
</file>

<file path=xl/charts/_rels/chart2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7.xml"/></Relationships>
</file>

<file path=xl/charts/_rels/chart2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8.xml"/></Relationships>
</file>

<file path=xl/charts/_rels/chart2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0.xml"/></Relationships>
</file>

<file path=xl/charts/_rels/chart2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2.xml"/></Relationships>
</file>

<file path=xl/charts/_rels/chart2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3.xml"/></Relationships>
</file>

<file path=xl/charts/_rels/chart2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4.xml"/></Relationships>
</file>

<file path=xl/charts/_rels/chart2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5.xml"/></Relationships>
</file>

<file path=xl/charts/_rels/chart2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7.xml"/></Relationships>
</file>

<file path=xl/charts/_rels/chart2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8.xml"/></Relationships>
</file>

<file path=xl/charts/_rels/chart2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9.xml"/></Relationships>
</file>

<file path=xl/charts/_rels/chart2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0.xml"/></Relationships>
</file>

<file path=xl/charts/_rels/chart2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1.xml"/></Relationships>
</file>

<file path=xl/charts/_rels/chart2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4.xml"/></Relationships>
</file>

<file path=xl/charts/_rels/chart2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5.xml"/></Relationships>
</file>

<file path=xl/charts/_rels/chart2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6.xml"/></Relationships>
</file>

<file path=xl/charts/_rels/chart2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7.xml"/></Relationships>
</file>

<file path=xl/charts/_rels/chart2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8.xml"/></Relationships>
</file>

<file path=xl/charts/_rels/chart2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9.xml"/></Relationships>
</file>

<file path=xl/charts/_rels/chart2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1.xml"/></Relationships>
</file>

<file path=xl/charts/_rels/chart2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2.xml"/></Relationships>
</file>

<file path=xl/charts/_rels/chart2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3.xml"/></Relationships>
</file>

<file path=xl/charts/_rels/chart2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5.xml"/></Relationships>
</file>

<file path=xl/charts/_rels/chart3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6.xml"/></Relationships>
</file>

<file path=xl/charts/_rels/chart3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8.xml"/></Relationships>
</file>

<file path=xl/charts/_rels/chart3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9.xml"/></Relationships>
</file>

<file path=xl/charts/_rels/chart3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0.xml"/></Relationships>
</file>

<file path=xl/charts/_rels/chart3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1.xml"/></Relationships>
</file>

<file path=xl/charts/_rels/chart3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2.xml"/></Relationships>
</file>

<file path=xl/charts/_rels/chart3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3.xml"/></Relationships>
</file>

<file path=xl/charts/_rels/chart3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5.xml"/></Relationships>
</file>

<file path=xl/charts/_rels/chart3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6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7.xml"/></Relationships>
</file>

<file path=xl/charts/_rels/chart3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8.xml"/></Relationships>
</file>

<file path=xl/charts/_rels/chart3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9.xml"/></Relationships>
</file>

<file path=xl/charts/_rels/chart3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0.xml"/></Relationships>
</file>

<file path=xl/charts/_rels/chart3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2.xml"/></Relationships>
</file>

<file path=xl/charts/_rels/chart3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3.xml"/></Relationships>
</file>

<file path=xl/charts/_rels/chart3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4.xml"/></Relationships>
</file>

<file path=xl/charts/_rels/chart3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5.xml"/></Relationships>
</file>

<file path=xl/charts/_rels/chart3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6.xml"/></Relationships>
</file>

<file path=xl/charts/_rels/chart3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7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3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9.xml"/></Relationships>
</file>

<file path=xl/charts/_rels/chart3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0.xml"/></Relationships>
</file>

<file path=xl/charts/_rels/chart3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1.xml"/></Relationships>
</file>

<file path=xl/charts/_rels/chart3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2.xml"/></Relationships>
</file>

<file path=xl/charts/_rels/chart3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3.xml"/></Relationships>
</file>

<file path=xl/charts/_rels/chart3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4.xml"/></Relationships>
</file>

<file path=xl/charts/_rels/chart3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6.xml"/></Relationships>
</file>

<file path=xl/charts/_rels/chart3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7.xml"/></Relationships>
</file>

<file path=xl/charts/_rels/chart3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8.xml"/></Relationships>
</file>

<file path=xl/charts/_rels/chart3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9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0.xml"/></Relationships>
</file>

<file path=xl/charts/_rels/chart3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1.xml"/></Relationships>
</file>

<file path=xl/charts/_rels/chart3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3.xml"/></Relationships>
</file>

<file path=xl/charts/_rels/chart3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4.xml"/></Relationships>
</file>

<file path=xl/charts/_rels/chart3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5.xml"/></Relationships>
</file>

<file path=xl/charts/_rels/chart3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6.xml"/></Relationships>
</file>

<file path=xl/charts/_rels/chart3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7.xml"/></Relationships>
</file>

<file path=xl/charts/_rels/chart3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8.xml"/></Relationships>
</file>

<file path=xl/charts/_rels/chart3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0.xml"/></Relationships>
</file>

<file path=xl/charts/_rels/chart3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1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3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2.xml"/></Relationships>
</file>

<file path=xl/charts/_rels/chart3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3.xml"/></Relationships>
</file>

<file path=xl/charts/_rels/chart3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4.xml"/></Relationships>
</file>

<file path=xl/charts/_rels/chart3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5.xml"/></Relationships>
</file>

<file path=xl/charts/_rels/chart3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7.xml"/></Relationships>
</file>

<file path=xl/charts/_rels/chart3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8.xml"/></Relationships>
</file>

<file path=xl/charts/_rels/chart3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9.xml"/></Relationships>
</file>

<file path=xl/charts/_rels/chart3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0.xml"/></Relationships>
</file>

<file path=xl/charts/_rels/chart3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1.xml"/></Relationships>
</file>

<file path=xl/charts/_rels/chart3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2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3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4.xml"/></Relationships>
</file>

<file path=xl/charts/_rels/chart3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5.xml"/></Relationships>
</file>

<file path=xl/charts/_rels/chart3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6.xml"/></Relationships>
</file>

<file path=xl/charts/_rels/chart3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7.xml"/></Relationships>
</file>

<file path=xl/charts/_rels/chart3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8.xml"/></Relationships>
</file>

<file path=xl/charts/_rels/chart3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9.xml"/></Relationships>
</file>

<file path=xl/charts/_rels/chart3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1.xml"/></Relationships>
</file>

<file path=xl/charts/_rels/chart3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2.xml"/></Relationships>
</file>

<file path=xl/charts/_rels/chart3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3.xml"/></Relationships>
</file>

<file path=xl/charts/_rels/chart3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4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3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5.xml"/></Relationships>
</file>

<file path=xl/charts/_rels/chart3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6.xml"/></Relationships>
</file>

<file path=xl/charts/_rels/chart3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8.xml"/></Relationships>
</file>

<file path=xl/charts/_rels/chart3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9.xml"/></Relationships>
</file>

<file path=xl/charts/_rels/chart3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0.xml"/></Relationships>
</file>

<file path=xl/charts/_rels/chart3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1.xml"/></Relationships>
</file>

<file path=xl/charts/_rels/chart3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2.xml"/></Relationships>
</file>

<file path=xl/charts/_rels/chart3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3.xml"/></Relationships>
</file>

<file path=xl/charts/_rels/chart3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5.xml"/></Relationships>
</file>

<file path=xl/charts/_rels/chart3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6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3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7.xml"/></Relationships>
</file>

<file path=xl/charts/_rels/chart3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8.xml"/></Relationships>
</file>

<file path=xl/charts/_rels/chart3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9.xml"/></Relationships>
</file>

<file path=xl/charts/_rels/chart3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0.xml"/></Relationships>
</file>

<file path=xl/charts/_rels/chart3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2.xml"/></Relationships>
</file>

<file path=xl/charts/_rels/chart3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3.xml"/></Relationships>
</file>

<file path=xl/charts/_rels/chart3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4.xml"/></Relationships>
</file>

<file path=xl/charts/_rels/chart3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5.xml"/></Relationships>
</file>

<file path=xl/charts/_rels/chart3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6.xml"/></Relationships>
</file>

<file path=xl/charts/_rels/chart3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7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3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9.xml"/></Relationships>
</file>

<file path=xl/charts/_rels/chart3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0.xml"/></Relationships>
</file>

<file path=xl/charts/_rels/chart3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1.xml"/></Relationships>
</file>

<file path=xl/charts/_rels/chart3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2.xml"/></Relationships>
</file>

<file path=xl/charts/_rels/chart3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3.xml"/></Relationships>
</file>

<file path=xl/charts/_rels/chart3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4.xml"/></Relationships>
</file>

<file path=xl/charts/_rels/chart3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6.xml"/></Relationships>
</file>

<file path=xl/charts/_rels/chart3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7.xml"/></Relationships>
</file>

<file path=xl/charts/_rels/chart3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8.xml"/></Relationships>
</file>

<file path=xl/charts/_rels/chart3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9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3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0.xml"/></Relationships>
</file>

<file path=xl/charts/_rels/chart3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1.xml"/></Relationships>
</file>

<file path=xl/charts/_rels/chart3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3.xml"/></Relationships>
</file>

<file path=xl/charts/_rels/chart3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4.xml"/></Relationships>
</file>

<file path=xl/charts/_rels/chart3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5.xml"/></Relationships>
</file>

<file path=xl/charts/_rels/chart3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6.xml"/></Relationships>
</file>

<file path=xl/charts/_rels/chart3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7.xml"/></Relationships>
</file>

<file path=xl/charts/_rels/chart3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8.xml"/></Relationships>
</file>

<file path=xl/charts/_rels/chart3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0.xml"/></Relationships>
</file>

<file path=xl/charts/_rels/chart3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4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2.xml"/></Relationships>
</file>

<file path=xl/charts/_rels/chart4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3.xml"/></Relationships>
</file>

<file path=xl/charts/_rels/chart4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4.xml"/></Relationships>
</file>

<file path=xl/charts/_rels/chart4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5.xml"/></Relationships>
</file>

<file path=xl/charts/_rels/chart4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7.xml"/></Relationships>
</file>

<file path=xl/charts/_rels/chart4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8.xml"/></Relationships>
</file>

<file path=xl/charts/_rels/chart4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9.xml"/></Relationships>
</file>

<file path=xl/charts/_rels/chart4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0.xml"/></Relationships>
</file>

<file path=xl/charts/_rels/chart4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1.xml"/></Relationships>
</file>

<file path=xl/charts/_rels/chart4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4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4.xml"/></Relationships>
</file>

<file path=xl/charts/_rels/chart4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5.xml"/></Relationships>
</file>

<file path=xl/charts/_rels/chart4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6.xml"/></Relationships>
</file>

<file path=xl/charts/_rels/chart4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7.xml"/></Relationships>
</file>

<file path=xl/charts/_rels/chart4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8.xml"/></Relationships>
</file>

<file path=xl/charts/_rels/chart4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9.xml"/></Relationships>
</file>

<file path=xl/charts/_rels/chart4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1.xml"/></Relationships>
</file>

<file path=xl/charts/_rels/chart4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2.xml"/></Relationships>
</file>

<file path=xl/charts/_rels/chart4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3.xml"/></Relationships>
</file>

<file path=xl/charts/_rels/chart4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4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4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5.xml"/></Relationships>
</file>

<file path=xl/charts/_rels/chart4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6.xml"/></Relationships>
</file>

<file path=xl/charts/_rels/chart4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8.xml"/></Relationships>
</file>

<file path=xl/charts/_rels/chart4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9.xml"/></Relationships>
</file>

<file path=xl/charts/_rels/chart4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0.xml"/></Relationships>
</file>

<file path=xl/charts/_rels/chart4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1.xml"/></Relationships>
</file>

<file path=xl/charts/_rels/chart4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2.xml"/></Relationships>
</file>

<file path=xl/charts/_rels/chart4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3.xml"/></Relationships>
</file>

<file path=xl/charts/_rels/chart4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5.xml"/></Relationships>
</file>

<file path=xl/charts/_rels/chart4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4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7.xml"/></Relationships>
</file>

<file path=xl/charts/_rels/chart4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8.xml"/></Relationships>
</file>

<file path=xl/charts/_rels/chart4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9.xml"/></Relationships>
</file>

<file path=xl/charts/_rels/chart4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0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3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Aurora</a:t>
            </a:r>
            <a:r>
              <a:rPr lang="en-US" baseline="0"/>
              <a:t> 2010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Aurora!$I$3:$I$20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Aurora!$J$3:$J$20</c:f>
              <c:numCache>
                <c:formatCode>0.00%</c:formatCode>
                <c:ptCount val="18"/>
                <c:pt idx="0">
                  <c:v>-4.1697416974169739E-2</c:v>
                </c:pt>
                <c:pt idx="1">
                  <c:v>-2.915129151291513E-2</c:v>
                </c:pt>
                <c:pt idx="2">
                  <c:v>-4.0590405904059039E-2</c:v>
                </c:pt>
                <c:pt idx="3">
                  <c:v>-3.9852398523985241E-2</c:v>
                </c:pt>
                <c:pt idx="4">
                  <c:v>-2.1771217712177122E-2</c:v>
                </c:pt>
                <c:pt idx="5">
                  <c:v>-2.3985239852398525E-2</c:v>
                </c:pt>
                <c:pt idx="6">
                  <c:v>-2.3247232472324724E-2</c:v>
                </c:pt>
                <c:pt idx="7">
                  <c:v>-2.6568265682656828E-2</c:v>
                </c:pt>
                <c:pt idx="8">
                  <c:v>-3.136531365313653E-2</c:v>
                </c:pt>
                <c:pt idx="9">
                  <c:v>-3.6162361623616239E-2</c:v>
                </c:pt>
                <c:pt idx="10">
                  <c:v>-3.8007380073800737E-2</c:v>
                </c:pt>
                <c:pt idx="11">
                  <c:v>-3.8376383763837639E-2</c:v>
                </c:pt>
                <c:pt idx="12">
                  <c:v>-3.2103321033210334E-2</c:v>
                </c:pt>
                <c:pt idx="13">
                  <c:v>-2.2878228782287822E-2</c:v>
                </c:pt>
                <c:pt idx="14">
                  <c:v>-2.3247232472324724E-2</c:v>
                </c:pt>
                <c:pt idx="15">
                  <c:v>-1.808118081180812E-2</c:v>
                </c:pt>
                <c:pt idx="16">
                  <c:v>-1.3284132841328414E-2</c:v>
                </c:pt>
                <c:pt idx="17">
                  <c:v>-9.2250922509225092E-3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Aurora!$I$3:$I$20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Aurora!$K$3:$K$20</c:f>
              <c:numCache>
                <c:formatCode>0.00%</c:formatCode>
                <c:ptCount val="18"/>
                <c:pt idx="0">
                  <c:v>2.9889298892988931E-2</c:v>
                </c:pt>
                <c:pt idx="1">
                  <c:v>3.3579335793357937E-2</c:v>
                </c:pt>
                <c:pt idx="2">
                  <c:v>3.7269372693726939E-2</c:v>
                </c:pt>
                <c:pt idx="3">
                  <c:v>2.9520295202952029E-2</c:v>
                </c:pt>
                <c:pt idx="4">
                  <c:v>1.3653136531365314E-2</c:v>
                </c:pt>
                <c:pt idx="5">
                  <c:v>2.0664206642066422E-2</c:v>
                </c:pt>
                <c:pt idx="6">
                  <c:v>2.9520295202952029E-2</c:v>
                </c:pt>
                <c:pt idx="7">
                  <c:v>2.6568265682656828E-2</c:v>
                </c:pt>
                <c:pt idx="8">
                  <c:v>2.3985239852398525E-2</c:v>
                </c:pt>
                <c:pt idx="9">
                  <c:v>3.3579335793357937E-2</c:v>
                </c:pt>
                <c:pt idx="10">
                  <c:v>3.6900369003690037E-2</c:v>
                </c:pt>
                <c:pt idx="11">
                  <c:v>3.025830258302583E-2</c:v>
                </c:pt>
                <c:pt idx="12">
                  <c:v>3.2841328413284132E-2</c:v>
                </c:pt>
                <c:pt idx="13">
                  <c:v>2.1771217712177122E-2</c:v>
                </c:pt>
                <c:pt idx="14">
                  <c:v>2.5830258302583026E-2</c:v>
                </c:pt>
                <c:pt idx="15">
                  <c:v>2.3616236162361623E-2</c:v>
                </c:pt>
                <c:pt idx="16">
                  <c:v>1.8450184501845018E-2</c:v>
                </c:pt>
                <c:pt idx="17">
                  <c:v>2.2509225092250923E-2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5986688"/>
        <c:axId val="106029440"/>
      </c:barChart>
      <c:catAx>
        <c:axId val="105986688"/>
        <c:scaling>
          <c:orientation val="minMax"/>
        </c:scaling>
        <c:delete val="0"/>
        <c:axPos val="l"/>
        <c:majorTickMark val="none"/>
        <c:minorTickMark val="none"/>
        <c:tickLblPos val="low"/>
        <c:crossAx val="106029440"/>
        <c:crosses val="autoZero"/>
        <c:auto val="1"/>
        <c:lblAlgn val="ctr"/>
        <c:lblOffset val="100"/>
        <c:noMultiLvlLbl val="0"/>
      </c:catAx>
      <c:valAx>
        <c:axId val="106029440"/>
        <c:scaling>
          <c:orientation val="minMax"/>
          <c:max val="8.0000000000000016E-2"/>
          <c:min val="-8.0000000000000016E-2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05986688"/>
        <c:crosses val="autoZero"/>
        <c:crossBetween val="between"/>
      </c:valAx>
      <c:spPr>
        <a:gradFill>
          <a:gsLst>
            <a:gs pos="83000">
              <a:schemeClr val="bg1"/>
            </a:gs>
            <a:gs pos="28000">
              <a:schemeClr val="bg1"/>
            </a:gs>
            <a:gs pos="27000">
              <a:schemeClr val="bg1">
                <a:lumMod val="75000"/>
              </a:schemeClr>
            </a:gs>
            <a:gs pos="84000">
              <a:schemeClr val="bg1">
                <a:lumMod val="75000"/>
              </a:schemeClr>
            </a:gs>
          </a:gsLst>
          <a:lin ang="5400000" scaled="0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Beadle</a:t>
            </a:r>
            <a:r>
              <a:rPr lang="en-US" baseline="0"/>
              <a:t> 2025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Beadle!$R$3:$R$20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Beadle!$S$3:$S$20</c:f>
              <c:numCache>
                <c:formatCode>0.00%</c:formatCode>
                <c:ptCount val="18"/>
                <c:pt idx="0">
                  <c:v>-3.2949900238699439E-2</c:v>
                </c:pt>
                <c:pt idx="1">
                  <c:v>-3.1977234046700893E-2</c:v>
                </c:pt>
                <c:pt idx="2">
                  <c:v>-3.0274379942825752E-2</c:v>
                </c:pt>
                <c:pt idx="3">
                  <c:v>-3.6074298906779143E-2</c:v>
                </c:pt>
                <c:pt idx="4">
                  <c:v>-2.9995178464889319E-2</c:v>
                </c:pt>
                <c:pt idx="5">
                  <c:v>-2.9233442646300904E-2</c:v>
                </c:pt>
                <c:pt idx="6">
                  <c:v>-3.213493053587535E-2</c:v>
                </c:pt>
                <c:pt idx="7">
                  <c:v>-2.7860631716840226E-2</c:v>
                </c:pt>
                <c:pt idx="8">
                  <c:v>-3.0323763526205361E-2</c:v>
                </c:pt>
                <c:pt idx="9">
                  <c:v>-2.5658913164961362E-2</c:v>
                </c:pt>
                <c:pt idx="10">
                  <c:v>-2.3340245509134105E-2</c:v>
                </c:pt>
                <c:pt idx="11">
                  <c:v>-2.4293439607674702E-2</c:v>
                </c:pt>
                <c:pt idx="12">
                  <c:v>-3.262821059427555E-2</c:v>
                </c:pt>
                <c:pt idx="13">
                  <c:v>-3.454527610625243E-2</c:v>
                </c:pt>
                <c:pt idx="14">
                  <c:v>-2.897103783814689E-2</c:v>
                </c:pt>
                <c:pt idx="15">
                  <c:v>-2.0326663323336928E-2</c:v>
                </c:pt>
                <c:pt idx="16">
                  <c:v>-1.0755093082577724E-2</c:v>
                </c:pt>
                <c:pt idx="17">
                  <c:v>-1.6889812631256971E-2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Beadle!$R$3:$R$20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Beadle!$T$3:$T$20</c:f>
              <c:numCache>
                <c:formatCode>0.00%</c:formatCode>
                <c:ptCount val="18"/>
                <c:pt idx="0">
                  <c:v>3.1657748289229709E-2</c:v>
                </c:pt>
                <c:pt idx="1">
                  <c:v>3.0747789471103515E-2</c:v>
                </c:pt>
                <c:pt idx="2">
                  <c:v>2.9166233250427935E-2</c:v>
                </c:pt>
                <c:pt idx="3">
                  <c:v>3.4206714383407638E-2</c:v>
                </c:pt>
                <c:pt idx="4">
                  <c:v>2.8606019600543747E-2</c:v>
                </c:pt>
                <c:pt idx="5">
                  <c:v>2.8170984323501971E-2</c:v>
                </c:pt>
                <c:pt idx="6">
                  <c:v>2.9429398011205237E-2</c:v>
                </c:pt>
                <c:pt idx="7">
                  <c:v>2.5201508569609361E-2</c:v>
                </c:pt>
                <c:pt idx="8">
                  <c:v>2.6757090716380102E-2</c:v>
                </c:pt>
                <c:pt idx="9">
                  <c:v>2.466511654396392E-2</c:v>
                </c:pt>
                <c:pt idx="10">
                  <c:v>2.0971829749055166E-2</c:v>
                </c:pt>
                <c:pt idx="11">
                  <c:v>2.5229786639681166E-2</c:v>
                </c:pt>
                <c:pt idx="12">
                  <c:v>3.3330977892321582E-2</c:v>
                </c:pt>
                <c:pt idx="13">
                  <c:v>3.3270426014971384E-2</c:v>
                </c:pt>
                <c:pt idx="14">
                  <c:v>2.9229653072373823E-2</c:v>
                </c:pt>
                <c:pt idx="15">
                  <c:v>1.9470003441728882E-2</c:v>
                </c:pt>
                <c:pt idx="16">
                  <c:v>1.5388188679183483E-2</c:v>
                </c:pt>
                <c:pt idx="17">
                  <c:v>3.6268079468578338E-2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12453120"/>
        <c:axId val="112454656"/>
      </c:barChart>
      <c:catAx>
        <c:axId val="112453120"/>
        <c:scaling>
          <c:orientation val="minMax"/>
        </c:scaling>
        <c:delete val="0"/>
        <c:axPos val="l"/>
        <c:majorTickMark val="none"/>
        <c:minorTickMark val="none"/>
        <c:tickLblPos val="low"/>
        <c:crossAx val="112454656"/>
        <c:crosses val="autoZero"/>
        <c:auto val="1"/>
        <c:lblAlgn val="ctr"/>
        <c:lblOffset val="100"/>
        <c:noMultiLvlLbl val="0"/>
      </c:catAx>
      <c:valAx>
        <c:axId val="112454656"/>
        <c:scaling>
          <c:orientation val="minMax"/>
          <c:max val="8.0000000000000016E-2"/>
          <c:min val="-8.0000000000000016E-2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12453120"/>
        <c:crosses val="autoZero"/>
        <c:crossBetween val="between"/>
      </c:valAx>
      <c:spPr>
        <a:gradFill flip="none" rotWithShape="1"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  <a:tileRect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Corson</a:t>
            </a:r>
            <a:r>
              <a:rPr lang="en-US" baseline="0"/>
              <a:t> 2020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Corson!$O$3:$O$20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Corson!$P$3:$P$20</c:f>
              <c:numCache>
                <c:formatCode>0.00%</c:formatCode>
                <c:ptCount val="18"/>
                <c:pt idx="0">
                  <c:v>-5.7003430055188563E-2</c:v>
                </c:pt>
                <c:pt idx="1">
                  <c:v>-4.7091110685894513E-2</c:v>
                </c:pt>
                <c:pt idx="2">
                  <c:v>-4.674411758746029E-2</c:v>
                </c:pt>
                <c:pt idx="3">
                  <c:v>-4.578144321643051E-2</c:v>
                </c:pt>
                <c:pt idx="4">
                  <c:v>-3.7892525070973335E-2</c:v>
                </c:pt>
                <c:pt idx="5">
                  <c:v>-3.7741939048218848E-2</c:v>
                </c:pt>
                <c:pt idx="6">
                  <c:v>-2.840206405358088E-2</c:v>
                </c:pt>
                <c:pt idx="7">
                  <c:v>-2.6114083801172566E-2</c:v>
                </c:pt>
                <c:pt idx="8">
                  <c:v>-2.3879936605126599E-2</c:v>
                </c:pt>
                <c:pt idx="9">
                  <c:v>-2.1094403521295643E-2</c:v>
                </c:pt>
                <c:pt idx="10">
                  <c:v>-2.0872559004747691E-2</c:v>
                </c:pt>
                <c:pt idx="11">
                  <c:v>-2.8449806207740333E-2</c:v>
                </c:pt>
                <c:pt idx="12">
                  <c:v>-2.1566504243129156E-2</c:v>
                </c:pt>
                <c:pt idx="13">
                  <c:v>-1.7952400389922595E-2</c:v>
                </c:pt>
                <c:pt idx="14">
                  <c:v>-1.5904021844383734E-2</c:v>
                </c:pt>
                <c:pt idx="15">
                  <c:v>-1.0375084637655137E-2</c:v>
                </c:pt>
                <c:pt idx="16">
                  <c:v>-6.6463432756512647E-3</c:v>
                </c:pt>
                <c:pt idx="17">
                  <c:v>-6.9113547916338737E-3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Corson!$O$3:$O$20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Corson!$Q$3:$Q$20</c:f>
              <c:numCache>
                <c:formatCode>0.00%</c:formatCode>
                <c:ptCount val="18"/>
                <c:pt idx="0">
                  <c:v>5.4762942882705883E-2</c:v>
                </c:pt>
                <c:pt idx="1">
                  <c:v>4.5724032759206799E-2</c:v>
                </c:pt>
                <c:pt idx="2">
                  <c:v>4.1085136581780146E-2</c:v>
                </c:pt>
                <c:pt idx="3">
                  <c:v>4.1315216398956044E-2</c:v>
                </c:pt>
                <c:pt idx="4">
                  <c:v>3.5768040444376398E-2</c:v>
                </c:pt>
                <c:pt idx="5">
                  <c:v>4.297064028381347E-2</c:v>
                </c:pt>
                <c:pt idx="6">
                  <c:v>2.3858216733826893E-2</c:v>
                </c:pt>
                <c:pt idx="7">
                  <c:v>2.9135163384003866E-2</c:v>
                </c:pt>
                <c:pt idx="8">
                  <c:v>2.2056337205589846E-2</c:v>
                </c:pt>
                <c:pt idx="9">
                  <c:v>1.6753459536135648E-2</c:v>
                </c:pt>
                <c:pt idx="10">
                  <c:v>2.3785735176858683E-2</c:v>
                </c:pt>
                <c:pt idx="11">
                  <c:v>2.5576508205839114E-2</c:v>
                </c:pt>
                <c:pt idx="12">
                  <c:v>2.9987602017087552E-2</c:v>
                </c:pt>
                <c:pt idx="13">
                  <c:v>1.7766142037436507E-2</c:v>
                </c:pt>
                <c:pt idx="14">
                  <c:v>1.6532203068528838E-2</c:v>
                </c:pt>
                <c:pt idx="15">
                  <c:v>1.116713994286786E-2</c:v>
                </c:pt>
                <c:pt idx="16">
                  <c:v>7.4208754776065458E-3</c:v>
                </c:pt>
                <c:pt idx="17">
                  <c:v>1.3911479823174337E-2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1520896"/>
        <c:axId val="121522432"/>
      </c:barChart>
      <c:catAx>
        <c:axId val="121520896"/>
        <c:scaling>
          <c:orientation val="minMax"/>
        </c:scaling>
        <c:delete val="0"/>
        <c:axPos val="l"/>
        <c:majorTickMark val="none"/>
        <c:minorTickMark val="none"/>
        <c:tickLblPos val="low"/>
        <c:crossAx val="121522432"/>
        <c:crosses val="autoZero"/>
        <c:auto val="1"/>
        <c:lblAlgn val="ctr"/>
        <c:lblOffset val="100"/>
        <c:noMultiLvlLbl val="0"/>
      </c:catAx>
      <c:valAx>
        <c:axId val="121522432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21520896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Corson</a:t>
            </a:r>
            <a:r>
              <a:rPr lang="en-US" baseline="0"/>
              <a:t> 2025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Corson!$R$3:$R$20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Corson!$S$3:$S$20</c:f>
              <c:numCache>
                <c:formatCode>0.00%</c:formatCode>
                <c:ptCount val="18"/>
                <c:pt idx="0">
                  <c:v>-5.7010860391758678E-2</c:v>
                </c:pt>
                <c:pt idx="1">
                  <c:v>-5.3235927926385956E-2</c:v>
                </c:pt>
                <c:pt idx="2">
                  <c:v>-4.3819415474360163E-2</c:v>
                </c:pt>
                <c:pt idx="3">
                  <c:v>-4.34247078603145E-2</c:v>
                </c:pt>
                <c:pt idx="4">
                  <c:v>-4.1994799674982174E-2</c:v>
                </c:pt>
                <c:pt idx="5">
                  <c:v>-3.4288799846052119E-2</c:v>
                </c:pt>
                <c:pt idx="6">
                  <c:v>-3.4605724927809979E-2</c:v>
                </c:pt>
                <c:pt idx="7">
                  <c:v>-2.5566010449695385E-2</c:v>
                </c:pt>
                <c:pt idx="8">
                  <c:v>-2.347774095351729E-2</c:v>
                </c:pt>
                <c:pt idx="9">
                  <c:v>-2.1378890416116798E-2</c:v>
                </c:pt>
                <c:pt idx="10">
                  <c:v>-1.8195736945026908E-2</c:v>
                </c:pt>
                <c:pt idx="11">
                  <c:v>-1.7164486098453453E-2</c:v>
                </c:pt>
                <c:pt idx="12">
                  <c:v>-2.3593049503850147E-2</c:v>
                </c:pt>
                <c:pt idx="13">
                  <c:v>-1.8307393964504714E-2</c:v>
                </c:pt>
                <c:pt idx="14">
                  <c:v>-1.3930675771642993E-2</c:v>
                </c:pt>
                <c:pt idx="15">
                  <c:v>-1.1768767776041666E-2</c:v>
                </c:pt>
                <c:pt idx="16">
                  <c:v>-6.8740260105099663E-3</c:v>
                </c:pt>
                <c:pt idx="17">
                  <c:v>-7.9351407429529806E-3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Corson!$R$3:$R$20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Corson!$T$3:$T$20</c:f>
              <c:numCache>
                <c:formatCode>0.00%</c:formatCode>
                <c:ptCount val="18"/>
                <c:pt idx="0">
                  <c:v>5.4775351403241884E-2</c:v>
                </c:pt>
                <c:pt idx="1">
                  <c:v>5.1265748161919242E-2</c:v>
                </c:pt>
                <c:pt idx="2">
                  <c:v>4.2743780461808829E-2</c:v>
                </c:pt>
                <c:pt idx="3">
                  <c:v>3.8018692303481788E-2</c:v>
                </c:pt>
                <c:pt idx="4">
                  <c:v>3.8351824713706878E-2</c:v>
                </c:pt>
                <c:pt idx="5">
                  <c:v>3.2614518710745999E-2</c:v>
                </c:pt>
                <c:pt idx="6">
                  <c:v>4.0572725046184553E-2</c:v>
                </c:pt>
                <c:pt idx="7">
                  <c:v>2.1690338226093838E-2</c:v>
                </c:pt>
                <c:pt idx="8">
                  <c:v>2.6938727299556167E-2</c:v>
                </c:pt>
                <c:pt idx="9">
                  <c:v>2.0087175494279463E-2</c:v>
                </c:pt>
                <c:pt idx="10">
                  <c:v>1.4740353957029441E-2</c:v>
                </c:pt>
                <c:pt idx="11">
                  <c:v>2.099451558690122E-2</c:v>
                </c:pt>
                <c:pt idx="12">
                  <c:v>2.2633539744062639E-2</c:v>
                </c:pt>
                <c:pt idx="13">
                  <c:v>2.6247684766852859E-2</c:v>
                </c:pt>
                <c:pt idx="14">
                  <c:v>1.4481810729615992E-2</c:v>
                </c:pt>
                <c:pt idx="15">
                  <c:v>1.36822280489738E-2</c:v>
                </c:pt>
                <c:pt idx="16">
                  <c:v>8.1124100111154597E-3</c:v>
                </c:pt>
                <c:pt idx="17">
                  <c:v>1.5476420600453981E-2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1555584"/>
        <c:axId val="121557376"/>
      </c:barChart>
      <c:catAx>
        <c:axId val="121555584"/>
        <c:scaling>
          <c:orientation val="minMax"/>
        </c:scaling>
        <c:delete val="0"/>
        <c:axPos val="l"/>
        <c:majorTickMark val="none"/>
        <c:minorTickMark val="none"/>
        <c:tickLblPos val="low"/>
        <c:crossAx val="121557376"/>
        <c:crosses val="autoZero"/>
        <c:auto val="1"/>
        <c:lblAlgn val="ctr"/>
        <c:lblOffset val="100"/>
        <c:noMultiLvlLbl val="0"/>
      </c:catAx>
      <c:valAx>
        <c:axId val="121557376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21555584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Corson</a:t>
            </a:r>
            <a:r>
              <a:rPr lang="en-US" baseline="0"/>
              <a:t> 2030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Corson!$U$3:$U$20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Corson!$V$3:$V$20</c:f>
              <c:numCache>
                <c:formatCode>0.00%</c:formatCode>
                <c:ptCount val="18"/>
                <c:pt idx="0">
                  <c:v>-5.8385031950686471E-2</c:v>
                </c:pt>
                <c:pt idx="1">
                  <c:v>-5.276246177479995E-2</c:v>
                </c:pt>
                <c:pt idx="2">
                  <c:v>-4.9877667303749346E-2</c:v>
                </c:pt>
                <c:pt idx="3">
                  <c:v>-4.0567312408259552E-2</c:v>
                </c:pt>
                <c:pt idx="4">
                  <c:v>-3.9396767081264605E-2</c:v>
                </c:pt>
                <c:pt idx="5">
                  <c:v>-3.8295647724526004E-2</c:v>
                </c:pt>
                <c:pt idx="6">
                  <c:v>-3.088010355746533E-2</c:v>
                </c:pt>
                <c:pt idx="7">
                  <c:v>-3.1393747869956294E-2</c:v>
                </c:pt>
                <c:pt idx="8">
                  <c:v>-2.2915030471244668E-2</c:v>
                </c:pt>
                <c:pt idx="9">
                  <c:v>-2.0925260808466226E-2</c:v>
                </c:pt>
                <c:pt idx="10">
                  <c:v>-1.8547705382312232E-2</c:v>
                </c:pt>
                <c:pt idx="11">
                  <c:v>-1.5332803419584016E-2</c:v>
                </c:pt>
                <c:pt idx="12">
                  <c:v>-1.3632620968169633E-2</c:v>
                </c:pt>
                <c:pt idx="13">
                  <c:v>-2.0041290301561883E-2</c:v>
                </c:pt>
                <c:pt idx="14">
                  <c:v>-1.4288655030866657E-2</c:v>
                </c:pt>
                <c:pt idx="15">
                  <c:v>-1.013642866110892E-2</c:v>
                </c:pt>
                <c:pt idx="16">
                  <c:v>-7.8103894571317639E-3</c:v>
                </c:pt>
                <c:pt idx="17">
                  <c:v>-8.6218093334498088E-3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Corson!$U$3:$U$20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Corson!$W$3:$W$20</c:f>
              <c:numCache>
                <c:formatCode>0.00%</c:formatCode>
                <c:ptCount val="18"/>
                <c:pt idx="0">
                  <c:v>5.6095413988380582E-2</c:v>
                </c:pt>
                <c:pt idx="1">
                  <c:v>5.0835142212123756E-2</c:v>
                </c:pt>
                <c:pt idx="2">
                  <c:v>4.796321285719142E-2</c:v>
                </c:pt>
                <c:pt idx="3">
                  <c:v>3.9707191575688305E-2</c:v>
                </c:pt>
                <c:pt idx="4">
                  <c:v>3.4902096961597469E-2</c:v>
                </c:pt>
                <c:pt idx="5">
                  <c:v>3.5592906062562601E-2</c:v>
                </c:pt>
                <c:pt idx="6">
                  <c:v>2.9507940266319879E-2</c:v>
                </c:pt>
                <c:pt idx="7">
                  <c:v>3.8266763182479305E-2</c:v>
                </c:pt>
                <c:pt idx="8">
                  <c:v>1.9438542768422828E-2</c:v>
                </c:pt>
                <c:pt idx="9">
                  <c:v>2.4481050414250572E-2</c:v>
                </c:pt>
                <c:pt idx="10">
                  <c:v>1.8361484721960499E-2</c:v>
                </c:pt>
                <c:pt idx="11">
                  <c:v>1.2703447923361089E-2</c:v>
                </c:pt>
                <c:pt idx="12">
                  <c:v>1.8635746138861219E-2</c:v>
                </c:pt>
                <c:pt idx="13">
                  <c:v>1.9069894441006312E-2</c:v>
                </c:pt>
                <c:pt idx="14">
                  <c:v>2.1863824688829973E-2</c:v>
                </c:pt>
                <c:pt idx="15">
                  <c:v>1.1743156453854927E-2</c:v>
                </c:pt>
                <c:pt idx="16">
                  <c:v>9.9626461319419941E-3</c:v>
                </c:pt>
                <c:pt idx="17">
                  <c:v>1.7058805706563977E-2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1660160"/>
        <c:axId val="121661696"/>
      </c:barChart>
      <c:catAx>
        <c:axId val="121660160"/>
        <c:scaling>
          <c:orientation val="minMax"/>
        </c:scaling>
        <c:delete val="0"/>
        <c:axPos val="l"/>
        <c:majorTickMark val="none"/>
        <c:minorTickMark val="none"/>
        <c:tickLblPos val="low"/>
        <c:crossAx val="121661696"/>
        <c:crosses val="autoZero"/>
        <c:auto val="1"/>
        <c:lblAlgn val="ctr"/>
        <c:lblOffset val="100"/>
        <c:noMultiLvlLbl val="0"/>
      </c:catAx>
      <c:valAx>
        <c:axId val="121661696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21660160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Corson</a:t>
            </a:r>
            <a:r>
              <a:rPr lang="en-US" baseline="0"/>
              <a:t> 2035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Corson!$X$3:$X$20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Corson!$Y$3:$Y$20</c:f>
              <c:numCache>
                <c:formatCode>0.00%</c:formatCode>
                <c:ptCount val="18"/>
                <c:pt idx="0">
                  <c:v>-5.5927482548959712E-2</c:v>
                </c:pt>
                <c:pt idx="1">
                  <c:v>-5.4380645676508778E-2</c:v>
                </c:pt>
                <c:pt idx="2">
                  <c:v>-4.9324228602721627E-2</c:v>
                </c:pt>
                <c:pt idx="3">
                  <c:v>-4.6859058002080442E-2</c:v>
                </c:pt>
                <c:pt idx="4">
                  <c:v>-3.6971199132417885E-2</c:v>
                </c:pt>
                <c:pt idx="5">
                  <c:v>-3.5771882000284666E-2</c:v>
                </c:pt>
                <c:pt idx="6">
                  <c:v>-3.506058837351736E-2</c:v>
                </c:pt>
                <c:pt idx="7">
                  <c:v>-2.7692695218503281E-2</c:v>
                </c:pt>
                <c:pt idx="8">
                  <c:v>-2.8580430717354988E-2</c:v>
                </c:pt>
                <c:pt idx="9">
                  <c:v>-2.0517156156610067E-2</c:v>
                </c:pt>
                <c:pt idx="10">
                  <c:v>-1.8200684253884155E-2</c:v>
                </c:pt>
                <c:pt idx="11">
                  <c:v>-1.581768287856589E-2</c:v>
                </c:pt>
                <c:pt idx="12">
                  <c:v>-1.263219578636717E-2</c:v>
                </c:pt>
                <c:pt idx="13">
                  <c:v>-1.1139606887042911E-2</c:v>
                </c:pt>
                <c:pt idx="14">
                  <c:v>-1.5765374178968599E-2</c:v>
                </c:pt>
                <c:pt idx="15">
                  <c:v>-1.0548441621552902E-2</c:v>
                </c:pt>
                <c:pt idx="16">
                  <c:v>-6.6592665069422317E-3</c:v>
                </c:pt>
                <c:pt idx="17">
                  <c:v>-9.6205823216812206E-3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Corson!$X$3:$X$20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Corson!$Z$3:$Z$20</c:f>
              <c:numCache>
                <c:formatCode>0.00%</c:formatCode>
                <c:ptCount val="18"/>
                <c:pt idx="0">
                  <c:v>5.3734248308887012E-2</c:v>
                </c:pt>
                <c:pt idx="1">
                  <c:v>5.2392603937863456E-2</c:v>
                </c:pt>
                <c:pt idx="2">
                  <c:v>4.7487882827498884E-2</c:v>
                </c:pt>
                <c:pt idx="3">
                  <c:v>4.4917963646423316E-2</c:v>
                </c:pt>
                <c:pt idx="4">
                  <c:v>3.6896194885224852E-2</c:v>
                </c:pt>
                <c:pt idx="5">
                  <c:v>3.2232394454807238E-2</c:v>
                </c:pt>
                <c:pt idx="6">
                  <c:v>3.3136886942353436E-2</c:v>
                </c:pt>
                <c:pt idx="7">
                  <c:v>2.6775715214765485E-2</c:v>
                </c:pt>
                <c:pt idx="8">
                  <c:v>3.5934866139312474E-2</c:v>
                </c:pt>
                <c:pt idx="9">
                  <c:v>1.7223648600283234E-2</c:v>
                </c:pt>
                <c:pt idx="10">
                  <c:v>2.2458307665011151E-2</c:v>
                </c:pt>
                <c:pt idx="11">
                  <c:v>1.6610742744066213E-2</c:v>
                </c:pt>
                <c:pt idx="12">
                  <c:v>1.107344739593873E-2</c:v>
                </c:pt>
                <c:pt idx="13">
                  <c:v>1.5913700552060716E-2</c:v>
                </c:pt>
                <c:pt idx="14">
                  <c:v>1.5362145181598799E-2</c:v>
                </c:pt>
                <c:pt idx="15">
                  <c:v>1.8280876493042185E-2</c:v>
                </c:pt>
                <c:pt idx="16">
                  <c:v>8.4327695398937284E-3</c:v>
                </c:pt>
                <c:pt idx="17">
                  <c:v>1.9666404607005236E-2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1690752"/>
        <c:axId val="121696640"/>
      </c:barChart>
      <c:catAx>
        <c:axId val="121690752"/>
        <c:scaling>
          <c:orientation val="minMax"/>
        </c:scaling>
        <c:delete val="0"/>
        <c:axPos val="l"/>
        <c:majorTickMark val="none"/>
        <c:minorTickMark val="none"/>
        <c:tickLblPos val="low"/>
        <c:crossAx val="121696640"/>
        <c:crosses val="autoZero"/>
        <c:auto val="1"/>
        <c:lblAlgn val="ctr"/>
        <c:lblOffset val="100"/>
        <c:noMultiLvlLbl val="0"/>
      </c:catAx>
      <c:valAx>
        <c:axId val="121696640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21690752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Aurora</a:t>
            </a:r>
            <a:r>
              <a:rPr lang="en-US" baseline="0"/>
              <a:t> 2010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Aurora!$I$3:$I$20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Aurora!$J$3:$J$20</c:f>
              <c:numCache>
                <c:formatCode>0.00%</c:formatCode>
                <c:ptCount val="18"/>
                <c:pt idx="0">
                  <c:v>-4.1697416974169739E-2</c:v>
                </c:pt>
                <c:pt idx="1">
                  <c:v>-2.915129151291513E-2</c:v>
                </c:pt>
                <c:pt idx="2">
                  <c:v>-4.0590405904059039E-2</c:v>
                </c:pt>
                <c:pt idx="3">
                  <c:v>-3.9852398523985241E-2</c:v>
                </c:pt>
                <c:pt idx="4">
                  <c:v>-2.1771217712177122E-2</c:v>
                </c:pt>
                <c:pt idx="5">
                  <c:v>-2.3985239852398525E-2</c:v>
                </c:pt>
                <c:pt idx="6">
                  <c:v>-2.3247232472324724E-2</c:v>
                </c:pt>
                <c:pt idx="7">
                  <c:v>-2.6568265682656828E-2</c:v>
                </c:pt>
                <c:pt idx="8">
                  <c:v>-3.136531365313653E-2</c:v>
                </c:pt>
                <c:pt idx="9">
                  <c:v>-3.6162361623616239E-2</c:v>
                </c:pt>
                <c:pt idx="10">
                  <c:v>-3.8007380073800737E-2</c:v>
                </c:pt>
                <c:pt idx="11">
                  <c:v>-3.8376383763837639E-2</c:v>
                </c:pt>
                <c:pt idx="12">
                  <c:v>-3.2103321033210334E-2</c:v>
                </c:pt>
                <c:pt idx="13">
                  <c:v>-2.2878228782287822E-2</c:v>
                </c:pt>
                <c:pt idx="14">
                  <c:v>-2.3247232472324724E-2</c:v>
                </c:pt>
                <c:pt idx="15">
                  <c:v>-1.808118081180812E-2</c:v>
                </c:pt>
                <c:pt idx="16">
                  <c:v>-1.3284132841328414E-2</c:v>
                </c:pt>
                <c:pt idx="17">
                  <c:v>-9.2250922509225092E-3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Aurora!$I$3:$I$20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Aurora!$K$3:$K$20</c:f>
              <c:numCache>
                <c:formatCode>0.00%</c:formatCode>
                <c:ptCount val="18"/>
                <c:pt idx="0">
                  <c:v>2.9889298892988931E-2</c:v>
                </c:pt>
                <c:pt idx="1">
                  <c:v>3.3579335793357937E-2</c:v>
                </c:pt>
                <c:pt idx="2">
                  <c:v>3.7269372693726939E-2</c:v>
                </c:pt>
                <c:pt idx="3">
                  <c:v>2.9520295202952029E-2</c:v>
                </c:pt>
                <c:pt idx="4">
                  <c:v>1.3653136531365314E-2</c:v>
                </c:pt>
                <c:pt idx="5">
                  <c:v>2.0664206642066422E-2</c:v>
                </c:pt>
                <c:pt idx="6">
                  <c:v>2.9520295202952029E-2</c:v>
                </c:pt>
                <c:pt idx="7">
                  <c:v>2.6568265682656828E-2</c:v>
                </c:pt>
                <c:pt idx="8">
                  <c:v>2.3985239852398525E-2</c:v>
                </c:pt>
                <c:pt idx="9">
                  <c:v>3.3579335793357937E-2</c:v>
                </c:pt>
                <c:pt idx="10">
                  <c:v>3.6900369003690037E-2</c:v>
                </c:pt>
                <c:pt idx="11">
                  <c:v>3.025830258302583E-2</c:v>
                </c:pt>
                <c:pt idx="12">
                  <c:v>3.2841328413284132E-2</c:v>
                </c:pt>
                <c:pt idx="13">
                  <c:v>2.1771217712177122E-2</c:v>
                </c:pt>
                <c:pt idx="14">
                  <c:v>2.5830258302583026E-2</c:v>
                </c:pt>
                <c:pt idx="15">
                  <c:v>2.3616236162361623E-2</c:v>
                </c:pt>
                <c:pt idx="16">
                  <c:v>1.8450184501845018E-2</c:v>
                </c:pt>
                <c:pt idx="17">
                  <c:v>2.2509225092250923E-2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2033664"/>
        <c:axId val="122035200"/>
      </c:barChart>
      <c:catAx>
        <c:axId val="122033664"/>
        <c:scaling>
          <c:orientation val="minMax"/>
        </c:scaling>
        <c:delete val="0"/>
        <c:axPos val="l"/>
        <c:majorTickMark val="none"/>
        <c:minorTickMark val="none"/>
        <c:tickLblPos val="low"/>
        <c:crossAx val="122035200"/>
        <c:crosses val="autoZero"/>
        <c:auto val="1"/>
        <c:lblAlgn val="ctr"/>
        <c:lblOffset val="100"/>
        <c:noMultiLvlLbl val="0"/>
      </c:catAx>
      <c:valAx>
        <c:axId val="122035200"/>
        <c:scaling>
          <c:orientation val="minMax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220336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Custer</a:t>
            </a:r>
            <a:r>
              <a:rPr lang="en-US" baseline="0"/>
              <a:t> 2010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Custer!$I$3:$I$20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Custer!$J$3:$J$20</c:f>
              <c:numCache>
                <c:formatCode>0.00%</c:formatCode>
                <c:ptCount val="18"/>
                <c:pt idx="0">
                  <c:v>-2.7872444011684518E-2</c:v>
                </c:pt>
                <c:pt idx="1">
                  <c:v>-2.6411879259980526E-2</c:v>
                </c:pt>
                <c:pt idx="2">
                  <c:v>-2.9089581304771177E-2</c:v>
                </c:pt>
                <c:pt idx="3">
                  <c:v>-3.298442064264849E-2</c:v>
                </c:pt>
                <c:pt idx="4">
                  <c:v>-1.4849074975657255E-2</c:v>
                </c:pt>
                <c:pt idx="5">
                  <c:v>-2.2517039922103212E-2</c:v>
                </c:pt>
                <c:pt idx="6">
                  <c:v>-2.1908471275559883E-2</c:v>
                </c:pt>
                <c:pt idx="7">
                  <c:v>-2.0204479065238558E-2</c:v>
                </c:pt>
                <c:pt idx="8">
                  <c:v>-2.5559883154819864E-2</c:v>
                </c:pt>
                <c:pt idx="9">
                  <c:v>-3.4444985394352486E-2</c:v>
                </c:pt>
                <c:pt idx="10">
                  <c:v>-4.3086660175267771E-2</c:v>
                </c:pt>
                <c:pt idx="11">
                  <c:v>-5.1119766309639728E-2</c:v>
                </c:pt>
                <c:pt idx="12">
                  <c:v>-4.9172346640701074E-2</c:v>
                </c:pt>
                <c:pt idx="13">
                  <c:v>-4.1991236611489777E-2</c:v>
                </c:pt>
                <c:pt idx="14">
                  <c:v>-2.8967867575462512E-2</c:v>
                </c:pt>
                <c:pt idx="15">
                  <c:v>-1.8257059396299902E-2</c:v>
                </c:pt>
                <c:pt idx="16">
                  <c:v>-9.6153846153846159E-3</c:v>
                </c:pt>
                <c:pt idx="17">
                  <c:v>-7.0593962999026287E-3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Custer!$I$3:$I$20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Custer!$K$3:$K$20</c:f>
              <c:numCache>
                <c:formatCode>0.00%</c:formatCode>
                <c:ptCount val="18"/>
                <c:pt idx="0">
                  <c:v>2.0326192794547226E-2</c:v>
                </c:pt>
                <c:pt idx="1">
                  <c:v>2.4829600778967866E-2</c:v>
                </c:pt>
                <c:pt idx="2">
                  <c:v>2.4099318403115872E-2</c:v>
                </c:pt>
                <c:pt idx="3">
                  <c:v>2.7020447906523856E-2</c:v>
                </c:pt>
                <c:pt idx="4">
                  <c:v>1.4970788704965919E-2</c:v>
                </c:pt>
                <c:pt idx="5">
                  <c:v>1.9352482960077896E-2</c:v>
                </c:pt>
                <c:pt idx="6">
                  <c:v>2.1908471275559883E-2</c:v>
                </c:pt>
                <c:pt idx="7">
                  <c:v>2.0569620253164556E-2</c:v>
                </c:pt>
                <c:pt idx="8">
                  <c:v>2.5316455696202531E-2</c:v>
                </c:pt>
                <c:pt idx="9">
                  <c:v>3.9435248296007787E-2</c:v>
                </c:pt>
                <c:pt idx="10">
                  <c:v>4.8928919182083738E-2</c:v>
                </c:pt>
                <c:pt idx="11">
                  <c:v>5.3188899707887052E-2</c:v>
                </c:pt>
                <c:pt idx="12">
                  <c:v>4.588607594936709E-2</c:v>
                </c:pt>
                <c:pt idx="13">
                  <c:v>3.9313534566699122E-2</c:v>
                </c:pt>
                <c:pt idx="14">
                  <c:v>2.4586173320350537E-2</c:v>
                </c:pt>
                <c:pt idx="15">
                  <c:v>1.618792599805258E-2</c:v>
                </c:pt>
                <c:pt idx="16">
                  <c:v>1.1562804284323271E-2</c:v>
                </c:pt>
                <c:pt idx="17">
                  <c:v>1.740506329113924E-2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2081280"/>
        <c:axId val="122082816"/>
      </c:barChart>
      <c:catAx>
        <c:axId val="122081280"/>
        <c:scaling>
          <c:orientation val="minMax"/>
        </c:scaling>
        <c:delete val="0"/>
        <c:axPos val="l"/>
        <c:majorTickMark val="none"/>
        <c:minorTickMark val="none"/>
        <c:tickLblPos val="low"/>
        <c:crossAx val="122082816"/>
        <c:crosses val="autoZero"/>
        <c:auto val="1"/>
        <c:lblAlgn val="ctr"/>
        <c:lblOffset val="100"/>
        <c:noMultiLvlLbl val="0"/>
      </c:catAx>
      <c:valAx>
        <c:axId val="122082816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22081280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Custer</a:t>
            </a:r>
            <a:r>
              <a:rPr lang="en-US" baseline="0"/>
              <a:t> 2015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Custer!$L$3:$L$20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Custer!$M$3:$M$20</c:f>
              <c:numCache>
                <c:formatCode>0.00%</c:formatCode>
                <c:ptCount val="18"/>
                <c:pt idx="0">
                  <c:v>-2.0470333511511687E-2</c:v>
                </c:pt>
                <c:pt idx="1">
                  <c:v>-2.7847362609411317E-2</c:v>
                </c:pt>
                <c:pt idx="2">
                  <c:v>-2.6648050049499324E-2</c:v>
                </c:pt>
                <c:pt idx="3">
                  <c:v>-2.9388254432715796E-2</c:v>
                </c:pt>
                <c:pt idx="4">
                  <c:v>-3.1991157618299515E-2</c:v>
                </c:pt>
                <c:pt idx="5">
                  <c:v>-1.5173136567179083E-2</c:v>
                </c:pt>
                <c:pt idx="6">
                  <c:v>-2.2455781720824908E-2</c:v>
                </c:pt>
                <c:pt idx="7">
                  <c:v>-2.1760404543699492E-2</c:v>
                </c:pt>
                <c:pt idx="8">
                  <c:v>-2.0423331357182658E-2</c:v>
                </c:pt>
                <c:pt idx="9">
                  <c:v>-2.5882365234263828E-2</c:v>
                </c:pt>
                <c:pt idx="10">
                  <c:v>-3.4398770348616457E-2</c:v>
                </c:pt>
                <c:pt idx="11">
                  <c:v>-4.2622621617153356E-2</c:v>
                </c:pt>
                <c:pt idx="12">
                  <c:v>-4.9347007916879335E-2</c:v>
                </c:pt>
                <c:pt idx="13">
                  <c:v>-4.606175387114371E-2</c:v>
                </c:pt>
                <c:pt idx="14">
                  <c:v>-3.7965656040931349E-2</c:v>
                </c:pt>
                <c:pt idx="15">
                  <c:v>-2.4337419702310039E-2</c:v>
                </c:pt>
                <c:pt idx="16">
                  <c:v>-1.3694809191602007E-2</c:v>
                </c:pt>
                <c:pt idx="17">
                  <c:v>-1.0653502694359452E-2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Custer!$L$3:$L$20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Custer!$N$3:$N$20</c:f>
              <c:numCache>
                <c:formatCode>0.00%</c:formatCode>
                <c:ptCount val="18"/>
                <c:pt idx="0">
                  <c:v>1.9489163231605145E-2</c:v>
                </c:pt>
                <c:pt idx="1">
                  <c:v>2.0613088355643086E-2</c:v>
                </c:pt>
                <c:pt idx="2">
                  <c:v>2.488162581547931E-2</c:v>
                </c:pt>
                <c:pt idx="3">
                  <c:v>2.4343581785354989E-2</c:v>
                </c:pt>
                <c:pt idx="4">
                  <c:v>2.6367069234142167E-2</c:v>
                </c:pt>
                <c:pt idx="5">
                  <c:v>1.524103040486399E-2</c:v>
                </c:pt>
                <c:pt idx="6">
                  <c:v>1.9528275014719727E-2</c:v>
                </c:pt>
                <c:pt idx="7">
                  <c:v>2.1913178403634812E-2</c:v>
                </c:pt>
                <c:pt idx="8">
                  <c:v>2.0821759641790998E-2</c:v>
                </c:pt>
                <c:pt idx="9">
                  <c:v>2.6106165577432332E-2</c:v>
                </c:pt>
                <c:pt idx="10">
                  <c:v>3.9821929123799601E-2</c:v>
                </c:pt>
                <c:pt idx="11">
                  <c:v>4.8843907310481008E-2</c:v>
                </c:pt>
                <c:pt idx="12">
                  <c:v>5.1689298941738751E-2</c:v>
                </c:pt>
                <c:pt idx="13">
                  <c:v>4.3903429749978351E-2</c:v>
                </c:pt>
                <c:pt idx="14">
                  <c:v>3.6642905908413279E-2</c:v>
                </c:pt>
                <c:pt idx="15">
                  <c:v>2.1917447454799944E-2</c:v>
                </c:pt>
                <c:pt idx="16">
                  <c:v>1.4064249177843597E-2</c:v>
                </c:pt>
                <c:pt idx="17">
                  <c:v>2.2690175840695534E-2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3701504"/>
        <c:axId val="123711488"/>
      </c:barChart>
      <c:catAx>
        <c:axId val="123701504"/>
        <c:scaling>
          <c:orientation val="minMax"/>
        </c:scaling>
        <c:delete val="0"/>
        <c:axPos val="l"/>
        <c:majorTickMark val="none"/>
        <c:minorTickMark val="none"/>
        <c:tickLblPos val="low"/>
        <c:crossAx val="123711488"/>
        <c:crosses val="autoZero"/>
        <c:auto val="1"/>
        <c:lblAlgn val="ctr"/>
        <c:lblOffset val="100"/>
        <c:noMultiLvlLbl val="0"/>
      </c:catAx>
      <c:valAx>
        <c:axId val="123711488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23701504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Custer</a:t>
            </a:r>
            <a:r>
              <a:rPr lang="en-US" baseline="0"/>
              <a:t> 2020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Custer!$O$3:$O$20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Custer!$P$3:$P$20</c:f>
              <c:numCache>
                <c:formatCode>0.00%</c:formatCode>
                <c:ptCount val="18"/>
                <c:pt idx="0">
                  <c:v>-2.2139831764414832E-2</c:v>
                </c:pt>
                <c:pt idx="1">
                  <c:v>-2.0989558482419849E-2</c:v>
                </c:pt>
                <c:pt idx="2">
                  <c:v>-2.8019049850142877E-2</c:v>
                </c:pt>
                <c:pt idx="3">
                  <c:v>-2.7001241974055068E-2</c:v>
                </c:pt>
                <c:pt idx="4">
                  <c:v>-2.9649469731527614E-2</c:v>
                </c:pt>
                <c:pt idx="5">
                  <c:v>-3.1088751158343381E-2</c:v>
                </c:pt>
                <c:pt idx="6">
                  <c:v>-1.5602767187632404E-2</c:v>
                </c:pt>
                <c:pt idx="7">
                  <c:v>-2.247104204141669E-2</c:v>
                </c:pt>
                <c:pt idx="8">
                  <c:v>-2.1722371874368866E-2</c:v>
                </c:pt>
                <c:pt idx="9">
                  <c:v>-2.0678809593179213E-2</c:v>
                </c:pt>
                <c:pt idx="10">
                  <c:v>-2.6060140307241339E-2</c:v>
                </c:pt>
                <c:pt idx="11">
                  <c:v>-3.4269002231676088E-2</c:v>
                </c:pt>
                <c:pt idx="12">
                  <c:v>-4.1775250234818311E-2</c:v>
                </c:pt>
                <c:pt idx="13">
                  <c:v>-4.6663393791213328E-2</c:v>
                </c:pt>
                <c:pt idx="14">
                  <c:v>-4.2194064630408291E-2</c:v>
                </c:pt>
                <c:pt idx="15">
                  <c:v>-3.2094743232633498E-2</c:v>
                </c:pt>
                <c:pt idx="16">
                  <c:v>-1.8404428877175642E-2</c:v>
                </c:pt>
                <c:pt idx="17">
                  <c:v>-1.566375430682283E-2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Custer!$O$3:$O$20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Custer!$Q$3:$Q$20</c:f>
              <c:numCache>
                <c:formatCode>0.00%</c:formatCode>
                <c:ptCount val="18"/>
                <c:pt idx="0">
                  <c:v>2.1265274015615863E-2</c:v>
                </c:pt>
                <c:pt idx="1">
                  <c:v>1.9685085938770632E-2</c:v>
                </c:pt>
                <c:pt idx="2">
                  <c:v>2.1009691721269819E-2</c:v>
                </c:pt>
                <c:pt idx="3">
                  <c:v>2.5065699887559974E-2</c:v>
                </c:pt>
                <c:pt idx="4">
                  <c:v>2.4561590241406268E-2</c:v>
                </c:pt>
                <c:pt idx="5">
                  <c:v>2.5983666152185416E-2</c:v>
                </c:pt>
                <c:pt idx="6">
                  <c:v>1.5566462608009849E-2</c:v>
                </c:pt>
                <c:pt idx="7">
                  <c:v>1.9815103848389228E-2</c:v>
                </c:pt>
                <c:pt idx="8">
                  <c:v>2.1960224260687427E-2</c:v>
                </c:pt>
                <c:pt idx="9">
                  <c:v>2.1220405160599611E-2</c:v>
                </c:pt>
                <c:pt idx="10">
                  <c:v>2.6857057204821577E-2</c:v>
                </c:pt>
                <c:pt idx="11">
                  <c:v>4.0222911322499499E-2</c:v>
                </c:pt>
                <c:pt idx="12">
                  <c:v>4.8204234312687229E-2</c:v>
                </c:pt>
                <c:pt idx="13">
                  <c:v>4.9690914306045303E-2</c:v>
                </c:pt>
                <c:pt idx="14">
                  <c:v>4.1629602696351235E-2</c:v>
                </c:pt>
                <c:pt idx="15">
                  <c:v>3.2733691821881718E-2</c:v>
                </c:pt>
                <c:pt idx="16">
                  <c:v>1.9061982061211367E-2</c:v>
                </c:pt>
                <c:pt idx="17">
                  <c:v>2.8978731170517958E-2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3801984"/>
        <c:axId val="123803520"/>
      </c:barChart>
      <c:catAx>
        <c:axId val="123801984"/>
        <c:scaling>
          <c:orientation val="minMax"/>
        </c:scaling>
        <c:delete val="0"/>
        <c:axPos val="l"/>
        <c:majorTickMark val="none"/>
        <c:minorTickMark val="none"/>
        <c:tickLblPos val="low"/>
        <c:crossAx val="123803520"/>
        <c:crosses val="autoZero"/>
        <c:auto val="1"/>
        <c:lblAlgn val="ctr"/>
        <c:lblOffset val="100"/>
        <c:noMultiLvlLbl val="0"/>
      </c:catAx>
      <c:valAx>
        <c:axId val="123803520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23801984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Custer</a:t>
            </a:r>
            <a:r>
              <a:rPr lang="en-US" baseline="0"/>
              <a:t> 2025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Custer!$R$3:$R$20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Custer!$S$3:$S$20</c:f>
              <c:numCache>
                <c:formatCode>0.00%</c:formatCode>
                <c:ptCount val="18"/>
                <c:pt idx="0">
                  <c:v>-2.4143282472208736E-2</c:v>
                </c:pt>
                <c:pt idx="1">
                  <c:v>-2.2345918478632324E-2</c:v>
                </c:pt>
                <c:pt idx="2">
                  <c:v>-2.1621786255840689E-2</c:v>
                </c:pt>
                <c:pt idx="3">
                  <c:v>-2.8334220053051012E-2</c:v>
                </c:pt>
                <c:pt idx="4">
                  <c:v>-2.738650895516093E-2</c:v>
                </c:pt>
                <c:pt idx="5">
                  <c:v>-2.983662879702657E-2</c:v>
                </c:pt>
                <c:pt idx="6">
                  <c:v>-3.0588512481973324E-2</c:v>
                </c:pt>
                <c:pt idx="7">
                  <c:v>-1.6058350168328895E-2</c:v>
                </c:pt>
                <c:pt idx="8">
                  <c:v>-2.257913702142051E-2</c:v>
                </c:pt>
                <c:pt idx="9">
                  <c:v>-2.1752424365081797E-2</c:v>
                </c:pt>
                <c:pt idx="10">
                  <c:v>-2.0840393781391298E-2</c:v>
                </c:pt>
                <c:pt idx="11">
                  <c:v>-2.6177003317857165E-2</c:v>
                </c:pt>
                <c:pt idx="12">
                  <c:v>-3.3847854250646153E-2</c:v>
                </c:pt>
                <c:pt idx="13">
                  <c:v>-4.0084576775203259E-2</c:v>
                </c:pt>
                <c:pt idx="14">
                  <c:v>-4.3155407750742052E-2</c:v>
                </c:pt>
                <c:pt idx="15">
                  <c:v>-3.6118690282484683E-2</c:v>
                </c:pt>
                <c:pt idx="16">
                  <c:v>-2.4423730463785837E-2</c:v>
                </c:pt>
                <c:pt idx="17">
                  <c:v>-2.2080214230436161E-2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Custer!$R$3:$R$20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Custer!$T$3:$T$20</c:f>
              <c:numCache>
                <c:formatCode>0.00%</c:formatCode>
                <c:ptCount val="18"/>
                <c:pt idx="0">
                  <c:v>2.3196245694892245E-2</c:v>
                </c:pt>
                <c:pt idx="1">
                  <c:v>2.1445606945358745E-2</c:v>
                </c:pt>
                <c:pt idx="2">
                  <c:v>2.0020072701017886E-2</c:v>
                </c:pt>
                <c:pt idx="3">
                  <c:v>2.1497176594974458E-2</c:v>
                </c:pt>
                <c:pt idx="4">
                  <c:v>2.5284945388204826E-2</c:v>
                </c:pt>
                <c:pt idx="5">
                  <c:v>2.4933964515646681E-2</c:v>
                </c:pt>
                <c:pt idx="6">
                  <c:v>2.5776655808645358E-2</c:v>
                </c:pt>
                <c:pt idx="7">
                  <c:v>1.5987630991662283E-2</c:v>
                </c:pt>
                <c:pt idx="8">
                  <c:v>2.011556173450196E-2</c:v>
                </c:pt>
                <c:pt idx="9">
                  <c:v>2.2168440272813877E-2</c:v>
                </c:pt>
                <c:pt idx="10">
                  <c:v>2.164371325200861E-2</c:v>
                </c:pt>
                <c:pt idx="11">
                  <c:v>2.761311098565316E-2</c:v>
                </c:pt>
                <c:pt idx="12">
                  <c:v>4.0169935083060604E-2</c:v>
                </c:pt>
                <c:pt idx="13">
                  <c:v>4.7020529995792058E-2</c:v>
                </c:pt>
                <c:pt idx="14">
                  <c:v>4.7374916326738625E-2</c:v>
                </c:pt>
                <c:pt idx="15">
                  <c:v>3.7791968865318604E-2</c:v>
                </c:pt>
                <c:pt idx="16">
                  <c:v>2.8532383673174289E-2</c:v>
                </c:pt>
                <c:pt idx="17">
                  <c:v>3.8052501269264176E-2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3832576"/>
        <c:axId val="123834368"/>
      </c:barChart>
      <c:catAx>
        <c:axId val="123832576"/>
        <c:scaling>
          <c:orientation val="minMax"/>
        </c:scaling>
        <c:delete val="0"/>
        <c:axPos val="l"/>
        <c:majorTickMark val="none"/>
        <c:minorTickMark val="none"/>
        <c:tickLblPos val="low"/>
        <c:crossAx val="123834368"/>
        <c:crosses val="autoZero"/>
        <c:auto val="1"/>
        <c:lblAlgn val="ctr"/>
        <c:lblOffset val="100"/>
        <c:noMultiLvlLbl val="0"/>
      </c:catAx>
      <c:valAx>
        <c:axId val="123834368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23832576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Custer </a:t>
            </a:r>
            <a:r>
              <a:rPr lang="en-US" baseline="0"/>
              <a:t>2030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Custer!$U$3:$U$20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Custer!$V$3:$V$20</c:f>
              <c:numCache>
                <c:formatCode>0.00%</c:formatCode>
                <c:ptCount val="18"/>
                <c:pt idx="0">
                  <c:v>-2.5776141393497744E-2</c:v>
                </c:pt>
                <c:pt idx="1">
                  <c:v>-2.4472031707201039E-2</c:v>
                </c:pt>
                <c:pt idx="2">
                  <c:v>-2.2731370705374458E-2</c:v>
                </c:pt>
                <c:pt idx="3">
                  <c:v>-2.2343115138552451E-2</c:v>
                </c:pt>
                <c:pt idx="4">
                  <c:v>-2.8704936273543841E-2</c:v>
                </c:pt>
                <c:pt idx="5">
                  <c:v>-2.7755709595747389E-2</c:v>
                </c:pt>
                <c:pt idx="6">
                  <c:v>-3.0289233427268959E-2</c:v>
                </c:pt>
                <c:pt idx="7">
                  <c:v>-3.0273288398631922E-2</c:v>
                </c:pt>
                <c:pt idx="8">
                  <c:v>-1.6561646029407493E-2</c:v>
                </c:pt>
                <c:pt idx="9">
                  <c:v>-2.2743193422354743E-2</c:v>
                </c:pt>
                <c:pt idx="10">
                  <c:v>-2.1710270639402958E-2</c:v>
                </c:pt>
                <c:pt idx="11">
                  <c:v>-2.097271343569131E-2</c:v>
                </c:pt>
                <c:pt idx="12">
                  <c:v>-2.607340395852651E-2</c:v>
                </c:pt>
                <c:pt idx="13">
                  <c:v>-3.2748436906684074E-2</c:v>
                </c:pt>
                <c:pt idx="14">
                  <c:v>-3.7600175287386371E-2</c:v>
                </c:pt>
                <c:pt idx="15">
                  <c:v>-3.7301232603038345E-2</c:v>
                </c:pt>
                <c:pt idx="16">
                  <c:v>-2.782095974302199E-2</c:v>
                </c:pt>
                <c:pt idx="17">
                  <c:v>-3.0347138492344751E-2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Custer!$U$3:$U$20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Custer!$W$3:$W$20</c:f>
              <c:numCache>
                <c:formatCode>0.00%</c:formatCode>
                <c:ptCount val="18"/>
                <c:pt idx="0">
                  <c:v>2.4765303098897858E-2</c:v>
                </c:pt>
                <c:pt idx="1">
                  <c:v>2.3517546293919587E-2</c:v>
                </c:pt>
                <c:pt idx="2">
                  <c:v>2.1784415275758487E-2</c:v>
                </c:pt>
                <c:pt idx="3">
                  <c:v>2.0470591611117205E-2</c:v>
                </c:pt>
                <c:pt idx="4">
                  <c:v>2.2003493744902014E-2</c:v>
                </c:pt>
                <c:pt idx="5">
                  <c:v>2.571318766984124E-2</c:v>
                </c:pt>
                <c:pt idx="6">
                  <c:v>2.5405257517116579E-2</c:v>
                </c:pt>
                <c:pt idx="7">
                  <c:v>2.5789584002308991E-2</c:v>
                </c:pt>
                <c:pt idx="8">
                  <c:v>1.6428065511844506E-2</c:v>
                </c:pt>
                <c:pt idx="9">
                  <c:v>2.0545914521500775E-2</c:v>
                </c:pt>
                <c:pt idx="10">
                  <c:v>2.2409914651458487E-2</c:v>
                </c:pt>
                <c:pt idx="11">
                  <c:v>2.2119768049078219E-2</c:v>
                </c:pt>
                <c:pt idx="12">
                  <c:v>2.8052873271749528E-2</c:v>
                </c:pt>
                <c:pt idx="13">
                  <c:v>3.9655526969073769E-2</c:v>
                </c:pt>
                <c:pt idx="14">
                  <c:v>4.5458560016847657E-2</c:v>
                </c:pt>
                <c:pt idx="15">
                  <c:v>4.3269145344961492E-2</c:v>
                </c:pt>
                <c:pt idx="16">
                  <c:v>3.344818067454134E-2</c:v>
                </c:pt>
                <c:pt idx="17">
                  <c:v>5.2937674617405867E-2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3879808"/>
        <c:axId val="123881344"/>
      </c:barChart>
      <c:catAx>
        <c:axId val="123879808"/>
        <c:scaling>
          <c:orientation val="minMax"/>
        </c:scaling>
        <c:delete val="0"/>
        <c:axPos val="l"/>
        <c:majorTickMark val="none"/>
        <c:minorTickMark val="none"/>
        <c:tickLblPos val="low"/>
        <c:crossAx val="123881344"/>
        <c:crosses val="autoZero"/>
        <c:auto val="1"/>
        <c:lblAlgn val="ctr"/>
        <c:lblOffset val="100"/>
        <c:noMultiLvlLbl val="0"/>
      </c:catAx>
      <c:valAx>
        <c:axId val="123881344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23879808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Beadle</a:t>
            </a:r>
            <a:r>
              <a:rPr lang="en-US" baseline="0"/>
              <a:t> 2030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Beadle!$U$3:$U$20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Beadle!$V$3:$V$20</c:f>
              <c:numCache>
                <c:formatCode>0.00%</c:formatCode>
                <c:ptCount val="18"/>
                <c:pt idx="0">
                  <c:v>-3.3480039973519095E-2</c:v>
                </c:pt>
                <c:pt idx="1">
                  <c:v>-3.2345855118174831E-2</c:v>
                </c:pt>
                <c:pt idx="2">
                  <c:v>-3.1465613032383648E-2</c:v>
                </c:pt>
                <c:pt idx="3">
                  <c:v>-2.961866656484035E-2</c:v>
                </c:pt>
                <c:pt idx="4">
                  <c:v>-3.5355023369409988E-2</c:v>
                </c:pt>
                <c:pt idx="5">
                  <c:v>-2.9344385930953946E-2</c:v>
                </c:pt>
                <c:pt idx="6">
                  <c:v>-2.8629572704049755E-2</c:v>
                </c:pt>
                <c:pt idx="7">
                  <c:v>-3.1479102001814321E-2</c:v>
                </c:pt>
                <c:pt idx="8">
                  <c:v>-2.7203329820035281E-2</c:v>
                </c:pt>
                <c:pt idx="9">
                  <c:v>-2.9590774086149685E-2</c:v>
                </c:pt>
                <c:pt idx="10">
                  <c:v>-2.4927376995116438E-2</c:v>
                </c:pt>
                <c:pt idx="11">
                  <c:v>-2.2402408724561434E-2</c:v>
                </c:pt>
                <c:pt idx="12">
                  <c:v>-2.2777419881816603E-2</c:v>
                </c:pt>
                <c:pt idx="13">
                  <c:v>-2.9715198011987944E-2</c:v>
                </c:pt>
                <c:pt idx="14">
                  <c:v>-3.0322522966010658E-2</c:v>
                </c:pt>
                <c:pt idx="15">
                  <c:v>-2.4339013846873068E-2</c:v>
                </c:pt>
                <c:pt idx="16">
                  <c:v>-1.5400951370864596E-2</c:v>
                </c:pt>
                <c:pt idx="17">
                  <c:v>-1.7719740130040965E-2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Beadle!$U$3:$U$20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Beadle!$W$3:$W$20</c:f>
              <c:numCache>
                <c:formatCode>0.00%</c:formatCode>
                <c:ptCount val="18"/>
                <c:pt idx="0">
                  <c:v>3.2167097220026343E-2</c:v>
                </c:pt>
                <c:pt idx="1">
                  <c:v>3.1102559109714569E-2</c:v>
                </c:pt>
                <c:pt idx="2">
                  <c:v>3.0286923082098134E-2</c:v>
                </c:pt>
                <c:pt idx="3">
                  <c:v>2.8642326517004709E-2</c:v>
                </c:pt>
                <c:pt idx="4">
                  <c:v>3.3694169212922336E-2</c:v>
                </c:pt>
                <c:pt idx="5">
                  <c:v>2.8109388789469426E-2</c:v>
                </c:pt>
                <c:pt idx="6">
                  <c:v>2.7648499052057365E-2</c:v>
                </c:pt>
                <c:pt idx="7">
                  <c:v>2.892565354112709E-2</c:v>
                </c:pt>
                <c:pt idx="8">
                  <c:v>2.4671062163636653E-2</c:v>
                </c:pt>
                <c:pt idx="9">
                  <c:v>2.6183284611030914E-2</c:v>
                </c:pt>
                <c:pt idx="10">
                  <c:v>2.4064264863254647E-2</c:v>
                </c:pt>
                <c:pt idx="11">
                  <c:v>2.0337674945278533E-2</c:v>
                </c:pt>
                <c:pt idx="12">
                  <c:v>2.4197856949963244E-2</c:v>
                </c:pt>
                <c:pt idx="13">
                  <c:v>3.1433959555586907E-2</c:v>
                </c:pt>
                <c:pt idx="14">
                  <c:v>3.0853608584318955E-2</c:v>
                </c:pt>
                <c:pt idx="15">
                  <c:v>2.6097679906096911E-2</c:v>
                </c:pt>
                <c:pt idx="16">
                  <c:v>1.6931242632829604E-2</c:v>
                </c:pt>
                <c:pt idx="17">
                  <c:v>3.8535754734981158E-2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12094592"/>
        <c:axId val="112104576"/>
      </c:barChart>
      <c:catAx>
        <c:axId val="112094592"/>
        <c:scaling>
          <c:orientation val="minMax"/>
        </c:scaling>
        <c:delete val="0"/>
        <c:axPos val="l"/>
        <c:majorTickMark val="none"/>
        <c:minorTickMark val="none"/>
        <c:tickLblPos val="low"/>
        <c:crossAx val="112104576"/>
        <c:crosses val="autoZero"/>
        <c:auto val="1"/>
        <c:lblAlgn val="ctr"/>
        <c:lblOffset val="100"/>
        <c:noMultiLvlLbl val="0"/>
      </c:catAx>
      <c:valAx>
        <c:axId val="112104576"/>
        <c:scaling>
          <c:orientation val="minMax"/>
          <c:max val="8.0000000000000016E-2"/>
          <c:min val="-8.0000000000000016E-2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12094592"/>
        <c:crosses val="autoZero"/>
        <c:crossBetween val="between"/>
      </c:valAx>
      <c:spPr>
        <a:gradFill flip="none" rotWithShape="1"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  <a:tileRect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Custer</a:t>
            </a:r>
            <a:r>
              <a:rPr lang="en-US" baseline="0"/>
              <a:t> 2035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Custer!$X$3:$X$20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Custer!$Y$3:$Y$20</c:f>
              <c:numCache>
                <c:formatCode>0.00%</c:formatCode>
                <c:ptCount val="18"/>
                <c:pt idx="0">
                  <c:v>-2.5817229247891781E-2</c:v>
                </c:pt>
                <c:pt idx="1">
                  <c:v>-2.6320504197813285E-2</c:v>
                </c:pt>
                <c:pt idx="2">
                  <c:v>-2.5004674569178421E-2</c:v>
                </c:pt>
                <c:pt idx="3">
                  <c:v>-2.3274242139562189E-2</c:v>
                </c:pt>
                <c:pt idx="4">
                  <c:v>-2.3112253306275081E-2</c:v>
                </c:pt>
                <c:pt idx="5">
                  <c:v>-2.9102232253372873E-2</c:v>
                </c:pt>
                <c:pt idx="6">
                  <c:v>-2.8436791677212019E-2</c:v>
                </c:pt>
                <c:pt idx="7">
                  <c:v>-3.0860373198107575E-2</c:v>
                </c:pt>
                <c:pt idx="8">
                  <c:v>-3.0170838933437673E-2</c:v>
                </c:pt>
                <c:pt idx="9">
                  <c:v>-1.7106455910658236E-2</c:v>
                </c:pt>
                <c:pt idx="10">
                  <c:v>-2.28366717689855E-2</c:v>
                </c:pt>
                <c:pt idx="11">
                  <c:v>-2.1677960418245552E-2</c:v>
                </c:pt>
                <c:pt idx="12">
                  <c:v>-2.0960527906997761E-2</c:v>
                </c:pt>
                <c:pt idx="13">
                  <c:v>-2.5462587015954729E-2</c:v>
                </c:pt>
                <c:pt idx="14">
                  <c:v>-3.101252840607574E-2</c:v>
                </c:pt>
                <c:pt idx="15">
                  <c:v>-3.2976918917612917E-2</c:v>
                </c:pt>
                <c:pt idx="16">
                  <c:v>-2.9036641349245201E-2</c:v>
                </c:pt>
                <c:pt idx="17">
                  <c:v>-3.8336294335099073E-2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Custer!$X$3:$X$20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Custer!$Z$3:$Z$20</c:f>
              <c:numCache>
                <c:formatCode>0.00%</c:formatCode>
                <c:ptCount val="18"/>
                <c:pt idx="0">
                  <c:v>2.4804788537821299E-2</c:v>
                </c:pt>
                <c:pt idx="1">
                  <c:v>2.5295657689306299E-2</c:v>
                </c:pt>
                <c:pt idx="2">
                  <c:v>2.4031137937161436E-2</c:v>
                </c:pt>
                <c:pt idx="3">
                  <c:v>2.2272544082047378E-2</c:v>
                </c:pt>
                <c:pt idx="4">
                  <c:v>2.097968227021758E-2</c:v>
                </c:pt>
                <c:pt idx="5">
                  <c:v>2.2704751855929895E-2</c:v>
                </c:pt>
                <c:pt idx="6">
                  <c:v>2.6304715722571783E-2</c:v>
                </c:pt>
                <c:pt idx="7">
                  <c:v>2.606205153008356E-2</c:v>
                </c:pt>
                <c:pt idx="8">
                  <c:v>2.5898684584006963E-2</c:v>
                </c:pt>
                <c:pt idx="9">
                  <c:v>1.6996476517811776E-2</c:v>
                </c:pt>
                <c:pt idx="10">
                  <c:v>2.1009824477949201E-2</c:v>
                </c:pt>
                <c:pt idx="11">
                  <c:v>2.2730589374658574E-2</c:v>
                </c:pt>
                <c:pt idx="12">
                  <c:v>2.2402291815883046E-2</c:v>
                </c:pt>
                <c:pt idx="13">
                  <c:v>2.8179287568231032E-2</c:v>
                </c:pt>
                <c:pt idx="14">
                  <c:v>3.8832389983261092E-2</c:v>
                </c:pt>
                <c:pt idx="15">
                  <c:v>4.2113179894610255E-2</c:v>
                </c:pt>
                <c:pt idx="16">
                  <c:v>3.8576779307060723E-2</c:v>
                </c:pt>
                <c:pt idx="17">
                  <c:v>6.9299441299662465E-2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3902208"/>
        <c:axId val="123928576"/>
      </c:barChart>
      <c:catAx>
        <c:axId val="123902208"/>
        <c:scaling>
          <c:orientation val="minMax"/>
        </c:scaling>
        <c:delete val="0"/>
        <c:axPos val="l"/>
        <c:majorTickMark val="none"/>
        <c:minorTickMark val="none"/>
        <c:tickLblPos val="low"/>
        <c:crossAx val="123928576"/>
        <c:crosses val="autoZero"/>
        <c:auto val="1"/>
        <c:lblAlgn val="ctr"/>
        <c:lblOffset val="100"/>
        <c:noMultiLvlLbl val="0"/>
      </c:catAx>
      <c:valAx>
        <c:axId val="123928576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23902208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Aurora</a:t>
            </a:r>
            <a:r>
              <a:rPr lang="en-US" baseline="0"/>
              <a:t> 2010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Aurora!$I$3:$I$20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Aurora!$J$3:$J$20</c:f>
              <c:numCache>
                <c:formatCode>0.00%</c:formatCode>
                <c:ptCount val="18"/>
                <c:pt idx="0">
                  <c:v>-4.1697416974169739E-2</c:v>
                </c:pt>
                <c:pt idx="1">
                  <c:v>-2.915129151291513E-2</c:v>
                </c:pt>
                <c:pt idx="2">
                  <c:v>-4.0590405904059039E-2</c:v>
                </c:pt>
                <c:pt idx="3">
                  <c:v>-3.9852398523985241E-2</c:v>
                </c:pt>
                <c:pt idx="4">
                  <c:v>-2.1771217712177122E-2</c:v>
                </c:pt>
                <c:pt idx="5">
                  <c:v>-2.3985239852398525E-2</c:v>
                </c:pt>
                <c:pt idx="6">
                  <c:v>-2.3247232472324724E-2</c:v>
                </c:pt>
                <c:pt idx="7">
                  <c:v>-2.6568265682656828E-2</c:v>
                </c:pt>
                <c:pt idx="8">
                  <c:v>-3.136531365313653E-2</c:v>
                </c:pt>
                <c:pt idx="9">
                  <c:v>-3.6162361623616239E-2</c:v>
                </c:pt>
                <c:pt idx="10">
                  <c:v>-3.8007380073800737E-2</c:v>
                </c:pt>
                <c:pt idx="11">
                  <c:v>-3.8376383763837639E-2</c:v>
                </c:pt>
                <c:pt idx="12">
                  <c:v>-3.2103321033210334E-2</c:v>
                </c:pt>
                <c:pt idx="13">
                  <c:v>-2.2878228782287822E-2</c:v>
                </c:pt>
                <c:pt idx="14">
                  <c:v>-2.3247232472324724E-2</c:v>
                </c:pt>
                <c:pt idx="15">
                  <c:v>-1.808118081180812E-2</c:v>
                </c:pt>
                <c:pt idx="16">
                  <c:v>-1.3284132841328414E-2</c:v>
                </c:pt>
                <c:pt idx="17">
                  <c:v>-9.2250922509225092E-3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Aurora!$I$3:$I$20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Aurora!$K$3:$K$20</c:f>
              <c:numCache>
                <c:formatCode>0.00%</c:formatCode>
                <c:ptCount val="18"/>
                <c:pt idx="0">
                  <c:v>2.9889298892988931E-2</c:v>
                </c:pt>
                <c:pt idx="1">
                  <c:v>3.3579335793357937E-2</c:v>
                </c:pt>
                <c:pt idx="2">
                  <c:v>3.7269372693726939E-2</c:v>
                </c:pt>
                <c:pt idx="3">
                  <c:v>2.9520295202952029E-2</c:v>
                </c:pt>
                <c:pt idx="4">
                  <c:v>1.3653136531365314E-2</c:v>
                </c:pt>
                <c:pt idx="5">
                  <c:v>2.0664206642066422E-2</c:v>
                </c:pt>
                <c:pt idx="6">
                  <c:v>2.9520295202952029E-2</c:v>
                </c:pt>
                <c:pt idx="7">
                  <c:v>2.6568265682656828E-2</c:v>
                </c:pt>
                <c:pt idx="8">
                  <c:v>2.3985239852398525E-2</c:v>
                </c:pt>
                <c:pt idx="9">
                  <c:v>3.3579335793357937E-2</c:v>
                </c:pt>
                <c:pt idx="10">
                  <c:v>3.6900369003690037E-2</c:v>
                </c:pt>
                <c:pt idx="11">
                  <c:v>3.025830258302583E-2</c:v>
                </c:pt>
                <c:pt idx="12">
                  <c:v>3.2841328413284132E-2</c:v>
                </c:pt>
                <c:pt idx="13">
                  <c:v>2.1771217712177122E-2</c:v>
                </c:pt>
                <c:pt idx="14">
                  <c:v>2.5830258302583026E-2</c:v>
                </c:pt>
                <c:pt idx="15">
                  <c:v>2.3616236162361623E-2</c:v>
                </c:pt>
                <c:pt idx="16">
                  <c:v>1.8450184501845018E-2</c:v>
                </c:pt>
                <c:pt idx="17">
                  <c:v>2.2509225092250923E-2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3987072"/>
        <c:axId val="123988608"/>
      </c:barChart>
      <c:catAx>
        <c:axId val="123987072"/>
        <c:scaling>
          <c:orientation val="minMax"/>
        </c:scaling>
        <c:delete val="0"/>
        <c:axPos val="l"/>
        <c:majorTickMark val="none"/>
        <c:minorTickMark val="none"/>
        <c:tickLblPos val="low"/>
        <c:crossAx val="123988608"/>
        <c:crosses val="autoZero"/>
        <c:auto val="1"/>
        <c:lblAlgn val="ctr"/>
        <c:lblOffset val="100"/>
        <c:noMultiLvlLbl val="0"/>
      </c:catAx>
      <c:valAx>
        <c:axId val="123988608"/>
        <c:scaling>
          <c:orientation val="minMax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239870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Davison</a:t>
            </a:r>
            <a:r>
              <a:rPr lang="en-US" baseline="0"/>
              <a:t> 2010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Davison!$I$3:$I$20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Davison!$J$3:$J$20</c:f>
              <c:numCache>
                <c:formatCode>0.00%</c:formatCode>
                <c:ptCount val="18"/>
                <c:pt idx="0">
                  <c:v>-3.68642329778507E-2</c:v>
                </c:pt>
                <c:pt idx="1">
                  <c:v>-3.2608695652173912E-2</c:v>
                </c:pt>
                <c:pt idx="2">
                  <c:v>-3.1788351107465133E-2</c:v>
                </c:pt>
                <c:pt idx="3">
                  <c:v>-4.0196882690730108E-2</c:v>
                </c:pt>
                <c:pt idx="4">
                  <c:v>-3.9837981952420019E-2</c:v>
                </c:pt>
                <c:pt idx="5">
                  <c:v>-3.5121000820344542E-2</c:v>
                </c:pt>
                <c:pt idx="6">
                  <c:v>-3.0609105824446266E-2</c:v>
                </c:pt>
                <c:pt idx="7">
                  <c:v>-2.6404840032813782E-2</c:v>
                </c:pt>
                <c:pt idx="8">
                  <c:v>-2.6968826907301065E-2</c:v>
                </c:pt>
                <c:pt idx="9">
                  <c:v>-3.3326497128794097E-2</c:v>
                </c:pt>
                <c:pt idx="10">
                  <c:v>-3.5018457752255948E-2</c:v>
                </c:pt>
                <c:pt idx="11">
                  <c:v>-3.3993027071369974E-2</c:v>
                </c:pt>
                <c:pt idx="12">
                  <c:v>-2.5020508613617719E-2</c:v>
                </c:pt>
                <c:pt idx="13">
                  <c:v>-1.84064807219032E-2</c:v>
                </c:pt>
                <c:pt idx="14">
                  <c:v>-1.5330188679245283E-2</c:v>
                </c:pt>
                <c:pt idx="15">
                  <c:v>-1.3330598851517637E-2</c:v>
                </c:pt>
                <c:pt idx="16">
                  <c:v>-1.0510664479081213E-2</c:v>
                </c:pt>
                <c:pt idx="17">
                  <c:v>-9.7415914684167351E-3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Davison!$I$3:$I$20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Davison!$K$3:$K$20</c:f>
              <c:numCache>
                <c:formatCode>0.00%</c:formatCode>
                <c:ptCount val="18"/>
                <c:pt idx="0">
                  <c:v>3.4608285479901559E-2</c:v>
                </c:pt>
                <c:pt idx="1">
                  <c:v>2.9532403609515995E-2</c:v>
                </c:pt>
                <c:pt idx="2">
                  <c:v>3.2044708777686629E-2</c:v>
                </c:pt>
                <c:pt idx="3">
                  <c:v>3.3685397867104186E-2</c:v>
                </c:pt>
                <c:pt idx="4">
                  <c:v>3.424938474159147E-2</c:v>
                </c:pt>
                <c:pt idx="5">
                  <c:v>2.9532403609515995E-2</c:v>
                </c:pt>
                <c:pt idx="6">
                  <c:v>2.8814602132895818E-2</c:v>
                </c:pt>
                <c:pt idx="7">
                  <c:v>2.5840853158326498E-2</c:v>
                </c:pt>
                <c:pt idx="8">
                  <c:v>2.4046349466776046E-2</c:v>
                </c:pt>
                <c:pt idx="9">
                  <c:v>3.3275225594749797E-2</c:v>
                </c:pt>
                <c:pt idx="10">
                  <c:v>3.7787120590648073E-2</c:v>
                </c:pt>
                <c:pt idx="11">
                  <c:v>3.4198113207547169E-2</c:v>
                </c:pt>
                <c:pt idx="12">
                  <c:v>2.5379409351927808E-2</c:v>
                </c:pt>
                <c:pt idx="13">
                  <c:v>2.1739130434782608E-2</c:v>
                </c:pt>
                <c:pt idx="14">
                  <c:v>1.8150123051681705E-2</c:v>
                </c:pt>
                <c:pt idx="15">
                  <c:v>2.0200984413453651E-2</c:v>
                </c:pt>
                <c:pt idx="16">
                  <c:v>1.6304347826086956E-2</c:v>
                </c:pt>
                <c:pt idx="17">
                  <c:v>2.5533223954060706E-2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038144"/>
        <c:axId val="124039936"/>
      </c:barChart>
      <c:catAx>
        <c:axId val="124038144"/>
        <c:scaling>
          <c:orientation val="minMax"/>
        </c:scaling>
        <c:delete val="0"/>
        <c:axPos val="l"/>
        <c:majorTickMark val="none"/>
        <c:minorTickMark val="none"/>
        <c:tickLblPos val="low"/>
        <c:crossAx val="124039936"/>
        <c:crosses val="autoZero"/>
        <c:auto val="1"/>
        <c:lblAlgn val="ctr"/>
        <c:lblOffset val="100"/>
        <c:noMultiLvlLbl val="0"/>
      </c:catAx>
      <c:valAx>
        <c:axId val="124039936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24038144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Davison</a:t>
            </a:r>
            <a:r>
              <a:rPr lang="en-US" baseline="0"/>
              <a:t> 2015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Davison!$L$3:$L$20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Davison!$M$3:$M$20</c:f>
              <c:numCache>
                <c:formatCode>0.00%</c:formatCode>
                <c:ptCount val="18"/>
                <c:pt idx="0">
                  <c:v>-3.2004779673631537E-2</c:v>
                </c:pt>
                <c:pt idx="1">
                  <c:v>-3.5754541540763421E-2</c:v>
                </c:pt>
                <c:pt idx="2">
                  <c:v>-3.1730284926961165E-2</c:v>
                </c:pt>
                <c:pt idx="3">
                  <c:v>-3.0910344927435128E-2</c:v>
                </c:pt>
                <c:pt idx="4">
                  <c:v>-3.9019916426910488E-2</c:v>
                </c:pt>
                <c:pt idx="5">
                  <c:v>-3.867566635024676E-2</c:v>
                </c:pt>
                <c:pt idx="6">
                  <c:v>-3.4036707195217494E-2</c:v>
                </c:pt>
                <c:pt idx="7">
                  <c:v>-2.9643634865003515E-2</c:v>
                </c:pt>
                <c:pt idx="8">
                  <c:v>-2.560611102794463E-2</c:v>
                </c:pt>
                <c:pt idx="9">
                  <c:v>-2.5921688363689403E-2</c:v>
                </c:pt>
                <c:pt idx="10">
                  <c:v>-3.2113878510171646E-2</c:v>
                </c:pt>
                <c:pt idx="11">
                  <c:v>-3.3365810095228619E-2</c:v>
                </c:pt>
                <c:pt idx="12">
                  <c:v>-3.1542188524589516E-2</c:v>
                </c:pt>
                <c:pt idx="13">
                  <c:v>-2.2874924248848894E-2</c:v>
                </c:pt>
                <c:pt idx="14">
                  <c:v>-1.5908306682863457E-2</c:v>
                </c:pt>
                <c:pt idx="15">
                  <c:v>-1.3027822184953245E-2</c:v>
                </c:pt>
                <c:pt idx="16">
                  <c:v>-9.5163118518479441E-3</c:v>
                </c:pt>
                <c:pt idx="17">
                  <c:v>-1.2476716480266502E-2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Davison!$L$3:$L$20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Davison!$N$3:$N$20</c:f>
              <c:numCache>
                <c:formatCode>0.00%</c:formatCode>
                <c:ptCount val="18"/>
                <c:pt idx="0">
                  <c:v>3.0749159429108015E-2</c:v>
                </c:pt>
                <c:pt idx="1">
                  <c:v>3.3651168588328541E-2</c:v>
                </c:pt>
                <c:pt idx="2">
                  <c:v>2.8776248938292167E-2</c:v>
                </c:pt>
                <c:pt idx="3">
                  <c:v>3.1199473809469816E-2</c:v>
                </c:pt>
                <c:pt idx="4">
                  <c:v>3.2738074511633818E-2</c:v>
                </c:pt>
                <c:pt idx="5">
                  <c:v>3.3318385151555621E-2</c:v>
                </c:pt>
                <c:pt idx="6">
                  <c:v>2.8756675860753068E-2</c:v>
                </c:pt>
                <c:pt idx="7">
                  <c:v>2.806634491662241E-2</c:v>
                </c:pt>
                <c:pt idx="8">
                  <c:v>2.5125345182330592E-2</c:v>
                </c:pt>
                <c:pt idx="9">
                  <c:v>2.330464905984829E-2</c:v>
                </c:pt>
                <c:pt idx="10">
                  <c:v>3.207478269151795E-2</c:v>
                </c:pt>
                <c:pt idx="11">
                  <c:v>3.6149279632959996E-2</c:v>
                </c:pt>
                <c:pt idx="12">
                  <c:v>3.2765794770922591E-2</c:v>
                </c:pt>
                <c:pt idx="13">
                  <c:v>2.4166231354107517E-2</c:v>
                </c:pt>
                <c:pt idx="14">
                  <c:v>2.0147991272356412E-2</c:v>
                </c:pt>
                <c:pt idx="15">
                  <c:v>1.6428667654390834E-2</c:v>
                </c:pt>
                <c:pt idx="16">
                  <c:v>1.7290783554885093E-2</c:v>
                </c:pt>
                <c:pt idx="17">
                  <c:v>3.1161309744343935E-2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1988224"/>
        <c:axId val="121989760"/>
      </c:barChart>
      <c:catAx>
        <c:axId val="121988224"/>
        <c:scaling>
          <c:orientation val="minMax"/>
        </c:scaling>
        <c:delete val="0"/>
        <c:axPos val="l"/>
        <c:majorTickMark val="none"/>
        <c:minorTickMark val="none"/>
        <c:tickLblPos val="low"/>
        <c:crossAx val="121989760"/>
        <c:crosses val="autoZero"/>
        <c:auto val="1"/>
        <c:lblAlgn val="ctr"/>
        <c:lblOffset val="100"/>
        <c:noMultiLvlLbl val="0"/>
      </c:catAx>
      <c:valAx>
        <c:axId val="121989760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21988224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Davison </a:t>
            </a:r>
            <a:r>
              <a:rPr lang="en-US" baseline="0"/>
              <a:t>2020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Davison!$O$3:$O$20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Davison!$P$3:$P$20</c:f>
              <c:numCache>
                <c:formatCode>0.00%</c:formatCode>
                <c:ptCount val="18"/>
                <c:pt idx="0">
                  <c:v>-3.2912554247234549E-2</c:v>
                </c:pt>
                <c:pt idx="1">
                  <c:v>-3.1052190552383375E-2</c:v>
                </c:pt>
                <c:pt idx="2">
                  <c:v>-3.483179215341782E-2</c:v>
                </c:pt>
                <c:pt idx="3">
                  <c:v>-3.0906023600696254E-2</c:v>
                </c:pt>
                <c:pt idx="4">
                  <c:v>-3.0013023232174859E-2</c:v>
                </c:pt>
                <c:pt idx="5">
                  <c:v>-3.7906447947953628E-2</c:v>
                </c:pt>
                <c:pt idx="6">
                  <c:v>-3.7515882649918335E-2</c:v>
                </c:pt>
                <c:pt idx="7">
                  <c:v>-3.2993250183006008E-2</c:v>
                </c:pt>
                <c:pt idx="8">
                  <c:v>-2.8785520597257721E-2</c:v>
                </c:pt>
                <c:pt idx="9">
                  <c:v>-2.4649466164645095E-2</c:v>
                </c:pt>
                <c:pt idx="10">
                  <c:v>-2.4990195121063447E-2</c:v>
                </c:pt>
                <c:pt idx="11">
                  <c:v>-3.0621769748548584E-2</c:v>
                </c:pt>
                <c:pt idx="12">
                  <c:v>-3.0971857613200392E-2</c:v>
                </c:pt>
                <c:pt idx="13">
                  <c:v>-2.8864975244209338E-2</c:v>
                </c:pt>
                <c:pt idx="14">
                  <c:v>-1.9796548965821482E-2</c:v>
                </c:pt>
                <c:pt idx="15">
                  <c:v>-1.3533830805200308E-2</c:v>
                </c:pt>
                <c:pt idx="16">
                  <c:v>-9.3108288238558205E-3</c:v>
                </c:pt>
                <c:pt idx="17">
                  <c:v>-1.3557079137776986E-2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Davison!$O$3:$O$20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Davison!$Q$3:$Q$20</c:f>
              <c:numCache>
                <c:formatCode>0.00%</c:formatCode>
                <c:ptCount val="18"/>
                <c:pt idx="0">
                  <c:v>3.1621867941376364E-2</c:v>
                </c:pt>
                <c:pt idx="1">
                  <c:v>2.9908542731773794E-2</c:v>
                </c:pt>
                <c:pt idx="2">
                  <c:v>3.2839586176870987E-2</c:v>
                </c:pt>
                <c:pt idx="3">
                  <c:v>2.8041396002619998E-2</c:v>
                </c:pt>
                <c:pt idx="4">
                  <c:v>3.0348190963306834E-2</c:v>
                </c:pt>
                <c:pt idx="5">
                  <c:v>3.1865457291424669E-2</c:v>
                </c:pt>
                <c:pt idx="6">
                  <c:v>3.2482941206564094E-2</c:v>
                </c:pt>
                <c:pt idx="7">
                  <c:v>2.8030579010779873E-2</c:v>
                </c:pt>
                <c:pt idx="8">
                  <c:v>2.7317262412035286E-2</c:v>
                </c:pt>
                <c:pt idx="9">
                  <c:v>2.4401962768006991E-2</c:v>
                </c:pt>
                <c:pt idx="10">
                  <c:v>2.2471535342778515E-2</c:v>
                </c:pt>
                <c:pt idx="11">
                  <c:v>3.0695877230790262E-2</c:v>
                </c:pt>
                <c:pt idx="12">
                  <c:v>3.4652843501184194E-2</c:v>
                </c:pt>
                <c:pt idx="13">
                  <c:v>3.1238273775661126E-2</c:v>
                </c:pt>
                <c:pt idx="14">
                  <c:v>2.241846960724234E-2</c:v>
                </c:pt>
                <c:pt idx="15">
                  <c:v>1.8269140619106727E-2</c:v>
                </c:pt>
                <c:pt idx="16">
                  <c:v>1.4065229318283492E-2</c:v>
                </c:pt>
                <c:pt idx="17">
                  <c:v>3.6117607311830592E-2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3505664"/>
        <c:axId val="123507456"/>
      </c:barChart>
      <c:catAx>
        <c:axId val="123505664"/>
        <c:scaling>
          <c:orientation val="minMax"/>
        </c:scaling>
        <c:delete val="0"/>
        <c:axPos val="l"/>
        <c:majorTickMark val="none"/>
        <c:minorTickMark val="none"/>
        <c:tickLblPos val="low"/>
        <c:crossAx val="123507456"/>
        <c:crosses val="autoZero"/>
        <c:auto val="1"/>
        <c:lblAlgn val="ctr"/>
        <c:lblOffset val="100"/>
        <c:noMultiLvlLbl val="0"/>
      </c:catAx>
      <c:valAx>
        <c:axId val="123507456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23505664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Davison</a:t>
            </a:r>
            <a:r>
              <a:rPr lang="en-US" baseline="0"/>
              <a:t> 2025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Davison!$R$3:$R$20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Davison!$S$3:$S$20</c:f>
              <c:numCache>
                <c:formatCode>0.00%</c:formatCode>
                <c:ptCount val="18"/>
                <c:pt idx="0">
                  <c:v>-3.2332977054664508E-2</c:v>
                </c:pt>
                <c:pt idx="1">
                  <c:v>-3.2061340772776843E-2</c:v>
                </c:pt>
                <c:pt idx="2">
                  <c:v>-3.0341526463440124E-2</c:v>
                </c:pt>
                <c:pt idx="3">
                  <c:v>-3.4055769227994463E-2</c:v>
                </c:pt>
                <c:pt idx="4">
                  <c:v>-3.0138453057663352E-2</c:v>
                </c:pt>
                <c:pt idx="5">
                  <c:v>-2.9241435844688912E-2</c:v>
                </c:pt>
                <c:pt idx="6">
                  <c:v>-3.689126929958686E-2</c:v>
                </c:pt>
                <c:pt idx="7">
                  <c:v>-3.649506524548865E-2</c:v>
                </c:pt>
                <c:pt idx="8">
                  <c:v>-3.2152059029121383E-2</c:v>
                </c:pt>
                <c:pt idx="9">
                  <c:v>-2.7820229416558231E-2</c:v>
                </c:pt>
                <c:pt idx="10">
                  <c:v>-2.386251990531521E-2</c:v>
                </c:pt>
                <c:pt idx="11">
                  <c:v>-2.3903352222415405E-2</c:v>
                </c:pt>
                <c:pt idx="12">
                  <c:v>-2.8521683180130233E-2</c:v>
                </c:pt>
                <c:pt idx="13">
                  <c:v>-2.8428867434076247E-2</c:v>
                </c:pt>
                <c:pt idx="14">
                  <c:v>-2.5070379246529349E-2</c:v>
                </c:pt>
                <c:pt idx="15">
                  <c:v>-1.6908448248555984E-2</c:v>
                </c:pt>
                <c:pt idx="16">
                  <c:v>-9.7085097266522459E-3</c:v>
                </c:pt>
                <c:pt idx="17">
                  <c:v>-1.4145408390671497E-2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Davison!$R$3:$R$20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Davison!$T$3:$T$20</c:f>
              <c:numCache>
                <c:formatCode>0.00%</c:formatCode>
                <c:ptCount val="18"/>
                <c:pt idx="0">
                  <c:v>3.1065017165628827E-2</c:v>
                </c:pt>
                <c:pt idx="1">
                  <c:v>3.0879074005688793E-2</c:v>
                </c:pt>
                <c:pt idx="2">
                  <c:v>2.9274117075305417E-2</c:v>
                </c:pt>
                <c:pt idx="3">
                  <c:v>3.2133981148987738E-2</c:v>
                </c:pt>
                <c:pt idx="4">
                  <c:v>2.7371884827206913E-2</c:v>
                </c:pt>
                <c:pt idx="5">
                  <c:v>2.9642807780716256E-2</c:v>
                </c:pt>
                <c:pt idx="6">
                  <c:v>3.1165563195121055E-2</c:v>
                </c:pt>
                <c:pt idx="7">
                  <c:v>3.178501044391522E-2</c:v>
                </c:pt>
                <c:pt idx="8">
                  <c:v>2.737471584835021E-2</c:v>
                </c:pt>
                <c:pt idx="9">
                  <c:v>2.66279953812971E-2</c:v>
                </c:pt>
                <c:pt idx="10">
                  <c:v>2.364117228609923E-2</c:v>
                </c:pt>
                <c:pt idx="11">
                  <c:v>2.156980939437143E-2</c:v>
                </c:pt>
                <c:pt idx="12">
                  <c:v>2.9514088229002942E-2</c:v>
                </c:pt>
                <c:pt idx="13">
                  <c:v>3.31416329454828E-2</c:v>
                </c:pt>
                <c:pt idx="14">
                  <c:v>2.9091410103695408E-2</c:v>
                </c:pt>
                <c:pt idx="15">
                  <c:v>2.040062423695373E-2</c:v>
                </c:pt>
                <c:pt idx="16">
                  <c:v>1.5709565414450732E-2</c:v>
                </c:pt>
                <c:pt idx="17">
                  <c:v>3.7532236751396657E-2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3937920"/>
        <c:axId val="123939456"/>
      </c:barChart>
      <c:catAx>
        <c:axId val="123937920"/>
        <c:scaling>
          <c:orientation val="minMax"/>
        </c:scaling>
        <c:delete val="0"/>
        <c:axPos val="l"/>
        <c:majorTickMark val="none"/>
        <c:minorTickMark val="none"/>
        <c:tickLblPos val="low"/>
        <c:crossAx val="123939456"/>
        <c:crosses val="autoZero"/>
        <c:auto val="1"/>
        <c:lblAlgn val="ctr"/>
        <c:lblOffset val="100"/>
        <c:noMultiLvlLbl val="0"/>
      </c:catAx>
      <c:valAx>
        <c:axId val="123939456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23937920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Davison</a:t>
            </a:r>
            <a:r>
              <a:rPr lang="en-US" baseline="0"/>
              <a:t> 2030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Davison!$U$3:$U$20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Davison!$V$3:$V$20</c:f>
              <c:numCache>
                <c:formatCode>0.00%</c:formatCode>
                <c:ptCount val="18"/>
                <c:pt idx="0">
                  <c:v>-3.1249104637192143E-2</c:v>
                </c:pt>
                <c:pt idx="1">
                  <c:v>-3.1655938743064493E-2</c:v>
                </c:pt>
                <c:pt idx="2">
                  <c:v>-3.1503168798864292E-2</c:v>
                </c:pt>
                <c:pt idx="3">
                  <c:v>-2.9801948510096876E-2</c:v>
                </c:pt>
                <c:pt idx="4">
                  <c:v>-3.3388705674726508E-2</c:v>
                </c:pt>
                <c:pt idx="5">
                  <c:v>-2.9536844678836337E-2</c:v>
                </c:pt>
                <c:pt idx="6">
                  <c:v>-2.8586684047221894E-2</c:v>
                </c:pt>
                <c:pt idx="7">
                  <c:v>-3.6063316959822081E-2</c:v>
                </c:pt>
                <c:pt idx="8">
                  <c:v>-3.5747648568462138E-2</c:v>
                </c:pt>
                <c:pt idx="9">
                  <c:v>-3.1233765774466616E-2</c:v>
                </c:pt>
                <c:pt idx="10">
                  <c:v>-2.7081719624382827E-2</c:v>
                </c:pt>
                <c:pt idx="11">
                  <c:v>-2.2955728568566879E-2</c:v>
                </c:pt>
                <c:pt idx="12">
                  <c:v>-2.2368968550309967E-2</c:v>
                </c:pt>
                <c:pt idx="13">
                  <c:v>-2.6310923005916944E-2</c:v>
                </c:pt>
                <c:pt idx="14">
                  <c:v>-2.480587189195136E-2</c:v>
                </c:pt>
                <c:pt idx="15">
                  <c:v>-2.1524000272651826E-2</c:v>
                </c:pt>
                <c:pt idx="16">
                  <c:v>-1.2196576397255658E-2</c:v>
                </c:pt>
                <c:pt idx="17">
                  <c:v>-1.4831611996538513E-2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Davison!$U$3:$U$20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Davison!$W$3:$W$20</c:f>
              <c:numCache>
                <c:formatCode>0.00%</c:formatCode>
                <c:ptCount val="18"/>
                <c:pt idx="0">
                  <c:v>3.0023649553389539E-2</c:v>
                </c:pt>
                <c:pt idx="1">
                  <c:v>3.0488622545417919E-2</c:v>
                </c:pt>
                <c:pt idx="2">
                  <c:v>3.0391547297167858E-2</c:v>
                </c:pt>
                <c:pt idx="3">
                  <c:v>2.8776200476417171E-2</c:v>
                </c:pt>
                <c:pt idx="4">
                  <c:v>3.1546720923911475E-2</c:v>
                </c:pt>
                <c:pt idx="5">
                  <c:v>2.687192279063734E-2</c:v>
                </c:pt>
                <c:pt idx="6">
                  <c:v>2.9139500769255498E-2</c:v>
                </c:pt>
                <c:pt idx="7">
                  <c:v>3.0641919098308424E-2</c:v>
                </c:pt>
                <c:pt idx="8">
                  <c:v>3.1210403688293552E-2</c:v>
                </c:pt>
                <c:pt idx="9">
                  <c:v>2.6816767197209181E-2</c:v>
                </c:pt>
                <c:pt idx="10">
                  <c:v>2.5933275380883226E-2</c:v>
                </c:pt>
                <c:pt idx="11">
                  <c:v>2.283575565635175E-2</c:v>
                </c:pt>
                <c:pt idx="12">
                  <c:v>2.0834565266600449E-2</c:v>
                </c:pt>
                <c:pt idx="13">
                  <c:v>2.8357412369106418E-2</c:v>
                </c:pt>
                <c:pt idx="14">
                  <c:v>3.1010703063741912E-2</c:v>
                </c:pt>
                <c:pt idx="15">
                  <c:v>2.6617597393561121E-2</c:v>
                </c:pt>
                <c:pt idx="16">
                  <c:v>1.7633069953432522E-2</c:v>
                </c:pt>
                <c:pt idx="17">
                  <c:v>4.0027839875987133E-2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3550720"/>
        <c:axId val="123560704"/>
      </c:barChart>
      <c:catAx>
        <c:axId val="123550720"/>
        <c:scaling>
          <c:orientation val="minMax"/>
        </c:scaling>
        <c:delete val="0"/>
        <c:axPos val="l"/>
        <c:majorTickMark val="none"/>
        <c:minorTickMark val="none"/>
        <c:tickLblPos val="low"/>
        <c:crossAx val="123560704"/>
        <c:crosses val="autoZero"/>
        <c:auto val="1"/>
        <c:lblAlgn val="ctr"/>
        <c:lblOffset val="100"/>
        <c:noMultiLvlLbl val="0"/>
      </c:catAx>
      <c:valAx>
        <c:axId val="123560704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23550720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Davison</a:t>
            </a:r>
            <a:r>
              <a:rPr lang="en-US" baseline="0"/>
              <a:t> 2035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Davison!$X$3:$X$20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Davison!$Y$3:$Y$20</c:f>
              <c:numCache>
                <c:formatCode>0.00%</c:formatCode>
                <c:ptCount val="18"/>
                <c:pt idx="0">
                  <c:v>-3.0813038231970798E-2</c:v>
                </c:pt>
                <c:pt idx="1">
                  <c:v>-3.072998384074805E-2</c:v>
                </c:pt>
                <c:pt idx="2">
                  <c:v>-3.124021864682671E-2</c:v>
                </c:pt>
                <c:pt idx="3">
                  <c:v>-3.1094474204368273E-2</c:v>
                </c:pt>
                <c:pt idx="4">
                  <c:v>-2.9332257785851263E-2</c:v>
                </c:pt>
                <c:pt idx="5">
                  <c:v>-3.2875216707006751E-2</c:v>
                </c:pt>
                <c:pt idx="6">
                  <c:v>-2.9025235688987107E-2</c:v>
                </c:pt>
                <c:pt idx="7">
                  <c:v>-2.8051767458101853E-2</c:v>
                </c:pt>
                <c:pt idx="8">
                  <c:v>-3.5473213189396099E-2</c:v>
                </c:pt>
                <c:pt idx="9">
                  <c:v>-3.4881083684811749E-2</c:v>
                </c:pt>
                <c:pt idx="10">
                  <c:v>-3.0539771987713914E-2</c:v>
                </c:pt>
                <c:pt idx="11">
                  <c:v>-2.6178911195023396E-2</c:v>
                </c:pt>
                <c:pt idx="12">
                  <c:v>-2.1590207844949815E-2</c:v>
                </c:pt>
                <c:pt idx="13">
                  <c:v>-2.0717988744767008E-2</c:v>
                </c:pt>
                <c:pt idx="14">
                  <c:v>-2.305671935495042E-2</c:v>
                </c:pt>
                <c:pt idx="15">
                  <c:v>-2.13807099344515E-2</c:v>
                </c:pt>
                <c:pt idx="16">
                  <c:v>-1.5595605520055292E-2</c:v>
                </c:pt>
                <c:pt idx="17">
                  <c:v>-1.6883191150518832E-2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Davison!$X$3:$X$20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Davison!$Z$3:$Z$20</c:f>
              <c:numCache>
                <c:formatCode>0.00%</c:formatCode>
                <c:ptCount val="18"/>
                <c:pt idx="0">
                  <c:v>2.960468379150134E-2</c:v>
                </c:pt>
                <c:pt idx="1">
                  <c:v>2.9596812332521285E-2</c:v>
                </c:pt>
                <c:pt idx="2">
                  <c:v>3.013788448585486E-2</c:v>
                </c:pt>
                <c:pt idx="3">
                  <c:v>3.0019072621113942E-2</c:v>
                </c:pt>
                <c:pt idx="4">
                  <c:v>2.8359952842996923E-2</c:v>
                </c:pt>
                <c:pt idx="5">
                  <c:v>3.1126204327470802E-2</c:v>
                </c:pt>
                <c:pt idx="6">
                  <c:v>2.6531735511368986E-2</c:v>
                </c:pt>
                <c:pt idx="7">
                  <c:v>2.8775850500267527E-2</c:v>
                </c:pt>
                <c:pt idx="8">
                  <c:v>3.0211046889493758E-2</c:v>
                </c:pt>
                <c:pt idx="9">
                  <c:v>3.0719284203089153E-2</c:v>
                </c:pt>
                <c:pt idx="10">
                  <c:v>2.622881877010913E-2</c:v>
                </c:pt>
                <c:pt idx="11">
                  <c:v>2.5163656880089647E-2</c:v>
                </c:pt>
                <c:pt idx="12">
                  <c:v>2.2180736432482997E-2</c:v>
                </c:pt>
                <c:pt idx="13">
                  <c:v>2.0095989635438447E-2</c:v>
                </c:pt>
                <c:pt idx="14">
                  <c:v>2.6638292489744815E-2</c:v>
                </c:pt>
                <c:pt idx="15">
                  <c:v>2.8488873219023499E-2</c:v>
                </c:pt>
                <c:pt idx="16">
                  <c:v>2.3116153277041217E-2</c:v>
                </c:pt>
                <c:pt idx="17">
                  <c:v>4.3545356619892846E-2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1136"/>
        <c:axId val="124332672"/>
      </c:barChart>
      <c:catAx>
        <c:axId val="124331136"/>
        <c:scaling>
          <c:orientation val="minMax"/>
        </c:scaling>
        <c:delete val="0"/>
        <c:axPos val="l"/>
        <c:majorTickMark val="none"/>
        <c:minorTickMark val="none"/>
        <c:tickLblPos val="low"/>
        <c:crossAx val="124332672"/>
        <c:crosses val="autoZero"/>
        <c:auto val="1"/>
        <c:lblAlgn val="ctr"/>
        <c:lblOffset val="100"/>
        <c:noMultiLvlLbl val="0"/>
      </c:catAx>
      <c:valAx>
        <c:axId val="124332672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24331136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Aurora</a:t>
            </a:r>
            <a:r>
              <a:rPr lang="en-US" baseline="0"/>
              <a:t> 2010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Aurora!$I$3:$I$20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Aurora!$J$3:$J$20</c:f>
              <c:numCache>
                <c:formatCode>0.00%</c:formatCode>
                <c:ptCount val="18"/>
                <c:pt idx="0">
                  <c:v>-4.1697416974169739E-2</c:v>
                </c:pt>
                <c:pt idx="1">
                  <c:v>-2.915129151291513E-2</c:v>
                </c:pt>
                <c:pt idx="2">
                  <c:v>-4.0590405904059039E-2</c:v>
                </c:pt>
                <c:pt idx="3">
                  <c:v>-3.9852398523985241E-2</c:v>
                </c:pt>
                <c:pt idx="4">
                  <c:v>-2.1771217712177122E-2</c:v>
                </c:pt>
                <c:pt idx="5">
                  <c:v>-2.3985239852398525E-2</c:v>
                </c:pt>
                <c:pt idx="6">
                  <c:v>-2.3247232472324724E-2</c:v>
                </c:pt>
                <c:pt idx="7">
                  <c:v>-2.6568265682656828E-2</c:v>
                </c:pt>
                <c:pt idx="8">
                  <c:v>-3.136531365313653E-2</c:v>
                </c:pt>
                <c:pt idx="9">
                  <c:v>-3.6162361623616239E-2</c:v>
                </c:pt>
                <c:pt idx="10">
                  <c:v>-3.8007380073800737E-2</c:v>
                </c:pt>
                <c:pt idx="11">
                  <c:v>-3.8376383763837639E-2</c:v>
                </c:pt>
                <c:pt idx="12">
                  <c:v>-3.2103321033210334E-2</c:v>
                </c:pt>
                <c:pt idx="13">
                  <c:v>-2.2878228782287822E-2</c:v>
                </c:pt>
                <c:pt idx="14">
                  <c:v>-2.3247232472324724E-2</c:v>
                </c:pt>
                <c:pt idx="15">
                  <c:v>-1.808118081180812E-2</c:v>
                </c:pt>
                <c:pt idx="16">
                  <c:v>-1.3284132841328414E-2</c:v>
                </c:pt>
                <c:pt idx="17">
                  <c:v>-9.2250922509225092E-3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Aurora!$I$3:$I$20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Aurora!$K$3:$K$20</c:f>
              <c:numCache>
                <c:formatCode>0.00%</c:formatCode>
                <c:ptCount val="18"/>
                <c:pt idx="0">
                  <c:v>2.9889298892988931E-2</c:v>
                </c:pt>
                <c:pt idx="1">
                  <c:v>3.3579335793357937E-2</c:v>
                </c:pt>
                <c:pt idx="2">
                  <c:v>3.7269372693726939E-2</c:v>
                </c:pt>
                <c:pt idx="3">
                  <c:v>2.9520295202952029E-2</c:v>
                </c:pt>
                <c:pt idx="4">
                  <c:v>1.3653136531365314E-2</c:v>
                </c:pt>
                <c:pt idx="5">
                  <c:v>2.0664206642066422E-2</c:v>
                </c:pt>
                <c:pt idx="6">
                  <c:v>2.9520295202952029E-2</c:v>
                </c:pt>
                <c:pt idx="7">
                  <c:v>2.6568265682656828E-2</c:v>
                </c:pt>
                <c:pt idx="8">
                  <c:v>2.3985239852398525E-2</c:v>
                </c:pt>
                <c:pt idx="9">
                  <c:v>3.3579335793357937E-2</c:v>
                </c:pt>
                <c:pt idx="10">
                  <c:v>3.6900369003690037E-2</c:v>
                </c:pt>
                <c:pt idx="11">
                  <c:v>3.025830258302583E-2</c:v>
                </c:pt>
                <c:pt idx="12">
                  <c:v>3.2841328413284132E-2</c:v>
                </c:pt>
                <c:pt idx="13">
                  <c:v>2.1771217712177122E-2</c:v>
                </c:pt>
                <c:pt idx="14">
                  <c:v>2.5830258302583026E-2</c:v>
                </c:pt>
                <c:pt idx="15">
                  <c:v>2.3616236162361623E-2</c:v>
                </c:pt>
                <c:pt idx="16">
                  <c:v>1.8450184501845018E-2</c:v>
                </c:pt>
                <c:pt idx="17">
                  <c:v>2.2509225092250923E-2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084224"/>
        <c:axId val="124085760"/>
      </c:barChart>
      <c:catAx>
        <c:axId val="124084224"/>
        <c:scaling>
          <c:orientation val="minMax"/>
        </c:scaling>
        <c:delete val="0"/>
        <c:axPos val="l"/>
        <c:majorTickMark val="none"/>
        <c:minorTickMark val="none"/>
        <c:tickLblPos val="low"/>
        <c:crossAx val="124085760"/>
        <c:crosses val="autoZero"/>
        <c:auto val="1"/>
        <c:lblAlgn val="ctr"/>
        <c:lblOffset val="100"/>
        <c:noMultiLvlLbl val="0"/>
      </c:catAx>
      <c:valAx>
        <c:axId val="124085760"/>
        <c:scaling>
          <c:orientation val="minMax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240842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Day</a:t>
            </a:r>
            <a:r>
              <a:rPr lang="en-US" baseline="0"/>
              <a:t> 2010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Day!$I$3:$I$20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Day!$J$3:$J$20</c:f>
              <c:numCache>
                <c:formatCode>0.00%</c:formatCode>
                <c:ptCount val="18"/>
                <c:pt idx="0">
                  <c:v>-3.0823117338003504E-2</c:v>
                </c:pt>
                <c:pt idx="1">
                  <c:v>-3.1348511383537656E-2</c:v>
                </c:pt>
                <c:pt idx="2">
                  <c:v>-3.1698774080560418E-2</c:v>
                </c:pt>
                <c:pt idx="3">
                  <c:v>-2.6619964973730297E-2</c:v>
                </c:pt>
                <c:pt idx="4">
                  <c:v>-2.1891418563922942E-2</c:v>
                </c:pt>
                <c:pt idx="5">
                  <c:v>-2.5394045534150613E-2</c:v>
                </c:pt>
                <c:pt idx="6">
                  <c:v>-2.469352014010508E-2</c:v>
                </c:pt>
                <c:pt idx="7">
                  <c:v>-2.2942206654991245E-2</c:v>
                </c:pt>
                <c:pt idx="8">
                  <c:v>-2.5043782837127847E-2</c:v>
                </c:pt>
                <c:pt idx="9">
                  <c:v>-3.4150612959719787E-2</c:v>
                </c:pt>
                <c:pt idx="10">
                  <c:v>-4.553415061295972E-2</c:v>
                </c:pt>
                <c:pt idx="11">
                  <c:v>-4.3257443082311733E-2</c:v>
                </c:pt>
                <c:pt idx="12">
                  <c:v>-3.6777583187390543E-2</c:v>
                </c:pt>
                <c:pt idx="13">
                  <c:v>-2.9947460595446587E-2</c:v>
                </c:pt>
                <c:pt idx="14">
                  <c:v>-2.3992994746059544E-2</c:v>
                </c:pt>
                <c:pt idx="15">
                  <c:v>-1.9789842381786341E-2</c:v>
                </c:pt>
                <c:pt idx="16">
                  <c:v>-1.4711033274956218E-2</c:v>
                </c:pt>
                <c:pt idx="17">
                  <c:v>-1.3485113835376532E-2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Day!$I$3:$I$20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Day!$K$3:$K$20</c:f>
              <c:numCache>
                <c:formatCode>0.00%</c:formatCode>
                <c:ptCount val="18"/>
                <c:pt idx="0">
                  <c:v>2.7320490367775833E-2</c:v>
                </c:pt>
                <c:pt idx="1">
                  <c:v>3.1698774080560418E-2</c:v>
                </c:pt>
                <c:pt idx="2">
                  <c:v>2.5394045534150613E-2</c:v>
                </c:pt>
                <c:pt idx="3">
                  <c:v>2.9422066549912435E-2</c:v>
                </c:pt>
                <c:pt idx="4">
                  <c:v>2.0665499124343258E-2</c:v>
                </c:pt>
                <c:pt idx="5">
                  <c:v>2.084063047285464E-2</c:v>
                </c:pt>
                <c:pt idx="6">
                  <c:v>2.1366024518388791E-2</c:v>
                </c:pt>
                <c:pt idx="7">
                  <c:v>1.8213660245183887E-2</c:v>
                </c:pt>
                <c:pt idx="8">
                  <c:v>2.6795096322241682E-2</c:v>
                </c:pt>
                <c:pt idx="9">
                  <c:v>3.6952714535901925E-2</c:v>
                </c:pt>
                <c:pt idx="10">
                  <c:v>4.0105078809106832E-2</c:v>
                </c:pt>
                <c:pt idx="11">
                  <c:v>3.5726795096322241E-2</c:v>
                </c:pt>
                <c:pt idx="12">
                  <c:v>3.607705779334501E-2</c:v>
                </c:pt>
                <c:pt idx="13">
                  <c:v>2.8896672504378284E-2</c:v>
                </c:pt>
                <c:pt idx="14">
                  <c:v>1.9964973730297722E-2</c:v>
                </c:pt>
                <c:pt idx="15">
                  <c:v>2.6795096322241682E-2</c:v>
                </c:pt>
                <c:pt idx="16">
                  <c:v>2.3642732049036778E-2</c:v>
                </c:pt>
                <c:pt idx="17">
                  <c:v>2.8021015761821366E-2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60576"/>
        <c:axId val="124362112"/>
      </c:barChart>
      <c:catAx>
        <c:axId val="124360576"/>
        <c:scaling>
          <c:orientation val="minMax"/>
        </c:scaling>
        <c:delete val="0"/>
        <c:axPos val="l"/>
        <c:majorTickMark val="none"/>
        <c:minorTickMark val="none"/>
        <c:tickLblPos val="low"/>
        <c:crossAx val="124362112"/>
        <c:crosses val="autoZero"/>
        <c:auto val="1"/>
        <c:lblAlgn val="ctr"/>
        <c:lblOffset val="100"/>
        <c:noMultiLvlLbl val="0"/>
      </c:catAx>
      <c:valAx>
        <c:axId val="124362112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24360576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Beadle</a:t>
            </a:r>
            <a:r>
              <a:rPr lang="en-US" baseline="0"/>
              <a:t> 2035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Beadle!$X$3:$X$20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Beadle!$Y$3:$Y$20</c:f>
              <c:numCache>
                <c:formatCode>0.00%</c:formatCode>
                <c:ptCount val="18"/>
                <c:pt idx="0">
                  <c:v>-3.4761183587427455E-2</c:v>
                </c:pt>
                <c:pt idx="1">
                  <c:v>-3.2888150797104616E-2</c:v>
                </c:pt>
                <c:pt idx="2">
                  <c:v>-3.1837993641458888E-2</c:v>
                </c:pt>
                <c:pt idx="3">
                  <c:v>-3.0895300217244074E-2</c:v>
                </c:pt>
                <c:pt idx="4">
                  <c:v>-2.8920430365604016E-2</c:v>
                </c:pt>
                <c:pt idx="5">
                  <c:v>-3.4668901874006917E-2</c:v>
                </c:pt>
                <c:pt idx="6">
                  <c:v>-2.8798406427389383E-2</c:v>
                </c:pt>
                <c:pt idx="7">
                  <c:v>-2.7984597105951955E-2</c:v>
                </c:pt>
                <c:pt idx="8">
                  <c:v>-3.0837924235819245E-2</c:v>
                </c:pt>
                <c:pt idx="9">
                  <c:v>-2.6485143094515908E-2</c:v>
                </c:pt>
                <c:pt idx="10">
                  <c:v>-2.878795327511012E-2</c:v>
                </c:pt>
                <c:pt idx="11">
                  <c:v>-2.3981940553083676E-2</c:v>
                </c:pt>
                <c:pt idx="12">
                  <c:v>-2.1103110752110982E-2</c:v>
                </c:pt>
                <c:pt idx="13">
                  <c:v>-2.0691363167230869E-2</c:v>
                </c:pt>
                <c:pt idx="14">
                  <c:v>-2.6035730939822678E-2</c:v>
                </c:pt>
                <c:pt idx="15">
                  <c:v>-2.5454082210576552E-2</c:v>
                </c:pt>
                <c:pt idx="16">
                  <c:v>-1.8422603671468803E-2</c:v>
                </c:pt>
                <c:pt idx="17">
                  <c:v>-2.1271969789700067E-2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Beadle!$X$3:$X$20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Beadle!$Z$3:$Z$20</c:f>
              <c:numCache>
                <c:formatCode>0.00%</c:formatCode>
                <c:ptCount val="18"/>
                <c:pt idx="0">
                  <c:v>3.3397999917420519E-2</c:v>
                </c:pt>
                <c:pt idx="1">
                  <c:v>3.1624005458106771E-2</c:v>
                </c:pt>
                <c:pt idx="2">
                  <c:v>3.0645981968692289E-2</c:v>
                </c:pt>
                <c:pt idx="3">
                  <c:v>2.9841767307464212E-2</c:v>
                </c:pt>
                <c:pt idx="4">
                  <c:v>2.8116503627715263E-2</c:v>
                </c:pt>
                <c:pt idx="5">
                  <c:v>3.3188792805316579E-2</c:v>
                </c:pt>
                <c:pt idx="6">
                  <c:v>2.762512311647889E-2</c:v>
                </c:pt>
                <c:pt idx="7">
                  <c:v>2.7130456124171472E-2</c:v>
                </c:pt>
                <c:pt idx="8">
                  <c:v>2.8404875834427426E-2</c:v>
                </c:pt>
                <c:pt idx="9">
                  <c:v>2.4116561112863238E-2</c:v>
                </c:pt>
                <c:pt idx="10">
                  <c:v>2.5539947457049274E-2</c:v>
                </c:pt>
                <c:pt idx="11">
                  <c:v>2.3451789632146103E-2</c:v>
                </c:pt>
                <c:pt idx="12">
                  <c:v>1.9549344217748683E-2</c:v>
                </c:pt>
                <c:pt idx="13">
                  <c:v>2.2749686344226326E-2</c:v>
                </c:pt>
                <c:pt idx="14">
                  <c:v>2.9130566180196167E-2</c:v>
                </c:pt>
                <c:pt idx="15">
                  <c:v>2.7499449089069525E-2</c:v>
                </c:pt>
                <c:pt idx="16">
                  <c:v>2.2751722355406921E-2</c:v>
                </c:pt>
                <c:pt idx="17">
                  <c:v>4.1408641745874102E-2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12162304"/>
        <c:axId val="112163840"/>
      </c:barChart>
      <c:catAx>
        <c:axId val="112162304"/>
        <c:scaling>
          <c:orientation val="minMax"/>
        </c:scaling>
        <c:delete val="0"/>
        <c:axPos val="l"/>
        <c:majorTickMark val="none"/>
        <c:minorTickMark val="none"/>
        <c:tickLblPos val="low"/>
        <c:crossAx val="112163840"/>
        <c:crosses val="autoZero"/>
        <c:auto val="1"/>
        <c:lblAlgn val="ctr"/>
        <c:lblOffset val="100"/>
        <c:noMultiLvlLbl val="0"/>
      </c:catAx>
      <c:valAx>
        <c:axId val="112163840"/>
        <c:scaling>
          <c:orientation val="minMax"/>
          <c:max val="8.0000000000000016E-2"/>
          <c:min val="-8.0000000000000016E-2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12162304"/>
        <c:crosses val="autoZero"/>
        <c:crossBetween val="between"/>
      </c:valAx>
      <c:spPr>
        <a:gradFill flip="none" rotWithShape="1"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  <a:tileRect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Day</a:t>
            </a:r>
            <a:r>
              <a:rPr lang="en-US" baseline="0"/>
              <a:t> 2015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Day!$L$3:$L$20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Day!$M$3:$M$20</c:f>
              <c:numCache>
                <c:formatCode>0.00%</c:formatCode>
                <c:ptCount val="18"/>
                <c:pt idx="0">
                  <c:v>-2.9054289862793636E-2</c:v>
                </c:pt>
                <c:pt idx="1">
                  <c:v>-3.0471186238889166E-2</c:v>
                </c:pt>
                <c:pt idx="2">
                  <c:v>-3.1051522885364502E-2</c:v>
                </c:pt>
                <c:pt idx="3">
                  <c:v>-3.1604924985865882E-2</c:v>
                </c:pt>
                <c:pt idx="4">
                  <c:v>-2.6455795552018723E-2</c:v>
                </c:pt>
                <c:pt idx="5">
                  <c:v>-2.132694941676851E-2</c:v>
                </c:pt>
                <c:pt idx="6">
                  <c:v>-2.5062334811380635E-2</c:v>
                </c:pt>
                <c:pt idx="7">
                  <c:v>-2.4379408095158202E-2</c:v>
                </c:pt>
                <c:pt idx="8">
                  <c:v>-2.2477470425188294E-2</c:v>
                </c:pt>
                <c:pt idx="9">
                  <c:v>-2.4187058305098225E-2</c:v>
                </c:pt>
                <c:pt idx="10">
                  <c:v>-3.2699659710766431E-2</c:v>
                </c:pt>
                <c:pt idx="11">
                  <c:v>-4.4014756681008647E-2</c:v>
                </c:pt>
                <c:pt idx="12">
                  <c:v>-4.1433704806044226E-2</c:v>
                </c:pt>
                <c:pt idx="13">
                  <c:v>-3.4370910255024728E-2</c:v>
                </c:pt>
                <c:pt idx="14">
                  <c:v>-2.7230077183868936E-2</c:v>
                </c:pt>
                <c:pt idx="15">
                  <c:v>-2.0208815573482555E-2</c:v>
                </c:pt>
                <c:pt idx="16">
                  <c:v>-1.4918241515639769E-2</c:v>
                </c:pt>
                <c:pt idx="17">
                  <c:v>-1.832313745022085E-2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Day!$L$3:$L$20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Day!$N$3:$N$20</c:f>
              <c:numCache>
                <c:formatCode>0.00%</c:formatCode>
                <c:ptCount val="18"/>
                <c:pt idx="0">
                  <c:v>2.7991490572594101E-2</c:v>
                </c:pt>
                <c:pt idx="1">
                  <c:v>2.6857632468248259E-2</c:v>
                </c:pt>
                <c:pt idx="2">
                  <c:v>3.1675873047049795E-2</c:v>
                </c:pt>
                <c:pt idx="3">
                  <c:v>2.5004650221857477E-2</c:v>
                </c:pt>
                <c:pt idx="4">
                  <c:v>2.9395265139425284E-2</c:v>
                </c:pt>
                <c:pt idx="5">
                  <c:v>2.0445483327006086E-2</c:v>
                </c:pt>
                <c:pt idx="6">
                  <c:v>2.0597124456392977E-2</c:v>
                </c:pt>
                <c:pt idx="7">
                  <c:v>2.1301881100310005E-2</c:v>
                </c:pt>
                <c:pt idx="8">
                  <c:v>1.7628178944532627E-2</c:v>
                </c:pt>
                <c:pt idx="9">
                  <c:v>2.6073435553877172E-2</c:v>
                </c:pt>
                <c:pt idx="10">
                  <c:v>3.6224943038709087E-2</c:v>
                </c:pt>
                <c:pt idx="11">
                  <c:v>3.9489777021359092E-2</c:v>
                </c:pt>
                <c:pt idx="12">
                  <c:v>3.4447347041955394E-2</c:v>
                </c:pt>
                <c:pt idx="13">
                  <c:v>3.4515670933285753E-2</c:v>
                </c:pt>
                <c:pt idx="14">
                  <c:v>2.7390029269162199E-2</c:v>
                </c:pt>
                <c:pt idx="15">
                  <c:v>1.7475723835608834E-2</c:v>
                </c:pt>
                <c:pt idx="16">
                  <c:v>2.3208869311529254E-2</c:v>
                </c:pt>
                <c:pt idx="17">
                  <c:v>4.1006380962514508E-2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153856"/>
        <c:axId val="124155392"/>
      </c:barChart>
      <c:catAx>
        <c:axId val="124153856"/>
        <c:scaling>
          <c:orientation val="minMax"/>
        </c:scaling>
        <c:delete val="0"/>
        <c:axPos val="l"/>
        <c:majorTickMark val="none"/>
        <c:minorTickMark val="none"/>
        <c:tickLblPos val="low"/>
        <c:crossAx val="124155392"/>
        <c:crosses val="autoZero"/>
        <c:auto val="1"/>
        <c:lblAlgn val="ctr"/>
        <c:lblOffset val="100"/>
        <c:noMultiLvlLbl val="0"/>
      </c:catAx>
      <c:valAx>
        <c:axId val="124155392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24153856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Day</a:t>
            </a:r>
            <a:r>
              <a:rPr lang="en-US" baseline="0"/>
              <a:t> 2020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Day!$O$3:$O$20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Day!$P$3:$P$20</c:f>
              <c:numCache>
                <c:formatCode>0.00%</c:formatCode>
                <c:ptCount val="18"/>
                <c:pt idx="0">
                  <c:v>-3.2232142831399614E-2</c:v>
                </c:pt>
                <c:pt idx="1">
                  <c:v>-2.8652675064665342E-2</c:v>
                </c:pt>
                <c:pt idx="2">
                  <c:v>-3.0140006306255362E-2</c:v>
                </c:pt>
                <c:pt idx="3">
                  <c:v>-3.0701354750353849E-2</c:v>
                </c:pt>
                <c:pt idx="4">
                  <c:v>-3.1364753359784385E-2</c:v>
                </c:pt>
                <c:pt idx="5">
                  <c:v>-2.6133489239784549E-2</c:v>
                </c:pt>
                <c:pt idx="6">
                  <c:v>-2.0845086216194204E-2</c:v>
                </c:pt>
                <c:pt idx="7">
                  <c:v>-2.4673569698336634E-2</c:v>
                </c:pt>
                <c:pt idx="8">
                  <c:v>-2.4030689518135587E-2</c:v>
                </c:pt>
                <c:pt idx="9">
                  <c:v>-2.1945587347578826E-2</c:v>
                </c:pt>
                <c:pt idx="10">
                  <c:v>-2.3104268376575102E-2</c:v>
                </c:pt>
                <c:pt idx="11">
                  <c:v>-3.1032081079630073E-2</c:v>
                </c:pt>
                <c:pt idx="12">
                  <c:v>-4.1952642495608233E-2</c:v>
                </c:pt>
                <c:pt idx="13">
                  <c:v>-3.8661831391077491E-2</c:v>
                </c:pt>
                <c:pt idx="14">
                  <c:v>-3.1237231582385925E-2</c:v>
                </c:pt>
                <c:pt idx="15">
                  <c:v>-2.3006537914590047E-2</c:v>
                </c:pt>
                <c:pt idx="16">
                  <c:v>-1.5222789475973967E-2</c:v>
                </c:pt>
                <c:pt idx="17">
                  <c:v>-2.1484787528881309E-2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Day!$O$3:$O$20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Day!$Q$3:$Q$20</c:f>
              <c:numCache>
                <c:formatCode>0.00%</c:formatCode>
                <c:ptCount val="18"/>
                <c:pt idx="0">
                  <c:v>3.096554695413371E-2</c:v>
                </c:pt>
                <c:pt idx="1">
                  <c:v>2.7718016201316555E-2</c:v>
                </c:pt>
                <c:pt idx="2">
                  <c:v>2.6390298157499773E-2</c:v>
                </c:pt>
                <c:pt idx="3">
                  <c:v>3.164160662289503E-2</c:v>
                </c:pt>
                <c:pt idx="4">
                  <c:v>2.4468389554216954E-2</c:v>
                </c:pt>
                <c:pt idx="5">
                  <c:v>2.943760155133741E-2</c:v>
                </c:pt>
                <c:pt idx="6">
                  <c:v>2.0199730926270702E-2</c:v>
                </c:pt>
                <c:pt idx="7">
                  <c:v>2.0360437419351802E-2</c:v>
                </c:pt>
                <c:pt idx="8">
                  <c:v>2.1157409449121384E-2</c:v>
                </c:pt>
                <c:pt idx="9">
                  <c:v>1.7051947618879706E-2</c:v>
                </c:pt>
                <c:pt idx="10">
                  <c:v>2.519650702766733E-2</c:v>
                </c:pt>
                <c:pt idx="11">
                  <c:v>3.533300137201361E-2</c:v>
                </c:pt>
                <c:pt idx="12">
                  <c:v>3.8261450986846711E-2</c:v>
                </c:pt>
                <c:pt idx="13">
                  <c:v>3.2638158999261778E-2</c:v>
                </c:pt>
                <c:pt idx="14">
                  <c:v>3.2544670577562863E-2</c:v>
                </c:pt>
                <c:pt idx="15">
                  <c:v>2.474326005053307E-2</c:v>
                </c:pt>
                <c:pt idx="16">
                  <c:v>1.4793324581253535E-2</c:v>
                </c:pt>
                <c:pt idx="17">
                  <c:v>5.0677117772627539E-2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184448"/>
        <c:axId val="124185984"/>
      </c:barChart>
      <c:catAx>
        <c:axId val="124184448"/>
        <c:scaling>
          <c:orientation val="minMax"/>
        </c:scaling>
        <c:delete val="0"/>
        <c:axPos val="l"/>
        <c:majorTickMark val="none"/>
        <c:minorTickMark val="none"/>
        <c:tickLblPos val="low"/>
        <c:crossAx val="124185984"/>
        <c:crosses val="autoZero"/>
        <c:auto val="1"/>
        <c:lblAlgn val="ctr"/>
        <c:lblOffset val="100"/>
        <c:noMultiLvlLbl val="0"/>
      </c:catAx>
      <c:valAx>
        <c:axId val="124185984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24184448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Day</a:t>
            </a:r>
            <a:r>
              <a:rPr lang="en-US" baseline="0"/>
              <a:t> 2025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Day!$R$3:$R$20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Day!$S$3:$S$20</c:f>
              <c:numCache>
                <c:formatCode>0.00%</c:formatCode>
                <c:ptCount val="18"/>
                <c:pt idx="0">
                  <c:v>-3.4965482720539912E-2</c:v>
                </c:pt>
                <c:pt idx="1">
                  <c:v>-3.1945296790989584E-2</c:v>
                </c:pt>
                <c:pt idx="2">
                  <c:v>-2.8244049546764884E-2</c:v>
                </c:pt>
                <c:pt idx="3">
                  <c:v>-2.9739821269080861E-2</c:v>
                </c:pt>
                <c:pt idx="4">
                  <c:v>-3.0169590790076601E-2</c:v>
                </c:pt>
                <c:pt idx="5">
                  <c:v>-3.0893298284652523E-2</c:v>
                </c:pt>
                <c:pt idx="6">
                  <c:v>-2.5913983160386383E-2</c:v>
                </c:pt>
                <c:pt idx="7">
                  <c:v>-2.0291458156663181E-2</c:v>
                </c:pt>
                <c:pt idx="8">
                  <c:v>-2.4219841273982676E-2</c:v>
                </c:pt>
                <c:pt idx="9">
                  <c:v>-2.3582735952150415E-2</c:v>
                </c:pt>
                <c:pt idx="10">
                  <c:v>-2.1195032982799612E-2</c:v>
                </c:pt>
                <c:pt idx="11">
                  <c:v>-2.1873621618396052E-2</c:v>
                </c:pt>
                <c:pt idx="12">
                  <c:v>-2.8968644051117112E-2</c:v>
                </c:pt>
                <c:pt idx="13">
                  <c:v>-3.8908374441801855E-2</c:v>
                </c:pt>
                <c:pt idx="14">
                  <c:v>-3.5048342149329906E-2</c:v>
                </c:pt>
                <c:pt idx="15">
                  <c:v>-2.6352804536058941E-2</c:v>
                </c:pt>
                <c:pt idx="16">
                  <c:v>-1.7373316313469531E-2</c:v>
                </c:pt>
                <c:pt idx="17">
                  <c:v>-2.3629421209902492E-2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Day!$R$3:$R$20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Day!$T$3:$T$20</c:f>
              <c:numCache>
                <c:formatCode>0.00%</c:formatCode>
                <c:ptCount val="18"/>
                <c:pt idx="0">
                  <c:v>3.3594377318400079E-2</c:v>
                </c:pt>
                <c:pt idx="1">
                  <c:v>3.0691032584706266E-2</c:v>
                </c:pt>
                <c:pt idx="2">
                  <c:v>2.7448371532254847E-2</c:v>
                </c:pt>
                <c:pt idx="3">
                  <c:v>2.5849272500218685E-2</c:v>
                </c:pt>
                <c:pt idx="4">
                  <c:v>3.14461152936059E-2</c:v>
                </c:pt>
                <c:pt idx="5">
                  <c:v>2.3927661004170694E-2</c:v>
                </c:pt>
                <c:pt idx="6">
                  <c:v>2.9436383439265912E-2</c:v>
                </c:pt>
                <c:pt idx="7">
                  <c:v>1.9950452967053015E-2</c:v>
                </c:pt>
                <c:pt idx="8">
                  <c:v>2.000077491151632E-2</c:v>
                </c:pt>
                <c:pt idx="9">
                  <c:v>2.1028635363652643E-2</c:v>
                </c:pt>
                <c:pt idx="10">
                  <c:v>1.637115196823815E-2</c:v>
                </c:pt>
                <c:pt idx="11">
                  <c:v>2.4183193215950381E-2</c:v>
                </c:pt>
                <c:pt idx="12">
                  <c:v>3.3849354568671337E-2</c:v>
                </c:pt>
                <c:pt idx="13">
                  <c:v>3.6425606217050911E-2</c:v>
                </c:pt>
                <c:pt idx="14">
                  <c:v>3.0433000199123258E-2</c:v>
                </c:pt>
                <c:pt idx="15">
                  <c:v>2.9181865510699848E-2</c:v>
                </c:pt>
                <c:pt idx="16">
                  <c:v>2.167163766701918E-2</c:v>
                </c:pt>
                <c:pt idx="17">
                  <c:v>5.1195998490240029E-2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223488"/>
        <c:axId val="124225024"/>
      </c:barChart>
      <c:catAx>
        <c:axId val="124223488"/>
        <c:scaling>
          <c:orientation val="minMax"/>
        </c:scaling>
        <c:delete val="0"/>
        <c:axPos val="l"/>
        <c:majorTickMark val="none"/>
        <c:minorTickMark val="none"/>
        <c:tickLblPos val="low"/>
        <c:crossAx val="124225024"/>
        <c:crosses val="autoZero"/>
        <c:auto val="1"/>
        <c:lblAlgn val="ctr"/>
        <c:lblOffset val="100"/>
        <c:noMultiLvlLbl val="0"/>
      </c:catAx>
      <c:valAx>
        <c:axId val="124225024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24223488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Day</a:t>
            </a:r>
            <a:r>
              <a:rPr lang="en-US" baseline="0"/>
              <a:t> 2030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Day!$U$3:$U$20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Day!$V$3:$V$20</c:f>
              <c:numCache>
                <c:formatCode>0.00%</c:formatCode>
                <c:ptCount val="18"/>
                <c:pt idx="0">
                  <c:v>-3.715457157847267E-2</c:v>
                </c:pt>
                <c:pt idx="1">
                  <c:v>-3.4578924224144311E-2</c:v>
                </c:pt>
                <c:pt idx="2">
                  <c:v>-3.1688756828089387E-2</c:v>
                </c:pt>
                <c:pt idx="3">
                  <c:v>-2.7790805778400228E-2</c:v>
                </c:pt>
                <c:pt idx="4">
                  <c:v>-2.9197426839693934E-2</c:v>
                </c:pt>
                <c:pt idx="5">
                  <c:v>-2.9429038756602265E-2</c:v>
                </c:pt>
                <c:pt idx="6">
                  <c:v>-3.0548310308924621E-2</c:v>
                </c:pt>
                <c:pt idx="7">
                  <c:v>-2.56525018037605E-2</c:v>
                </c:pt>
                <c:pt idx="8">
                  <c:v>-1.9695019509616801E-2</c:v>
                </c:pt>
                <c:pt idx="9">
                  <c:v>-2.367647883818216E-2</c:v>
                </c:pt>
                <c:pt idx="10">
                  <c:v>-2.2908520498712712E-2</c:v>
                </c:pt>
                <c:pt idx="11">
                  <c:v>-2.0325389937426313E-2</c:v>
                </c:pt>
                <c:pt idx="12">
                  <c:v>-2.0408792816886592E-2</c:v>
                </c:pt>
                <c:pt idx="13">
                  <c:v>-2.6287760744932009E-2</c:v>
                </c:pt>
                <c:pt idx="14">
                  <c:v>-3.5073016387925253E-2</c:v>
                </c:pt>
                <c:pt idx="15">
                  <c:v>-2.9513462601275551E-2</c:v>
                </c:pt>
                <c:pt idx="16">
                  <c:v>-1.9882549475878562E-2</c:v>
                </c:pt>
                <c:pt idx="17">
                  <c:v>-2.6382382810456611E-2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Day!$U$3:$U$20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Day!$W$3:$W$20</c:f>
              <c:numCache>
                <c:formatCode>0.00%</c:formatCode>
                <c:ptCount val="18"/>
                <c:pt idx="0">
                  <c:v>3.5697526331522532E-2</c:v>
                </c:pt>
                <c:pt idx="1">
                  <c:v>3.3233198377033389E-2</c:v>
                </c:pt>
                <c:pt idx="2">
                  <c:v>3.0436838576869563E-2</c:v>
                </c:pt>
                <c:pt idx="3">
                  <c:v>2.716095895502459E-2</c:v>
                </c:pt>
                <c:pt idx="4">
                  <c:v>2.5153702606553207E-2</c:v>
                </c:pt>
                <c:pt idx="5">
                  <c:v>3.1326722446387664E-2</c:v>
                </c:pt>
                <c:pt idx="6">
                  <c:v>2.332558814419574E-2</c:v>
                </c:pt>
                <c:pt idx="7">
                  <c:v>2.9472387203825032E-2</c:v>
                </c:pt>
                <c:pt idx="8">
                  <c:v>1.9605553814364875E-2</c:v>
                </c:pt>
                <c:pt idx="9">
                  <c:v>1.9640590237687661E-2</c:v>
                </c:pt>
                <c:pt idx="10">
                  <c:v>2.0807695629376767E-2</c:v>
                </c:pt>
                <c:pt idx="11">
                  <c:v>1.5628863882860743E-2</c:v>
                </c:pt>
                <c:pt idx="12">
                  <c:v>2.2792640508520673E-2</c:v>
                </c:pt>
                <c:pt idx="13">
                  <c:v>3.1853041276654837E-2</c:v>
                </c:pt>
                <c:pt idx="14">
                  <c:v>3.4183946882489685E-2</c:v>
                </c:pt>
                <c:pt idx="15">
                  <c:v>2.6990745643095181E-2</c:v>
                </c:pt>
                <c:pt idx="16">
                  <c:v>2.5350640524552465E-2</c:v>
                </c:pt>
                <c:pt idx="17">
                  <c:v>5.7145649219605042E-2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655488"/>
        <c:axId val="124657024"/>
      </c:barChart>
      <c:catAx>
        <c:axId val="124655488"/>
        <c:scaling>
          <c:orientation val="minMax"/>
        </c:scaling>
        <c:delete val="0"/>
        <c:axPos val="l"/>
        <c:majorTickMark val="none"/>
        <c:minorTickMark val="none"/>
        <c:tickLblPos val="low"/>
        <c:crossAx val="124657024"/>
        <c:crosses val="autoZero"/>
        <c:auto val="1"/>
        <c:lblAlgn val="ctr"/>
        <c:lblOffset val="100"/>
        <c:noMultiLvlLbl val="0"/>
      </c:catAx>
      <c:valAx>
        <c:axId val="124657024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24655488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Day</a:t>
            </a:r>
            <a:r>
              <a:rPr lang="en-US" baseline="0"/>
              <a:t> 2035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Day!$X$3:$X$20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Day!$Y$3:$Y$20</c:f>
              <c:numCache>
                <c:formatCode>0.00%</c:formatCode>
                <c:ptCount val="18"/>
                <c:pt idx="0">
                  <c:v>-3.7180187905406746E-2</c:v>
                </c:pt>
                <c:pt idx="1">
                  <c:v>-3.680092285935653E-2</c:v>
                </c:pt>
                <c:pt idx="2">
                  <c:v>-3.4331832684725949E-2</c:v>
                </c:pt>
                <c:pt idx="3">
                  <c:v>-3.1505647208747489E-2</c:v>
                </c:pt>
                <c:pt idx="4">
                  <c:v>-2.7297236213787917E-2</c:v>
                </c:pt>
                <c:pt idx="5">
                  <c:v>-2.8564320707453576E-2</c:v>
                </c:pt>
                <c:pt idx="6">
                  <c:v>-2.8900181583593035E-2</c:v>
                </c:pt>
                <c:pt idx="7">
                  <c:v>-3.0236744440935655E-2</c:v>
                </c:pt>
                <c:pt idx="8">
                  <c:v>-2.5452704562782254E-2</c:v>
                </c:pt>
                <c:pt idx="9">
                  <c:v>-1.9087777345685102E-2</c:v>
                </c:pt>
                <c:pt idx="10">
                  <c:v>-2.2978114402980483E-2</c:v>
                </c:pt>
                <c:pt idx="11">
                  <c:v>-2.2169259791298634E-2</c:v>
                </c:pt>
                <c:pt idx="12">
                  <c:v>-1.9297161509847012E-2</c:v>
                </c:pt>
                <c:pt idx="13">
                  <c:v>-1.8600834547254991E-2</c:v>
                </c:pt>
                <c:pt idx="14">
                  <c:v>-2.3221214593426357E-2</c:v>
                </c:pt>
                <c:pt idx="15">
                  <c:v>-2.9459356682332381E-2</c:v>
                </c:pt>
                <c:pt idx="16">
                  <c:v>-2.2301489458218152E-2</c:v>
                </c:pt>
                <c:pt idx="17">
                  <c:v>-2.9852500146888603E-2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Day!$X$3:$X$20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Day!$Z$3:$Z$20</c:f>
              <c:numCache>
                <c:formatCode>0.00%</c:formatCode>
                <c:ptCount val="18"/>
                <c:pt idx="0">
                  <c:v>3.5722141440531333E-2</c:v>
                </c:pt>
                <c:pt idx="1">
                  <c:v>3.5368093400641176E-2</c:v>
                </c:pt>
                <c:pt idx="2">
                  <c:v>3.3003432398403504E-2</c:v>
                </c:pt>
                <c:pt idx="3">
                  <c:v>3.0257514431970715E-2</c:v>
                </c:pt>
                <c:pt idx="4">
                  <c:v>2.6845656899156148E-2</c:v>
                </c:pt>
                <c:pt idx="5">
                  <c:v>2.4557753399613174E-2</c:v>
                </c:pt>
                <c:pt idx="6">
                  <c:v>3.130099557675161E-2</c:v>
                </c:pt>
                <c:pt idx="7">
                  <c:v>2.2783726748466831E-2</c:v>
                </c:pt>
                <c:pt idx="8">
                  <c:v>2.9488099533325134E-2</c:v>
                </c:pt>
                <c:pt idx="9">
                  <c:v>1.9338811814808718E-2</c:v>
                </c:pt>
                <c:pt idx="10">
                  <c:v>1.9227954843989672E-2</c:v>
                </c:pt>
                <c:pt idx="11">
                  <c:v>2.0593765590406241E-2</c:v>
                </c:pt>
                <c:pt idx="12">
                  <c:v>1.4710339219070225E-2</c:v>
                </c:pt>
                <c:pt idx="13">
                  <c:v>2.1152281796257909E-2</c:v>
                </c:pt>
                <c:pt idx="14">
                  <c:v>2.9613438803836802E-2</c:v>
                </c:pt>
                <c:pt idx="15">
                  <c:v>3.0650323547307217E-2</c:v>
                </c:pt>
                <c:pt idx="16">
                  <c:v>2.3258620148895216E-2</c:v>
                </c:pt>
                <c:pt idx="17">
                  <c:v>6.4889563761847499E-2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702720"/>
        <c:axId val="124704256"/>
      </c:barChart>
      <c:catAx>
        <c:axId val="124702720"/>
        <c:scaling>
          <c:orientation val="minMax"/>
        </c:scaling>
        <c:delete val="0"/>
        <c:axPos val="l"/>
        <c:majorTickMark val="none"/>
        <c:minorTickMark val="none"/>
        <c:tickLblPos val="low"/>
        <c:crossAx val="124704256"/>
        <c:crosses val="autoZero"/>
        <c:auto val="1"/>
        <c:lblAlgn val="ctr"/>
        <c:lblOffset val="100"/>
        <c:noMultiLvlLbl val="0"/>
      </c:catAx>
      <c:valAx>
        <c:axId val="124704256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24702720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Aurora</a:t>
            </a:r>
            <a:r>
              <a:rPr lang="en-US" baseline="0"/>
              <a:t> 2010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Aurora!$I$3:$I$20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Aurora!$J$3:$J$20</c:f>
              <c:numCache>
                <c:formatCode>0.00%</c:formatCode>
                <c:ptCount val="18"/>
                <c:pt idx="0">
                  <c:v>-4.1697416974169739E-2</c:v>
                </c:pt>
                <c:pt idx="1">
                  <c:v>-2.915129151291513E-2</c:v>
                </c:pt>
                <c:pt idx="2">
                  <c:v>-4.0590405904059039E-2</c:v>
                </c:pt>
                <c:pt idx="3">
                  <c:v>-3.9852398523985241E-2</c:v>
                </c:pt>
                <c:pt idx="4">
                  <c:v>-2.1771217712177122E-2</c:v>
                </c:pt>
                <c:pt idx="5">
                  <c:v>-2.3985239852398525E-2</c:v>
                </c:pt>
                <c:pt idx="6">
                  <c:v>-2.3247232472324724E-2</c:v>
                </c:pt>
                <c:pt idx="7">
                  <c:v>-2.6568265682656828E-2</c:v>
                </c:pt>
                <c:pt idx="8">
                  <c:v>-3.136531365313653E-2</c:v>
                </c:pt>
                <c:pt idx="9">
                  <c:v>-3.6162361623616239E-2</c:v>
                </c:pt>
                <c:pt idx="10">
                  <c:v>-3.8007380073800737E-2</c:v>
                </c:pt>
                <c:pt idx="11">
                  <c:v>-3.8376383763837639E-2</c:v>
                </c:pt>
                <c:pt idx="12">
                  <c:v>-3.2103321033210334E-2</c:v>
                </c:pt>
                <c:pt idx="13">
                  <c:v>-2.2878228782287822E-2</c:v>
                </c:pt>
                <c:pt idx="14">
                  <c:v>-2.3247232472324724E-2</c:v>
                </c:pt>
                <c:pt idx="15">
                  <c:v>-1.808118081180812E-2</c:v>
                </c:pt>
                <c:pt idx="16">
                  <c:v>-1.3284132841328414E-2</c:v>
                </c:pt>
                <c:pt idx="17">
                  <c:v>-9.2250922509225092E-3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Aurora!$I$3:$I$20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Aurora!$K$3:$K$20</c:f>
              <c:numCache>
                <c:formatCode>0.00%</c:formatCode>
                <c:ptCount val="18"/>
                <c:pt idx="0">
                  <c:v>2.9889298892988931E-2</c:v>
                </c:pt>
                <c:pt idx="1">
                  <c:v>3.3579335793357937E-2</c:v>
                </c:pt>
                <c:pt idx="2">
                  <c:v>3.7269372693726939E-2</c:v>
                </c:pt>
                <c:pt idx="3">
                  <c:v>2.9520295202952029E-2</c:v>
                </c:pt>
                <c:pt idx="4">
                  <c:v>1.3653136531365314E-2</c:v>
                </c:pt>
                <c:pt idx="5">
                  <c:v>2.0664206642066422E-2</c:v>
                </c:pt>
                <c:pt idx="6">
                  <c:v>2.9520295202952029E-2</c:v>
                </c:pt>
                <c:pt idx="7">
                  <c:v>2.6568265682656828E-2</c:v>
                </c:pt>
                <c:pt idx="8">
                  <c:v>2.3985239852398525E-2</c:v>
                </c:pt>
                <c:pt idx="9">
                  <c:v>3.3579335793357937E-2</c:v>
                </c:pt>
                <c:pt idx="10">
                  <c:v>3.6900369003690037E-2</c:v>
                </c:pt>
                <c:pt idx="11">
                  <c:v>3.025830258302583E-2</c:v>
                </c:pt>
                <c:pt idx="12">
                  <c:v>3.2841328413284132E-2</c:v>
                </c:pt>
                <c:pt idx="13">
                  <c:v>2.1771217712177122E-2</c:v>
                </c:pt>
                <c:pt idx="14">
                  <c:v>2.5830258302583026E-2</c:v>
                </c:pt>
                <c:pt idx="15">
                  <c:v>2.3616236162361623E-2</c:v>
                </c:pt>
                <c:pt idx="16">
                  <c:v>1.8450184501845018E-2</c:v>
                </c:pt>
                <c:pt idx="17">
                  <c:v>2.2509225092250923E-2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3943552"/>
        <c:axId val="124100992"/>
      </c:barChart>
      <c:catAx>
        <c:axId val="123943552"/>
        <c:scaling>
          <c:orientation val="minMax"/>
        </c:scaling>
        <c:delete val="0"/>
        <c:axPos val="l"/>
        <c:majorTickMark val="none"/>
        <c:minorTickMark val="none"/>
        <c:tickLblPos val="low"/>
        <c:crossAx val="124100992"/>
        <c:crosses val="autoZero"/>
        <c:auto val="1"/>
        <c:lblAlgn val="ctr"/>
        <c:lblOffset val="100"/>
        <c:noMultiLvlLbl val="0"/>
      </c:catAx>
      <c:valAx>
        <c:axId val="124100992"/>
        <c:scaling>
          <c:orientation val="minMax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239435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Deuel</a:t>
            </a:r>
            <a:r>
              <a:rPr lang="en-US" baseline="0"/>
              <a:t> 2010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Deuel!$I$3:$I$20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Deuel!$J$3:$J$20</c:f>
              <c:numCache>
                <c:formatCode>0.00%</c:formatCode>
                <c:ptCount val="18"/>
                <c:pt idx="0">
                  <c:v>-3.2997250229147568E-2</c:v>
                </c:pt>
                <c:pt idx="1">
                  <c:v>-3.5059578368469291E-2</c:v>
                </c:pt>
                <c:pt idx="2">
                  <c:v>-3.6205316223648032E-2</c:v>
                </c:pt>
                <c:pt idx="3">
                  <c:v>-3.1851512373968834E-2</c:v>
                </c:pt>
                <c:pt idx="4">
                  <c:v>-2.1998166819431713E-2</c:v>
                </c:pt>
                <c:pt idx="5">
                  <c:v>-2.7497708524289642E-2</c:v>
                </c:pt>
                <c:pt idx="6">
                  <c:v>-2.7497708524289642E-2</c:v>
                </c:pt>
                <c:pt idx="7">
                  <c:v>-2.5664527956003668E-2</c:v>
                </c:pt>
                <c:pt idx="8">
                  <c:v>-2.933088909257562E-2</c:v>
                </c:pt>
                <c:pt idx="9">
                  <c:v>-4.1246562786434467E-2</c:v>
                </c:pt>
                <c:pt idx="10">
                  <c:v>-4.514207149404216E-2</c:v>
                </c:pt>
                <c:pt idx="11">
                  <c:v>-3.597616865261228E-2</c:v>
                </c:pt>
                <c:pt idx="12">
                  <c:v>-3.3913840513290557E-2</c:v>
                </c:pt>
                <c:pt idx="13">
                  <c:v>-2.4289642529789185E-2</c:v>
                </c:pt>
                <c:pt idx="14">
                  <c:v>-2.2227314390467462E-2</c:v>
                </c:pt>
                <c:pt idx="15">
                  <c:v>-1.9019248395967001E-2</c:v>
                </c:pt>
                <c:pt idx="16">
                  <c:v>-1.4436296975252063E-2</c:v>
                </c:pt>
                <c:pt idx="17">
                  <c:v>-1.1228230980751604E-2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Deuel!$I$3:$I$20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Deuel!$K$3:$K$20</c:f>
              <c:numCache>
                <c:formatCode>0.00%</c:formatCode>
                <c:ptCount val="18"/>
                <c:pt idx="0">
                  <c:v>2.8872593950504125E-2</c:v>
                </c:pt>
                <c:pt idx="1">
                  <c:v>2.7268560953253897E-2</c:v>
                </c:pt>
                <c:pt idx="2">
                  <c:v>3.1164069660861594E-2</c:v>
                </c:pt>
                <c:pt idx="3">
                  <c:v>3.46012832263978E-2</c:v>
                </c:pt>
                <c:pt idx="4">
                  <c:v>1.6498625114573784E-2</c:v>
                </c:pt>
                <c:pt idx="5">
                  <c:v>2.3143904674610451E-2</c:v>
                </c:pt>
                <c:pt idx="6">
                  <c:v>2.4977085242896425E-2</c:v>
                </c:pt>
                <c:pt idx="7">
                  <c:v>2.6122823098075159E-2</c:v>
                </c:pt>
                <c:pt idx="8">
                  <c:v>3.2080659945004586E-2</c:v>
                </c:pt>
                <c:pt idx="9">
                  <c:v>3.7121906507791021E-2</c:v>
                </c:pt>
                <c:pt idx="10">
                  <c:v>3.7351054078826766E-2</c:v>
                </c:pt>
                <c:pt idx="11">
                  <c:v>3.2997250229147568E-2</c:v>
                </c:pt>
                <c:pt idx="12">
                  <c:v>3.1164069660861594E-2</c:v>
                </c:pt>
                <c:pt idx="13">
                  <c:v>2.6810265811182402E-2</c:v>
                </c:pt>
                <c:pt idx="14">
                  <c:v>2.1310724106324473E-2</c:v>
                </c:pt>
                <c:pt idx="15">
                  <c:v>1.9706691109074245E-2</c:v>
                </c:pt>
                <c:pt idx="16">
                  <c:v>1.6040329972502293E-2</c:v>
                </c:pt>
                <c:pt idx="17">
                  <c:v>1.7186067827681027E-2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547840"/>
        <c:axId val="124549376"/>
      </c:barChart>
      <c:catAx>
        <c:axId val="124547840"/>
        <c:scaling>
          <c:orientation val="minMax"/>
        </c:scaling>
        <c:delete val="0"/>
        <c:axPos val="l"/>
        <c:majorTickMark val="none"/>
        <c:minorTickMark val="none"/>
        <c:tickLblPos val="low"/>
        <c:crossAx val="124549376"/>
        <c:crosses val="autoZero"/>
        <c:auto val="1"/>
        <c:lblAlgn val="ctr"/>
        <c:lblOffset val="100"/>
        <c:noMultiLvlLbl val="0"/>
      </c:catAx>
      <c:valAx>
        <c:axId val="124549376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24547840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Deuel</a:t>
            </a:r>
            <a:r>
              <a:rPr lang="en-US" baseline="0"/>
              <a:t> 2015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Deuel!$L$3:$L$20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Deuel!$M$3:$M$20</c:f>
              <c:numCache>
                <c:formatCode>0.00%</c:formatCode>
                <c:ptCount val="18"/>
                <c:pt idx="0">
                  <c:v>-2.8044096350387841E-2</c:v>
                </c:pt>
                <c:pt idx="1">
                  <c:v>-3.2284114987420995E-2</c:v>
                </c:pt>
                <c:pt idx="2">
                  <c:v>-3.4426808204129161E-2</c:v>
                </c:pt>
                <c:pt idx="3">
                  <c:v>-3.5687433114848073E-2</c:v>
                </c:pt>
                <c:pt idx="4">
                  <c:v>-3.1440561655777223E-2</c:v>
                </c:pt>
                <c:pt idx="5">
                  <c:v>-2.1280824343363938E-2</c:v>
                </c:pt>
                <c:pt idx="6">
                  <c:v>-2.6933349473497788E-2</c:v>
                </c:pt>
                <c:pt idx="7">
                  <c:v>-2.6938744405547093E-2</c:v>
                </c:pt>
                <c:pt idx="8">
                  <c:v>-2.4903020475414275E-2</c:v>
                </c:pt>
                <c:pt idx="9">
                  <c:v>-2.8331011560008744E-2</c:v>
                </c:pt>
                <c:pt idx="10">
                  <c:v>-3.9558725082024231E-2</c:v>
                </c:pt>
                <c:pt idx="11">
                  <c:v>-4.3799440888230713E-2</c:v>
                </c:pt>
                <c:pt idx="12">
                  <c:v>-3.370790331634179E-2</c:v>
                </c:pt>
                <c:pt idx="13">
                  <c:v>-3.1400911507558221E-2</c:v>
                </c:pt>
                <c:pt idx="14">
                  <c:v>-2.1824860379863625E-2</c:v>
                </c:pt>
                <c:pt idx="15">
                  <c:v>-1.8801622389734561E-2</c:v>
                </c:pt>
                <c:pt idx="16">
                  <c:v>-1.4787650301684401E-2</c:v>
                </c:pt>
                <c:pt idx="17">
                  <c:v>-1.6841922947820439E-2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Deuel!$L$3:$L$20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Deuel!$N$3:$N$20</c:f>
              <c:numCache>
                <c:formatCode>0.00%</c:formatCode>
                <c:ptCount val="18"/>
                <c:pt idx="0">
                  <c:v>2.6962689848912428E-2</c:v>
                </c:pt>
                <c:pt idx="1">
                  <c:v>2.8390021369916408E-2</c:v>
                </c:pt>
                <c:pt idx="2">
                  <c:v>2.6666746339784501E-2</c:v>
                </c:pt>
                <c:pt idx="3">
                  <c:v>3.0486980631822373E-2</c:v>
                </c:pt>
                <c:pt idx="4">
                  <c:v>3.4503128344876163E-2</c:v>
                </c:pt>
                <c:pt idx="5">
                  <c:v>1.6002849273029522E-2</c:v>
                </c:pt>
                <c:pt idx="6">
                  <c:v>2.2607329518462786E-2</c:v>
                </c:pt>
                <c:pt idx="7">
                  <c:v>2.4383457024860018E-2</c:v>
                </c:pt>
                <c:pt idx="8">
                  <c:v>2.5378657929773556E-2</c:v>
                </c:pt>
                <c:pt idx="9">
                  <c:v>3.1150602675484234E-2</c:v>
                </c:pt>
                <c:pt idx="10">
                  <c:v>3.60355290472609E-2</c:v>
                </c:pt>
                <c:pt idx="11">
                  <c:v>3.6451889799041709E-2</c:v>
                </c:pt>
                <c:pt idx="12">
                  <c:v>3.1924838865485777E-2</c:v>
                </c:pt>
                <c:pt idx="13">
                  <c:v>2.9609232647793093E-2</c:v>
                </c:pt>
                <c:pt idx="14">
                  <c:v>2.4910198886062863E-2</c:v>
                </c:pt>
                <c:pt idx="15">
                  <c:v>1.9512605111452735E-2</c:v>
                </c:pt>
                <c:pt idx="16">
                  <c:v>1.7066191799221413E-2</c:v>
                </c:pt>
                <c:pt idx="17">
                  <c:v>2.6964049503106612E-2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570240"/>
        <c:axId val="124576128"/>
      </c:barChart>
      <c:catAx>
        <c:axId val="124570240"/>
        <c:scaling>
          <c:orientation val="minMax"/>
        </c:scaling>
        <c:delete val="0"/>
        <c:axPos val="l"/>
        <c:majorTickMark val="none"/>
        <c:minorTickMark val="none"/>
        <c:tickLblPos val="low"/>
        <c:crossAx val="124576128"/>
        <c:crosses val="autoZero"/>
        <c:auto val="1"/>
        <c:lblAlgn val="ctr"/>
        <c:lblOffset val="100"/>
        <c:noMultiLvlLbl val="0"/>
      </c:catAx>
      <c:valAx>
        <c:axId val="124576128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24570240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Deuel</a:t>
            </a:r>
            <a:r>
              <a:rPr lang="en-US" baseline="0"/>
              <a:t> 2020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Deuel!$O$3:$O$20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Deuel!$P$3:$P$20</c:f>
              <c:numCache>
                <c:formatCode>0.00%</c:formatCode>
                <c:ptCount val="18"/>
                <c:pt idx="0">
                  <c:v>-3.1715544850888004E-2</c:v>
                </c:pt>
                <c:pt idx="1">
                  <c:v>-2.7303694200450302E-2</c:v>
                </c:pt>
                <c:pt idx="2">
                  <c:v>-3.1598911747663522E-2</c:v>
                </c:pt>
                <c:pt idx="3">
                  <c:v>-3.3702463448731727E-2</c:v>
                </c:pt>
                <c:pt idx="4">
                  <c:v>-3.4953847955139825E-2</c:v>
                </c:pt>
                <c:pt idx="5">
                  <c:v>-3.0872480702478347E-2</c:v>
                </c:pt>
                <c:pt idx="6">
                  <c:v>-2.063233393887506E-2</c:v>
                </c:pt>
                <c:pt idx="7">
                  <c:v>-2.6275201109581054E-2</c:v>
                </c:pt>
                <c:pt idx="8">
                  <c:v>-2.6252259084803817E-2</c:v>
                </c:pt>
                <c:pt idx="9">
                  <c:v>-2.4192915800576444E-2</c:v>
                </c:pt>
                <c:pt idx="10">
                  <c:v>-2.6859918702193227E-2</c:v>
                </c:pt>
                <c:pt idx="11">
                  <c:v>-3.7940340823393467E-2</c:v>
                </c:pt>
                <c:pt idx="12">
                  <c:v>-4.1168977541397485E-2</c:v>
                </c:pt>
                <c:pt idx="13">
                  <c:v>-3.0931137755532342E-2</c:v>
                </c:pt>
                <c:pt idx="14">
                  <c:v>-2.8354204272409932E-2</c:v>
                </c:pt>
                <c:pt idx="15">
                  <c:v>-1.8416575233801941E-2</c:v>
                </c:pt>
                <c:pt idx="16">
                  <c:v>-1.457110657683976E-2</c:v>
                </c:pt>
                <c:pt idx="17">
                  <c:v>-2.062491385852671E-2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Deuel!$O$3:$O$20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Deuel!$Q$3:$Q$20</c:f>
              <c:numCache>
                <c:formatCode>0.00%</c:formatCode>
                <c:ptCount val="18"/>
                <c:pt idx="0">
                  <c:v>3.04716447442001E-2</c:v>
                </c:pt>
                <c:pt idx="1">
                  <c:v>2.6368122353955688E-2</c:v>
                </c:pt>
                <c:pt idx="2">
                  <c:v>2.7869604870778632E-2</c:v>
                </c:pt>
                <c:pt idx="3">
                  <c:v>2.600272070851405E-2</c:v>
                </c:pt>
                <c:pt idx="4">
                  <c:v>2.9754223023643184E-2</c:v>
                </c:pt>
                <c:pt idx="5">
                  <c:v>3.4335546439188666E-2</c:v>
                </c:pt>
                <c:pt idx="6">
                  <c:v>1.5440463561952042E-2</c:v>
                </c:pt>
                <c:pt idx="7">
                  <c:v>2.1999027306154058E-2</c:v>
                </c:pt>
                <c:pt idx="8">
                  <c:v>2.3767952008184597E-2</c:v>
                </c:pt>
                <c:pt idx="9">
                  <c:v>2.4534546048840703E-2</c:v>
                </c:pt>
                <c:pt idx="10">
                  <c:v>3.0034338714462056E-2</c:v>
                </c:pt>
                <c:pt idx="11">
                  <c:v>3.4956237949220578E-2</c:v>
                </c:pt>
                <c:pt idx="12">
                  <c:v>3.5262721106190269E-2</c:v>
                </c:pt>
                <c:pt idx="13">
                  <c:v>3.0203160609240852E-2</c:v>
                </c:pt>
                <c:pt idx="14">
                  <c:v>2.7411072439518153E-2</c:v>
                </c:pt>
                <c:pt idx="15">
                  <c:v>2.2860959204975814E-2</c:v>
                </c:pt>
                <c:pt idx="16">
                  <c:v>1.6826427021325589E-2</c:v>
                </c:pt>
                <c:pt idx="17">
                  <c:v>3.5534404286371959E-2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609280"/>
        <c:axId val="124610816"/>
      </c:barChart>
      <c:catAx>
        <c:axId val="124609280"/>
        <c:scaling>
          <c:orientation val="minMax"/>
        </c:scaling>
        <c:delete val="0"/>
        <c:axPos val="l"/>
        <c:majorTickMark val="none"/>
        <c:minorTickMark val="none"/>
        <c:tickLblPos val="low"/>
        <c:crossAx val="124610816"/>
        <c:crosses val="autoZero"/>
        <c:auto val="1"/>
        <c:lblAlgn val="ctr"/>
        <c:lblOffset val="100"/>
        <c:noMultiLvlLbl val="0"/>
      </c:catAx>
      <c:valAx>
        <c:axId val="124610816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24609280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Deuel</a:t>
            </a:r>
            <a:r>
              <a:rPr lang="en-US" baseline="0"/>
              <a:t> 2025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Deuel!$R$3:$R$20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Deuel!$S$3:$S$20</c:f>
              <c:numCache>
                <c:formatCode>0.00%</c:formatCode>
                <c:ptCount val="18"/>
                <c:pt idx="0">
                  <c:v>-3.5978755832752903E-2</c:v>
                </c:pt>
                <c:pt idx="1">
                  <c:v>-3.0998181293581263E-2</c:v>
                </c:pt>
                <c:pt idx="2">
                  <c:v>-2.6521148222919115E-2</c:v>
                </c:pt>
                <c:pt idx="3">
                  <c:v>-3.0756044493445548E-2</c:v>
                </c:pt>
                <c:pt idx="4">
                  <c:v>-3.2696101990940675E-2</c:v>
                </c:pt>
                <c:pt idx="5">
                  <c:v>-3.3947058943292641E-2</c:v>
                </c:pt>
                <c:pt idx="6">
                  <c:v>-3.0326983651796337E-2</c:v>
                </c:pt>
                <c:pt idx="7">
                  <c:v>-1.9864689446591258E-2</c:v>
                </c:pt>
                <c:pt idx="8">
                  <c:v>-2.5424384557973242E-2</c:v>
                </c:pt>
                <c:pt idx="9">
                  <c:v>-2.5546010655007764E-2</c:v>
                </c:pt>
                <c:pt idx="10">
                  <c:v>-2.3026275366107078E-2</c:v>
                </c:pt>
                <c:pt idx="11">
                  <c:v>-2.5393915478674173E-2</c:v>
                </c:pt>
                <c:pt idx="12">
                  <c:v>-3.5138833781563329E-2</c:v>
                </c:pt>
                <c:pt idx="13">
                  <c:v>-3.7813071029625327E-2</c:v>
                </c:pt>
                <c:pt idx="14">
                  <c:v>-2.7595001618810067E-2</c:v>
                </c:pt>
                <c:pt idx="15">
                  <c:v>-2.3987261273141654E-2</c:v>
                </c:pt>
                <c:pt idx="16">
                  <c:v>-1.4201056167468031E-2</c:v>
                </c:pt>
                <c:pt idx="17">
                  <c:v>-2.2785273040679604E-2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Deuel!$R$3:$R$20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Deuel!$T$3:$T$20</c:f>
              <c:numCache>
                <c:formatCode>0.00%</c:formatCode>
                <c:ptCount val="18"/>
                <c:pt idx="0">
                  <c:v>3.4567826210646906E-2</c:v>
                </c:pt>
                <c:pt idx="1">
                  <c:v>2.9823134751696997E-2</c:v>
                </c:pt>
                <c:pt idx="2">
                  <c:v>2.5668586659030802E-2</c:v>
                </c:pt>
                <c:pt idx="3">
                  <c:v>2.7215259850039981E-2</c:v>
                </c:pt>
                <c:pt idx="4">
                  <c:v>2.5244208439858955E-2</c:v>
                </c:pt>
                <c:pt idx="5">
                  <c:v>2.8866696733397691E-2</c:v>
                </c:pt>
                <c:pt idx="6">
                  <c:v>3.3937338252335893E-2</c:v>
                </c:pt>
                <c:pt idx="7">
                  <c:v>1.4794522845578428E-2</c:v>
                </c:pt>
                <c:pt idx="8">
                  <c:v>2.1313924468903515E-2</c:v>
                </c:pt>
                <c:pt idx="9">
                  <c:v>2.3000995675861703E-2</c:v>
                </c:pt>
                <c:pt idx="10">
                  <c:v>2.3490930245323879E-2</c:v>
                </c:pt>
                <c:pt idx="11">
                  <c:v>2.885884769529035E-2</c:v>
                </c:pt>
                <c:pt idx="12">
                  <c:v>3.3516427571233867E-2</c:v>
                </c:pt>
                <c:pt idx="13">
                  <c:v>3.3273483120184806E-2</c:v>
                </c:pt>
                <c:pt idx="14">
                  <c:v>2.7767498915112484E-2</c:v>
                </c:pt>
                <c:pt idx="15">
                  <c:v>2.4994593872912276E-2</c:v>
                </c:pt>
                <c:pt idx="16">
                  <c:v>1.9711640424803098E-2</c:v>
                </c:pt>
                <c:pt idx="17">
                  <c:v>4.1954037423418487E-2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639872"/>
        <c:axId val="125055360"/>
      </c:barChart>
      <c:catAx>
        <c:axId val="124639872"/>
        <c:scaling>
          <c:orientation val="minMax"/>
        </c:scaling>
        <c:delete val="0"/>
        <c:axPos val="l"/>
        <c:majorTickMark val="none"/>
        <c:minorTickMark val="none"/>
        <c:tickLblPos val="low"/>
        <c:crossAx val="125055360"/>
        <c:crosses val="autoZero"/>
        <c:auto val="1"/>
        <c:lblAlgn val="ctr"/>
        <c:lblOffset val="100"/>
        <c:noMultiLvlLbl val="0"/>
      </c:catAx>
      <c:valAx>
        <c:axId val="125055360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24639872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Aurora</a:t>
            </a:r>
            <a:r>
              <a:rPr lang="en-US" baseline="0"/>
              <a:t> 2010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Aurora!$I$3:$I$20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Aurora!$J$3:$J$20</c:f>
              <c:numCache>
                <c:formatCode>0.00%</c:formatCode>
                <c:ptCount val="18"/>
                <c:pt idx="0">
                  <c:v>-4.1697416974169739E-2</c:v>
                </c:pt>
                <c:pt idx="1">
                  <c:v>-2.915129151291513E-2</c:v>
                </c:pt>
                <c:pt idx="2">
                  <c:v>-4.0590405904059039E-2</c:v>
                </c:pt>
                <c:pt idx="3">
                  <c:v>-3.9852398523985241E-2</c:v>
                </c:pt>
                <c:pt idx="4">
                  <c:v>-2.1771217712177122E-2</c:v>
                </c:pt>
                <c:pt idx="5">
                  <c:v>-2.3985239852398525E-2</c:v>
                </c:pt>
                <c:pt idx="6">
                  <c:v>-2.3247232472324724E-2</c:v>
                </c:pt>
                <c:pt idx="7">
                  <c:v>-2.6568265682656828E-2</c:v>
                </c:pt>
                <c:pt idx="8">
                  <c:v>-3.136531365313653E-2</c:v>
                </c:pt>
                <c:pt idx="9">
                  <c:v>-3.6162361623616239E-2</c:v>
                </c:pt>
                <c:pt idx="10">
                  <c:v>-3.8007380073800737E-2</c:v>
                </c:pt>
                <c:pt idx="11">
                  <c:v>-3.8376383763837639E-2</c:v>
                </c:pt>
                <c:pt idx="12">
                  <c:v>-3.2103321033210334E-2</c:v>
                </c:pt>
                <c:pt idx="13">
                  <c:v>-2.2878228782287822E-2</c:v>
                </c:pt>
                <c:pt idx="14">
                  <c:v>-2.3247232472324724E-2</c:v>
                </c:pt>
                <c:pt idx="15">
                  <c:v>-1.808118081180812E-2</c:v>
                </c:pt>
                <c:pt idx="16">
                  <c:v>-1.3284132841328414E-2</c:v>
                </c:pt>
                <c:pt idx="17">
                  <c:v>-9.2250922509225092E-3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Aurora!$I$3:$I$20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Aurora!$K$3:$K$20</c:f>
              <c:numCache>
                <c:formatCode>0.00%</c:formatCode>
                <c:ptCount val="18"/>
                <c:pt idx="0">
                  <c:v>2.9889298892988931E-2</c:v>
                </c:pt>
                <c:pt idx="1">
                  <c:v>3.3579335793357937E-2</c:v>
                </c:pt>
                <c:pt idx="2">
                  <c:v>3.7269372693726939E-2</c:v>
                </c:pt>
                <c:pt idx="3">
                  <c:v>2.9520295202952029E-2</c:v>
                </c:pt>
                <c:pt idx="4">
                  <c:v>1.3653136531365314E-2</c:v>
                </c:pt>
                <c:pt idx="5">
                  <c:v>2.0664206642066422E-2</c:v>
                </c:pt>
                <c:pt idx="6">
                  <c:v>2.9520295202952029E-2</c:v>
                </c:pt>
                <c:pt idx="7">
                  <c:v>2.6568265682656828E-2</c:v>
                </c:pt>
                <c:pt idx="8">
                  <c:v>2.3985239852398525E-2</c:v>
                </c:pt>
                <c:pt idx="9">
                  <c:v>3.3579335793357937E-2</c:v>
                </c:pt>
                <c:pt idx="10">
                  <c:v>3.6900369003690037E-2</c:v>
                </c:pt>
                <c:pt idx="11">
                  <c:v>3.025830258302583E-2</c:v>
                </c:pt>
                <c:pt idx="12">
                  <c:v>3.2841328413284132E-2</c:v>
                </c:pt>
                <c:pt idx="13">
                  <c:v>2.1771217712177122E-2</c:v>
                </c:pt>
                <c:pt idx="14">
                  <c:v>2.5830258302583026E-2</c:v>
                </c:pt>
                <c:pt idx="15">
                  <c:v>2.3616236162361623E-2</c:v>
                </c:pt>
                <c:pt idx="16">
                  <c:v>1.8450184501845018E-2</c:v>
                </c:pt>
                <c:pt idx="17">
                  <c:v>2.2509225092250923E-2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12230784"/>
        <c:axId val="112232320"/>
      </c:barChart>
      <c:catAx>
        <c:axId val="112230784"/>
        <c:scaling>
          <c:orientation val="minMax"/>
        </c:scaling>
        <c:delete val="0"/>
        <c:axPos val="l"/>
        <c:majorTickMark val="none"/>
        <c:minorTickMark val="none"/>
        <c:tickLblPos val="low"/>
        <c:crossAx val="112232320"/>
        <c:crosses val="autoZero"/>
        <c:auto val="1"/>
        <c:lblAlgn val="ctr"/>
        <c:lblOffset val="100"/>
        <c:noMultiLvlLbl val="0"/>
      </c:catAx>
      <c:valAx>
        <c:axId val="112232320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122307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Deuel</a:t>
            </a:r>
            <a:r>
              <a:rPr lang="en-US" baseline="0"/>
              <a:t> 2030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Deuel!$U$3:$U$20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Deuel!$V$3:$V$20</c:f>
              <c:numCache>
                <c:formatCode>0.00%</c:formatCode>
                <c:ptCount val="18"/>
                <c:pt idx="0">
                  <c:v>-3.5123031524943088E-2</c:v>
                </c:pt>
                <c:pt idx="1">
                  <c:v>-3.5339839086998504E-2</c:v>
                </c:pt>
                <c:pt idx="2">
                  <c:v>-3.0536802342698427E-2</c:v>
                </c:pt>
                <c:pt idx="3">
                  <c:v>-2.586829554034286E-2</c:v>
                </c:pt>
                <c:pt idx="4">
                  <c:v>-2.9962025739773142E-2</c:v>
                </c:pt>
                <c:pt idx="5">
                  <c:v>-3.1762010455026364E-2</c:v>
                </c:pt>
                <c:pt idx="6">
                  <c:v>-3.3287597178383664E-2</c:v>
                </c:pt>
                <c:pt idx="7">
                  <c:v>-2.9900251080398708E-2</c:v>
                </c:pt>
                <c:pt idx="8">
                  <c:v>-1.9151094453272333E-2</c:v>
                </c:pt>
                <c:pt idx="9">
                  <c:v>-2.4800753148275775E-2</c:v>
                </c:pt>
                <c:pt idx="10">
                  <c:v>-2.4593127431156839E-2</c:v>
                </c:pt>
                <c:pt idx="11">
                  <c:v>-2.2088187161468129E-2</c:v>
                </c:pt>
                <c:pt idx="12">
                  <c:v>-2.3409619055163609E-2</c:v>
                </c:pt>
                <c:pt idx="13">
                  <c:v>-3.2096530068387912E-2</c:v>
                </c:pt>
                <c:pt idx="14">
                  <c:v>-3.4112549277036018E-2</c:v>
                </c:pt>
                <c:pt idx="15">
                  <c:v>-2.3281630667814857E-2</c:v>
                </c:pt>
                <c:pt idx="16">
                  <c:v>-1.8730653248794981E-2</c:v>
                </c:pt>
                <c:pt idx="17">
                  <c:v>-2.4030710003250536E-2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Deuel!$U$3:$U$20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Deuel!$W$3:$W$20</c:f>
              <c:numCache>
                <c:formatCode>0.00%</c:formatCode>
                <c:ptCount val="18"/>
                <c:pt idx="0">
                  <c:v>3.374565770224959E-2</c:v>
                </c:pt>
                <c:pt idx="1">
                  <c:v>3.4003727721639461E-2</c:v>
                </c:pt>
                <c:pt idx="2">
                  <c:v>2.9350036412100742E-2</c:v>
                </c:pt>
                <c:pt idx="3">
                  <c:v>2.5093645983118602E-2</c:v>
                </c:pt>
                <c:pt idx="4">
                  <c:v>2.6727462072714168E-2</c:v>
                </c:pt>
                <c:pt idx="5">
                  <c:v>2.4620164535388442E-2</c:v>
                </c:pt>
                <c:pt idx="6">
                  <c:v>2.8053043990005903E-2</c:v>
                </c:pt>
                <c:pt idx="7">
                  <c:v>3.3674924269239723E-2</c:v>
                </c:pt>
                <c:pt idx="8">
                  <c:v>1.4246305123248731E-2</c:v>
                </c:pt>
                <c:pt idx="9">
                  <c:v>2.069881006564497E-2</c:v>
                </c:pt>
                <c:pt idx="10">
                  <c:v>2.2269964259947449E-2</c:v>
                </c:pt>
                <c:pt idx="11">
                  <c:v>2.2637898660107625E-2</c:v>
                </c:pt>
                <c:pt idx="12">
                  <c:v>2.7676595781721148E-2</c:v>
                </c:pt>
                <c:pt idx="13">
                  <c:v>3.1647684809917899E-2</c:v>
                </c:pt>
                <c:pt idx="14">
                  <c:v>3.0814732800245478E-2</c:v>
                </c:pt>
                <c:pt idx="15">
                  <c:v>2.5391278791021602E-2</c:v>
                </c:pt>
                <c:pt idx="16">
                  <c:v>2.1619952817164015E-2</c:v>
                </c:pt>
                <c:pt idx="17">
                  <c:v>4.9653406741338488E-2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5072128"/>
        <c:axId val="125073664"/>
      </c:barChart>
      <c:catAx>
        <c:axId val="125072128"/>
        <c:scaling>
          <c:orientation val="minMax"/>
        </c:scaling>
        <c:delete val="0"/>
        <c:axPos val="l"/>
        <c:majorTickMark val="none"/>
        <c:minorTickMark val="none"/>
        <c:tickLblPos val="low"/>
        <c:crossAx val="125073664"/>
        <c:crosses val="autoZero"/>
        <c:auto val="1"/>
        <c:lblAlgn val="ctr"/>
        <c:lblOffset val="100"/>
        <c:noMultiLvlLbl val="0"/>
      </c:catAx>
      <c:valAx>
        <c:axId val="125073664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25072128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Deuel</a:t>
            </a:r>
            <a:r>
              <a:rPr lang="en-US" baseline="0"/>
              <a:t> 2035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Deuel!$X$3:$X$20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Deuel!$Y$3:$Y$20</c:f>
              <c:numCache>
                <c:formatCode>0.00%</c:formatCode>
                <c:ptCount val="18"/>
                <c:pt idx="0">
                  <c:v>-3.3649701792922017E-2</c:v>
                </c:pt>
                <c:pt idx="1">
                  <c:v>-3.4565436486612734E-2</c:v>
                </c:pt>
                <c:pt idx="2">
                  <c:v>-3.5026624189671944E-2</c:v>
                </c:pt>
                <c:pt idx="3">
                  <c:v>-3.0260708846684345E-2</c:v>
                </c:pt>
                <c:pt idx="4">
                  <c:v>-2.5284817450876299E-2</c:v>
                </c:pt>
                <c:pt idx="5">
                  <c:v>-2.9269937933584917E-2</c:v>
                </c:pt>
                <c:pt idx="6">
                  <c:v>-3.119444784585788E-2</c:v>
                </c:pt>
                <c:pt idx="7">
                  <c:v>-3.2785540595980184E-2</c:v>
                </c:pt>
                <c:pt idx="8">
                  <c:v>-2.9584125077824274E-2</c:v>
                </c:pt>
                <c:pt idx="9">
                  <c:v>-1.8631289173897447E-2</c:v>
                </c:pt>
                <c:pt idx="10">
                  <c:v>-2.3959602100861233E-2</c:v>
                </c:pt>
                <c:pt idx="11">
                  <c:v>-2.3891773633099134E-2</c:v>
                </c:pt>
                <c:pt idx="12">
                  <c:v>-2.0704394291762497E-2</c:v>
                </c:pt>
                <c:pt idx="13">
                  <c:v>-2.1308090179311966E-2</c:v>
                </c:pt>
                <c:pt idx="14">
                  <c:v>-2.8817128966129642E-2</c:v>
                </c:pt>
                <c:pt idx="15">
                  <c:v>-2.9155153393101998E-2</c:v>
                </c:pt>
                <c:pt idx="16">
                  <c:v>-1.8146473654325319E-2</c:v>
                </c:pt>
                <c:pt idx="17">
                  <c:v>-2.8029198661123179E-2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Deuel!$X$3:$X$20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Deuel!$Z$3:$Z$20</c:f>
              <c:numCache>
                <c:formatCode>0.00%</c:formatCode>
                <c:ptCount val="18"/>
                <c:pt idx="0">
                  <c:v>3.2330105645026648E-2</c:v>
                </c:pt>
                <c:pt idx="1">
                  <c:v>3.3258511261196486E-2</c:v>
                </c:pt>
                <c:pt idx="2">
                  <c:v>3.3675020847919637E-2</c:v>
                </c:pt>
                <c:pt idx="3">
                  <c:v>2.9055846784863375E-2</c:v>
                </c:pt>
                <c:pt idx="4">
                  <c:v>2.4695935607892239E-2</c:v>
                </c:pt>
                <c:pt idx="5">
                  <c:v>2.6410191002017681E-2</c:v>
                </c:pt>
                <c:pt idx="6">
                  <c:v>2.4103107731838273E-2</c:v>
                </c:pt>
                <c:pt idx="7">
                  <c:v>2.7368462089225658E-2</c:v>
                </c:pt>
                <c:pt idx="8">
                  <c:v>3.3664153452793756E-2</c:v>
                </c:pt>
                <c:pt idx="9">
                  <c:v>1.376116921094636E-2</c:v>
                </c:pt>
                <c:pt idx="10">
                  <c:v>2.0133305531630966E-2</c:v>
                </c:pt>
                <c:pt idx="11">
                  <c:v>2.1738140619386632E-2</c:v>
                </c:pt>
                <c:pt idx="12">
                  <c:v>2.1804615159449047E-2</c:v>
                </c:pt>
                <c:pt idx="13">
                  <c:v>2.6172294791716236E-2</c:v>
                </c:pt>
                <c:pt idx="14">
                  <c:v>2.9362330306323809E-2</c:v>
                </c:pt>
                <c:pt idx="15">
                  <c:v>2.8427297859758865E-2</c:v>
                </c:pt>
                <c:pt idx="16">
                  <c:v>2.2054492905277858E-2</c:v>
                </c:pt>
                <c:pt idx="17">
                  <c:v>5.7720574919109452E-2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5110912"/>
        <c:axId val="125116800"/>
      </c:barChart>
      <c:catAx>
        <c:axId val="125110912"/>
        <c:scaling>
          <c:orientation val="minMax"/>
        </c:scaling>
        <c:delete val="0"/>
        <c:axPos val="l"/>
        <c:majorTickMark val="none"/>
        <c:minorTickMark val="none"/>
        <c:tickLblPos val="low"/>
        <c:crossAx val="125116800"/>
        <c:crosses val="autoZero"/>
        <c:auto val="1"/>
        <c:lblAlgn val="ctr"/>
        <c:lblOffset val="100"/>
        <c:noMultiLvlLbl val="0"/>
      </c:catAx>
      <c:valAx>
        <c:axId val="125116800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25110912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Aurora</a:t>
            </a:r>
            <a:r>
              <a:rPr lang="en-US" baseline="0"/>
              <a:t> 2010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Aurora!$I$3:$I$20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Aurora!$J$3:$J$20</c:f>
              <c:numCache>
                <c:formatCode>0.00%</c:formatCode>
                <c:ptCount val="18"/>
                <c:pt idx="0">
                  <c:v>-4.1697416974169739E-2</c:v>
                </c:pt>
                <c:pt idx="1">
                  <c:v>-2.915129151291513E-2</c:v>
                </c:pt>
                <c:pt idx="2">
                  <c:v>-4.0590405904059039E-2</c:v>
                </c:pt>
                <c:pt idx="3">
                  <c:v>-3.9852398523985241E-2</c:v>
                </c:pt>
                <c:pt idx="4">
                  <c:v>-2.1771217712177122E-2</c:v>
                </c:pt>
                <c:pt idx="5">
                  <c:v>-2.3985239852398525E-2</c:v>
                </c:pt>
                <c:pt idx="6">
                  <c:v>-2.3247232472324724E-2</c:v>
                </c:pt>
                <c:pt idx="7">
                  <c:v>-2.6568265682656828E-2</c:v>
                </c:pt>
                <c:pt idx="8">
                  <c:v>-3.136531365313653E-2</c:v>
                </c:pt>
                <c:pt idx="9">
                  <c:v>-3.6162361623616239E-2</c:v>
                </c:pt>
                <c:pt idx="10">
                  <c:v>-3.8007380073800737E-2</c:v>
                </c:pt>
                <c:pt idx="11">
                  <c:v>-3.8376383763837639E-2</c:v>
                </c:pt>
                <c:pt idx="12">
                  <c:v>-3.2103321033210334E-2</c:v>
                </c:pt>
                <c:pt idx="13">
                  <c:v>-2.2878228782287822E-2</c:v>
                </c:pt>
                <c:pt idx="14">
                  <c:v>-2.3247232472324724E-2</c:v>
                </c:pt>
                <c:pt idx="15">
                  <c:v>-1.808118081180812E-2</c:v>
                </c:pt>
                <c:pt idx="16">
                  <c:v>-1.3284132841328414E-2</c:v>
                </c:pt>
                <c:pt idx="17">
                  <c:v>-9.2250922509225092E-3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Aurora!$I$3:$I$20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Aurora!$K$3:$K$20</c:f>
              <c:numCache>
                <c:formatCode>0.00%</c:formatCode>
                <c:ptCount val="18"/>
                <c:pt idx="0">
                  <c:v>2.9889298892988931E-2</c:v>
                </c:pt>
                <c:pt idx="1">
                  <c:v>3.3579335793357937E-2</c:v>
                </c:pt>
                <c:pt idx="2">
                  <c:v>3.7269372693726939E-2</c:v>
                </c:pt>
                <c:pt idx="3">
                  <c:v>2.9520295202952029E-2</c:v>
                </c:pt>
                <c:pt idx="4">
                  <c:v>1.3653136531365314E-2</c:v>
                </c:pt>
                <c:pt idx="5">
                  <c:v>2.0664206642066422E-2</c:v>
                </c:pt>
                <c:pt idx="6">
                  <c:v>2.9520295202952029E-2</c:v>
                </c:pt>
                <c:pt idx="7">
                  <c:v>2.6568265682656828E-2</c:v>
                </c:pt>
                <c:pt idx="8">
                  <c:v>2.3985239852398525E-2</c:v>
                </c:pt>
                <c:pt idx="9">
                  <c:v>3.3579335793357937E-2</c:v>
                </c:pt>
                <c:pt idx="10">
                  <c:v>3.6900369003690037E-2</c:v>
                </c:pt>
                <c:pt idx="11">
                  <c:v>3.025830258302583E-2</c:v>
                </c:pt>
                <c:pt idx="12">
                  <c:v>3.2841328413284132E-2</c:v>
                </c:pt>
                <c:pt idx="13">
                  <c:v>2.1771217712177122E-2</c:v>
                </c:pt>
                <c:pt idx="14">
                  <c:v>2.5830258302583026E-2</c:v>
                </c:pt>
                <c:pt idx="15">
                  <c:v>2.3616236162361623E-2</c:v>
                </c:pt>
                <c:pt idx="16">
                  <c:v>1.8450184501845018E-2</c:v>
                </c:pt>
                <c:pt idx="17">
                  <c:v>2.2509225092250923E-2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3168256"/>
        <c:axId val="123169792"/>
      </c:barChart>
      <c:catAx>
        <c:axId val="123168256"/>
        <c:scaling>
          <c:orientation val="minMax"/>
        </c:scaling>
        <c:delete val="0"/>
        <c:axPos val="l"/>
        <c:majorTickMark val="none"/>
        <c:minorTickMark val="none"/>
        <c:tickLblPos val="low"/>
        <c:crossAx val="123169792"/>
        <c:crosses val="autoZero"/>
        <c:auto val="1"/>
        <c:lblAlgn val="ctr"/>
        <c:lblOffset val="100"/>
        <c:noMultiLvlLbl val="0"/>
      </c:catAx>
      <c:valAx>
        <c:axId val="123169792"/>
        <c:scaling>
          <c:orientation val="minMax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231682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Dewey</a:t>
            </a:r>
            <a:r>
              <a:rPr lang="en-US" baseline="0"/>
              <a:t> 2010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Dewey!$I$3:$I$20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Dewey!$J$3:$J$20</c:f>
              <c:numCache>
                <c:formatCode>0.00%</c:formatCode>
                <c:ptCount val="18"/>
                <c:pt idx="0">
                  <c:v>-4.942463686096963E-2</c:v>
                </c:pt>
                <c:pt idx="1">
                  <c:v>-4.565176381814752E-2</c:v>
                </c:pt>
                <c:pt idx="2">
                  <c:v>-4.4331258253159783E-2</c:v>
                </c:pt>
                <c:pt idx="3">
                  <c:v>-4.7538200339558571E-2</c:v>
                </c:pt>
                <c:pt idx="4">
                  <c:v>-3.3389926428975668E-2</c:v>
                </c:pt>
                <c:pt idx="5">
                  <c:v>-3.1126202603282398E-2</c:v>
                </c:pt>
                <c:pt idx="6">
                  <c:v>-2.7919260516883607E-2</c:v>
                </c:pt>
                <c:pt idx="7">
                  <c:v>-2.5089605734767026E-2</c:v>
                </c:pt>
                <c:pt idx="8">
                  <c:v>-3.1692133559705717E-2</c:v>
                </c:pt>
                <c:pt idx="9">
                  <c:v>-3.7540086776079985E-2</c:v>
                </c:pt>
                <c:pt idx="10">
                  <c:v>-2.9617053386153554E-2</c:v>
                </c:pt>
                <c:pt idx="11">
                  <c:v>-2.4523674778343708E-2</c:v>
                </c:pt>
                <c:pt idx="12">
                  <c:v>-1.9241652518392757E-2</c:v>
                </c:pt>
                <c:pt idx="13">
                  <c:v>-1.4336917562724014E-2</c:v>
                </c:pt>
                <c:pt idx="14">
                  <c:v>-1.1884550084889643E-2</c:v>
                </c:pt>
                <c:pt idx="15">
                  <c:v>-6.9798151292209017E-3</c:v>
                </c:pt>
                <c:pt idx="16">
                  <c:v>-5.4706659120920577E-3</c:v>
                </c:pt>
                <c:pt idx="17">
                  <c:v>-4.9047349556687421E-3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Dewey!$I$3:$I$20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Dewey!$K$3:$K$20</c:f>
              <c:numCache>
                <c:formatCode>0.00%</c:formatCode>
                <c:ptCount val="18"/>
                <c:pt idx="0">
                  <c:v>4.565176381814752E-2</c:v>
                </c:pt>
                <c:pt idx="1">
                  <c:v>4.6594982078853049E-2</c:v>
                </c:pt>
                <c:pt idx="2">
                  <c:v>4.942463686096963E-2</c:v>
                </c:pt>
                <c:pt idx="3">
                  <c:v>4.8481418600264101E-2</c:v>
                </c:pt>
                <c:pt idx="4">
                  <c:v>2.9617053386153554E-2</c:v>
                </c:pt>
                <c:pt idx="5">
                  <c:v>2.8862478777589132E-2</c:v>
                </c:pt>
                <c:pt idx="6">
                  <c:v>2.905112242973024E-2</c:v>
                </c:pt>
                <c:pt idx="7">
                  <c:v>2.8296547821165818E-2</c:v>
                </c:pt>
                <c:pt idx="8">
                  <c:v>3.1880777211846824E-2</c:v>
                </c:pt>
                <c:pt idx="9">
                  <c:v>3.7351443123938878E-2</c:v>
                </c:pt>
                <c:pt idx="10">
                  <c:v>3.3767213733257875E-2</c:v>
                </c:pt>
                <c:pt idx="11">
                  <c:v>2.3391812865497075E-2</c:v>
                </c:pt>
                <c:pt idx="12">
                  <c:v>2.3391812865497075E-2</c:v>
                </c:pt>
                <c:pt idx="13">
                  <c:v>1.5468779475570647E-2</c:v>
                </c:pt>
                <c:pt idx="14">
                  <c:v>1.5091492171288436E-2</c:v>
                </c:pt>
                <c:pt idx="15">
                  <c:v>1.0186757215619695E-2</c:v>
                </c:pt>
                <c:pt idx="16">
                  <c:v>6.7911714770797962E-3</c:v>
                </c:pt>
                <c:pt idx="17">
                  <c:v>6.0365968685153742E-3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3202560"/>
        <c:axId val="123204352"/>
      </c:barChart>
      <c:catAx>
        <c:axId val="123202560"/>
        <c:scaling>
          <c:orientation val="minMax"/>
        </c:scaling>
        <c:delete val="0"/>
        <c:axPos val="l"/>
        <c:majorTickMark val="none"/>
        <c:minorTickMark val="none"/>
        <c:tickLblPos val="low"/>
        <c:crossAx val="123204352"/>
        <c:crosses val="autoZero"/>
        <c:auto val="1"/>
        <c:lblAlgn val="ctr"/>
        <c:lblOffset val="100"/>
        <c:noMultiLvlLbl val="0"/>
      </c:catAx>
      <c:valAx>
        <c:axId val="123204352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23202560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Dewey</a:t>
            </a:r>
            <a:r>
              <a:rPr lang="en-US" baseline="0"/>
              <a:t> 2015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Dewey!$L$3:$L$20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Dewey!$M$3:$M$20</c:f>
              <c:numCache>
                <c:formatCode>0.00%</c:formatCode>
                <c:ptCount val="18"/>
                <c:pt idx="0">
                  <c:v>-5.2530324078539851E-2</c:v>
                </c:pt>
                <c:pt idx="1">
                  <c:v>-4.6174761764980497E-2</c:v>
                </c:pt>
                <c:pt idx="2">
                  <c:v>-4.2785678937391755E-2</c:v>
                </c:pt>
                <c:pt idx="3">
                  <c:v>-4.1195085809436364E-2</c:v>
                </c:pt>
                <c:pt idx="4">
                  <c:v>-4.4211759183513527E-2</c:v>
                </c:pt>
                <c:pt idx="5">
                  <c:v>-3.0510319983597628E-2</c:v>
                </c:pt>
                <c:pt idx="6">
                  <c:v>-2.8468352011458066E-2</c:v>
                </c:pt>
                <c:pt idx="7">
                  <c:v>-2.5314285853203933E-2</c:v>
                </c:pt>
                <c:pt idx="8">
                  <c:v>-2.2199657672042628E-2</c:v>
                </c:pt>
                <c:pt idx="9">
                  <c:v>-2.8007551742968335E-2</c:v>
                </c:pt>
                <c:pt idx="10">
                  <c:v>-3.2990770853029899E-2</c:v>
                </c:pt>
                <c:pt idx="11">
                  <c:v>-2.5362801507713483E-2</c:v>
                </c:pt>
                <c:pt idx="12">
                  <c:v>-2.0426231474760977E-2</c:v>
                </c:pt>
                <c:pt idx="13">
                  <c:v>-1.652726559178205E-2</c:v>
                </c:pt>
                <c:pt idx="14">
                  <c:v>-1.1235020041837331E-2</c:v>
                </c:pt>
                <c:pt idx="15">
                  <c:v>-8.8927938697780737E-3</c:v>
                </c:pt>
                <c:pt idx="16">
                  <c:v>-4.596403056680699E-3</c:v>
                </c:pt>
                <c:pt idx="17">
                  <c:v>-6.1322328926552193E-3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Dewey!$L$3:$L$20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Dewey!$N$3:$N$20</c:f>
              <c:numCache>
                <c:formatCode>0.00%</c:formatCode>
                <c:ptCount val="18"/>
                <c:pt idx="0">
                  <c:v>5.0539625374651391E-2</c:v>
                </c:pt>
                <c:pt idx="1">
                  <c:v>4.2525551892921808E-2</c:v>
                </c:pt>
                <c:pt idx="2">
                  <c:v>4.3398301634485895E-2</c:v>
                </c:pt>
                <c:pt idx="3">
                  <c:v>4.6072086800431893E-2</c:v>
                </c:pt>
                <c:pt idx="4">
                  <c:v>4.5975452936282829E-2</c:v>
                </c:pt>
                <c:pt idx="5">
                  <c:v>2.752993632702197E-2</c:v>
                </c:pt>
                <c:pt idx="6">
                  <c:v>2.6704573258590804E-2</c:v>
                </c:pt>
                <c:pt idx="7">
                  <c:v>2.6956936664566677E-2</c:v>
                </c:pt>
                <c:pt idx="8">
                  <c:v>2.5741553421644379E-2</c:v>
                </c:pt>
                <c:pt idx="9">
                  <c:v>2.8479633390281551E-2</c:v>
                </c:pt>
                <c:pt idx="10">
                  <c:v>3.4106092144279551E-2</c:v>
                </c:pt>
                <c:pt idx="11">
                  <c:v>3.0698189367630604E-2</c:v>
                </c:pt>
                <c:pt idx="12">
                  <c:v>2.1038925289101094E-2</c:v>
                </c:pt>
                <c:pt idx="13">
                  <c:v>2.0519699819935722E-2</c:v>
                </c:pt>
                <c:pt idx="14">
                  <c:v>1.2642438786513936E-2</c:v>
                </c:pt>
                <c:pt idx="15">
                  <c:v>1.2569807094181902E-2</c:v>
                </c:pt>
                <c:pt idx="16">
                  <c:v>7.4447135535705188E-3</c:v>
                </c:pt>
                <c:pt idx="17">
                  <c:v>9.4951859185370413E-3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3249792"/>
        <c:axId val="123251328"/>
      </c:barChart>
      <c:catAx>
        <c:axId val="123249792"/>
        <c:scaling>
          <c:orientation val="minMax"/>
        </c:scaling>
        <c:delete val="0"/>
        <c:axPos val="l"/>
        <c:majorTickMark val="none"/>
        <c:minorTickMark val="none"/>
        <c:tickLblPos val="low"/>
        <c:crossAx val="123251328"/>
        <c:crosses val="autoZero"/>
        <c:auto val="1"/>
        <c:lblAlgn val="ctr"/>
        <c:lblOffset val="100"/>
        <c:noMultiLvlLbl val="0"/>
      </c:catAx>
      <c:valAx>
        <c:axId val="123251328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23249792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Dewey</a:t>
            </a:r>
            <a:r>
              <a:rPr lang="en-US" baseline="0"/>
              <a:t> 2020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Dewey!$O$3:$O$20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Dewey!$P$3:$P$20</c:f>
              <c:numCache>
                <c:formatCode>0.00%</c:formatCode>
                <c:ptCount val="18"/>
                <c:pt idx="0">
                  <c:v>-5.9078727280572708E-2</c:v>
                </c:pt>
                <c:pt idx="1">
                  <c:v>-4.8588420920600207E-2</c:v>
                </c:pt>
                <c:pt idx="2">
                  <c:v>-4.2845569581926979E-2</c:v>
                </c:pt>
                <c:pt idx="3">
                  <c:v>-3.9519586480262485E-2</c:v>
                </c:pt>
                <c:pt idx="4">
                  <c:v>-3.6984766489143783E-2</c:v>
                </c:pt>
                <c:pt idx="5">
                  <c:v>-4.0481722737610359E-2</c:v>
                </c:pt>
                <c:pt idx="6">
                  <c:v>-2.7493262124921803E-2</c:v>
                </c:pt>
                <c:pt idx="7">
                  <c:v>-2.5502362483646079E-2</c:v>
                </c:pt>
                <c:pt idx="8">
                  <c:v>-2.2659492011458084E-2</c:v>
                </c:pt>
                <c:pt idx="9">
                  <c:v>-1.9279920914865727E-2</c:v>
                </c:pt>
                <c:pt idx="10">
                  <c:v>-2.3702104160431503E-2</c:v>
                </c:pt>
                <c:pt idx="11">
                  <c:v>-2.8004201016797244E-2</c:v>
                </c:pt>
                <c:pt idx="12">
                  <c:v>-2.0830102020450894E-2</c:v>
                </c:pt>
                <c:pt idx="13">
                  <c:v>-1.7251203955825987E-2</c:v>
                </c:pt>
                <c:pt idx="14">
                  <c:v>-1.2924891729850303E-2</c:v>
                </c:pt>
                <c:pt idx="15">
                  <c:v>-8.1738730409237972E-3</c:v>
                </c:pt>
                <c:pt idx="16">
                  <c:v>-5.9138560520093954E-3</c:v>
                </c:pt>
                <c:pt idx="17">
                  <c:v>-6.2023386022601532E-3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Dewey!$O$3:$O$20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Dewey!$Q$3:$Q$20</c:f>
              <c:numCache>
                <c:formatCode>0.00%</c:formatCode>
                <c:ptCount val="18"/>
                <c:pt idx="0">
                  <c:v>5.675900136047525E-2</c:v>
                </c:pt>
                <c:pt idx="1">
                  <c:v>4.6988062892303901E-2</c:v>
                </c:pt>
                <c:pt idx="2">
                  <c:v>3.9206303638574483E-2</c:v>
                </c:pt>
                <c:pt idx="3">
                  <c:v>3.9753441869447737E-2</c:v>
                </c:pt>
                <c:pt idx="4">
                  <c:v>4.2152322417920177E-2</c:v>
                </c:pt>
                <c:pt idx="5">
                  <c:v>4.3151930002187797E-2</c:v>
                </c:pt>
                <c:pt idx="6">
                  <c:v>2.5207644120512969E-2</c:v>
                </c:pt>
                <c:pt idx="7">
                  <c:v>2.4416233917070065E-2</c:v>
                </c:pt>
                <c:pt idx="8">
                  <c:v>2.4472024736384965E-2</c:v>
                </c:pt>
                <c:pt idx="9">
                  <c:v>2.2801359998810725E-2</c:v>
                </c:pt>
                <c:pt idx="10">
                  <c:v>2.5216922740945443E-2</c:v>
                </c:pt>
                <c:pt idx="11">
                  <c:v>3.0223758214687989E-2</c:v>
                </c:pt>
                <c:pt idx="12">
                  <c:v>2.7797184417207813E-2</c:v>
                </c:pt>
                <c:pt idx="13">
                  <c:v>1.7857614237767105E-2</c:v>
                </c:pt>
                <c:pt idx="14">
                  <c:v>1.6967719722610096E-2</c:v>
                </c:pt>
                <c:pt idx="15">
                  <c:v>1.0174229455447771E-2</c:v>
                </c:pt>
                <c:pt idx="16">
                  <c:v>9.1221135823682312E-3</c:v>
                </c:pt>
                <c:pt idx="17">
                  <c:v>1.2295731071719907E-2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3276288"/>
        <c:axId val="123286272"/>
      </c:barChart>
      <c:catAx>
        <c:axId val="123276288"/>
        <c:scaling>
          <c:orientation val="minMax"/>
        </c:scaling>
        <c:delete val="0"/>
        <c:axPos val="l"/>
        <c:majorTickMark val="none"/>
        <c:minorTickMark val="none"/>
        <c:tickLblPos val="low"/>
        <c:crossAx val="123286272"/>
        <c:crosses val="autoZero"/>
        <c:auto val="1"/>
        <c:lblAlgn val="ctr"/>
        <c:lblOffset val="100"/>
        <c:noMultiLvlLbl val="0"/>
      </c:catAx>
      <c:valAx>
        <c:axId val="123286272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23276288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Dewey</a:t>
            </a:r>
            <a:r>
              <a:rPr lang="en-US" baseline="0"/>
              <a:t> 2025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Dewey!$R$3:$R$20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Dewey!$S$3:$S$20</c:f>
              <c:numCache>
                <c:formatCode>0.00%</c:formatCode>
                <c:ptCount val="18"/>
                <c:pt idx="0">
                  <c:v>-6.1449599477194659E-2</c:v>
                </c:pt>
                <c:pt idx="1">
                  <c:v>-5.451442910043508E-2</c:v>
                </c:pt>
                <c:pt idx="2">
                  <c:v>-4.4948164281980514E-2</c:v>
                </c:pt>
                <c:pt idx="3">
                  <c:v>-3.9446889366413627E-2</c:v>
                </c:pt>
                <c:pt idx="4">
                  <c:v>-3.5579704194928966E-2</c:v>
                </c:pt>
                <c:pt idx="5">
                  <c:v>-3.2860896213077077E-2</c:v>
                </c:pt>
                <c:pt idx="6">
                  <c:v>-3.6827021266829733E-2</c:v>
                </c:pt>
                <c:pt idx="7">
                  <c:v>-2.4433217855751758E-2</c:v>
                </c:pt>
                <c:pt idx="8">
                  <c:v>-2.2682915164841055E-2</c:v>
                </c:pt>
                <c:pt idx="9">
                  <c:v>-2.0078052239624351E-2</c:v>
                </c:pt>
                <c:pt idx="10">
                  <c:v>-1.6177585347232525E-2</c:v>
                </c:pt>
                <c:pt idx="11">
                  <c:v>-1.9478370030345259E-2</c:v>
                </c:pt>
                <c:pt idx="12">
                  <c:v>-2.2962056998915393E-2</c:v>
                </c:pt>
                <c:pt idx="13">
                  <c:v>-1.74710765782893E-2</c:v>
                </c:pt>
                <c:pt idx="14">
                  <c:v>-1.3348812619608044E-2</c:v>
                </c:pt>
                <c:pt idx="15">
                  <c:v>-9.4617506283841326E-3</c:v>
                </c:pt>
                <c:pt idx="16">
                  <c:v>-5.3130845094638019E-3</c:v>
                </c:pt>
                <c:pt idx="17">
                  <c:v>-7.0038233106287538E-3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Dewey!$R$3:$R$20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Dewey!$T$3:$T$20</c:f>
              <c:numCache>
                <c:formatCode>0.00%</c:formatCode>
                <c:ptCount val="18"/>
                <c:pt idx="0">
                  <c:v>5.9039934962004006E-2</c:v>
                </c:pt>
                <c:pt idx="1">
                  <c:v>5.2509305507343056E-2</c:v>
                </c:pt>
                <c:pt idx="2">
                  <c:v>4.3551439052335481E-2</c:v>
                </c:pt>
                <c:pt idx="3">
                  <c:v>3.5817605614227276E-2</c:v>
                </c:pt>
                <c:pt idx="4">
                  <c:v>3.6036396367334203E-2</c:v>
                </c:pt>
                <c:pt idx="5">
                  <c:v>3.8362968574111762E-2</c:v>
                </c:pt>
                <c:pt idx="6">
                  <c:v>4.0186730668938027E-2</c:v>
                </c:pt>
                <c:pt idx="7">
                  <c:v>2.2975599777004176E-2</c:v>
                </c:pt>
                <c:pt idx="8">
                  <c:v>2.1979694341271502E-2</c:v>
                </c:pt>
                <c:pt idx="9">
                  <c:v>2.1790094671129176E-2</c:v>
                </c:pt>
                <c:pt idx="10">
                  <c:v>2.0195175540597823E-2</c:v>
                </c:pt>
                <c:pt idx="11">
                  <c:v>2.1816367009599675E-2</c:v>
                </c:pt>
                <c:pt idx="12">
                  <c:v>2.6825711499322176E-2</c:v>
                </c:pt>
                <c:pt idx="13">
                  <c:v>2.3962124203263081E-2</c:v>
                </c:pt>
                <c:pt idx="14">
                  <c:v>1.4358668430269341E-2</c:v>
                </c:pt>
                <c:pt idx="15">
                  <c:v>1.3941445630750539E-2</c:v>
                </c:pt>
                <c:pt idx="16">
                  <c:v>7.1741605978353435E-3</c:v>
                </c:pt>
                <c:pt idx="17">
                  <c:v>1.5439128368719322E-2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3323520"/>
        <c:axId val="123325056"/>
      </c:barChart>
      <c:catAx>
        <c:axId val="123323520"/>
        <c:scaling>
          <c:orientation val="minMax"/>
        </c:scaling>
        <c:delete val="0"/>
        <c:axPos val="l"/>
        <c:majorTickMark val="none"/>
        <c:minorTickMark val="none"/>
        <c:tickLblPos val="low"/>
        <c:crossAx val="123325056"/>
        <c:crosses val="autoZero"/>
        <c:auto val="1"/>
        <c:lblAlgn val="ctr"/>
        <c:lblOffset val="100"/>
        <c:noMultiLvlLbl val="0"/>
      </c:catAx>
      <c:valAx>
        <c:axId val="123325056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23323520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Dewey</a:t>
            </a:r>
            <a:r>
              <a:rPr lang="en-US" baseline="0"/>
              <a:t> 2030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Dewey!$U$3:$U$20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Dewey!$V$3:$V$20</c:f>
              <c:numCache>
                <c:formatCode>0.00%</c:formatCode>
                <c:ptCount val="18"/>
                <c:pt idx="0">
                  <c:v>-5.8453665387834974E-2</c:v>
                </c:pt>
                <c:pt idx="1">
                  <c:v>-5.6850854354902315E-2</c:v>
                </c:pt>
                <c:pt idx="2">
                  <c:v>-5.0917342677922958E-2</c:v>
                </c:pt>
                <c:pt idx="3">
                  <c:v>-4.1756248927245755E-2</c:v>
                </c:pt>
                <c:pt idx="4">
                  <c:v>-3.5816169202471285E-2</c:v>
                </c:pt>
                <c:pt idx="5">
                  <c:v>-3.2147229937870614E-2</c:v>
                </c:pt>
                <c:pt idx="6">
                  <c:v>-2.931317926955862E-2</c:v>
                </c:pt>
                <c:pt idx="7">
                  <c:v>-3.3453715030063599E-2</c:v>
                </c:pt>
                <c:pt idx="8">
                  <c:v>-2.1821191576257896E-2</c:v>
                </c:pt>
                <c:pt idx="9">
                  <c:v>-2.0186668656276819E-2</c:v>
                </c:pt>
                <c:pt idx="10">
                  <c:v>-1.7414802522674348E-2</c:v>
                </c:pt>
                <c:pt idx="11">
                  <c:v>-1.3369547320342325E-2</c:v>
                </c:pt>
                <c:pt idx="12">
                  <c:v>-1.562643419469343E-2</c:v>
                </c:pt>
                <c:pt idx="13">
                  <c:v>-1.946477785731153E-2</c:v>
                </c:pt>
                <c:pt idx="14">
                  <c:v>-1.3592105788665369E-2</c:v>
                </c:pt>
                <c:pt idx="15">
                  <c:v>-9.7797341941700949E-3</c:v>
                </c:pt>
                <c:pt idx="16">
                  <c:v>-6.2716134235734364E-3</c:v>
                </c:pt>
                <c:pt idx="17">
                  <c:v>-7.1279638451544015E-3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Dewey!$U$3:$U$20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Dewey!$W$3:$W$20</c:f>
              <c:numCache>
                <c:formatCode>0.00%</c:formatCode>
                <c:ptCount val="18"/>
                <c:pt idx="0">
                  <c:v>5.6161359591582194E-2</c:v>
                </c:pt>
                <c:pt idx="1">
                  <c:v>5.4773363816810125E-2</c:v>
                </c:pt>
                <c:pt idx="2">
                  <c:v>4.8990552182789526E-2</c:v>
                </c:pt>
                <c:pt idx="3">
                  <c:v>4.048955811577213E-2</c:v>
                </c:pt>
                <c:pt idx="4">
                  <c:v>3.2788361466368654E-2</c:v>
                </c:pt>
                <c:pt idx="5">
                  <c:v>3.2937048860610336E-2</c:v>
                </c:pt>
                <c:pt idx="6">
                  <c:v>3.5003590458224071E-2</c:v>
                </c:pt>
                <c:pt idx="7">
                  <c:v>3.7707909623228328E-2</c:v>
                </c:pt>
                <c:pt idx="8">
                  <c:v>2.0874969251107638E-2</c:v>
                </c:pt>
                <c:pt idx="9">
                  <c:v>1.9629673366369348E-2</c:v>
                </c:pt>
                <c:pt idx="10">
                  <c:v>1.9636385031594858E-2</c:v>
                </c:pt>
                <c:pt idx="11">
                  <c:v>1.7719824419899562E-2</c:v>
                </c:pt>
                <c:pt idx="12">
                  <c:v>1.9133810783077715E-2</c:v>
                </c:pt>
                <c:pt idx="13">
                  <c:v>2.2911817771635781E-2</c:v>
                </c:pt>
                <c:pt idx="14">
                  <c:v>1.9839167412685085E-2</c:v>
                </c:pt>
                <c:pt idx="15">
                  <c:v>1.1588921902582263E-2</c:v>
                </c:pt>
                <c:pt idx="16">
                  <c:v>1.0178132820579873E-2</c:v>
                </c:pt>
                <c:pt idx="17">
                  <c:v>1.6272308958092743E-2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3337728"/>
        <c:axId val="123368192"/>
      </c:barChart>
      <c:catAx>
        <c:axId val="123337728"/>
        <c:scaling>
          <c:orientation val="minMax"/>
        </c:scaling>
        <c:delete val="0"/>
        <c:axPos val="l"/>
        <c:majorTickMark val="none"/>
        <c:minorTickMark val="none"/>
        <c:tickLblPos val="low"/>
        <c:crossAx val="123368192"/>
        <c:crosses val="autoZero"/>
        <c:auto val="1"/>
        <c:lblAlgn val="ctr"/>
        <c:lblOffset val="100"/>
        <c:noMultiLvlLbl val="0"/>
      </c:catAx>
      <c:valAx>
        <c:axId val="123368192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23337728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Dewey</a:t>
            </a:r>
            <a:r>
              <a:rPr lang="en-US" baseline="0"/>
              <a:t> 2035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Dewey!$X$3:$X$20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Dewey!$Y$3:$Y$20</c:f>
              <c:numCache>
                <c:formatCode>0.00%</c:formatCode>
                <c:ptCount val="18"/>
                <c:pt idx="0">
                  <c:v>-5.5954469392905375E-2</c:v>
                </c:pt>
                <c:pt idx="1">
                  <c:v>-5.4130587154037485E-2</c:v>
                </c:pt>
                <c:pt idx="2">
                  <c:v>-5.3190300767489825E-2</c:v>
                </c:pt>
                <c:pt idx="3">
                  <c:v>-4.7723778837412523E-2</c:v>
                </c:pt>
                <c:pt idx="4">
                  <c:v>-3.8227461386096222E-2</c:v>
                </c:pt>
                <c:pt idx="5">
                  <c:v>-3.2596978630716179E-2</c:v>
                </c:pt>
                <c:pt idx="6">
                  <c:v>-2.9198088592778525E-2</c:v>
                </c:pt>
                <c:pt idx="7">
                  <c:v>-2.6048775179477297E-2</c:v>
                </c:pt>
                <c:pt idx="8">
                  <c:v>-3.0529695473235762E-2</c:v>
                </c:pt>
                <c:pt idx="9">
                  <c:v>-1.9486770986877903E-2</c:v>
                </c:pt>
                <c:pt idx="10">
                  <c:v>-1.7549299903654465E-2</c:v>
                </c:pt>
                <c:pt idx="11">
                  <c:v>-1.4875941307843905E-2</c:v>
                </c:pt>
                <c:pt idx="12">
                  <c:v>-1.0800110131491797E-2</c:v>
                </c:pt>
                <c:pt idx="13">
                  <c:v>-1.29291519530811E-2</c:v>
                </c:pt>
                <c:pt idx="14">
                  <c:v>-1.5296682622153213E-2</c:v>
                </c:pt>
                <c:pt idx="15">
                  <c:v>-1.0007639820807919E-2</c:v>
                </c:pt>
                <c:pt idx="16">
                  <c:v>-6.4783699352270723E-3</c:v>
                </c:pt>
                <c:pt idx="17">
                  <c:v>-7.8246471844292207E-3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Dewey!$X$3:$X$20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Dewey!$Z$3:$Z$20</c:f>
              <c:numCache>
                <c:formatCode>0.00%</c:formatCode>
                <c:ptCount val="18"/>
                <c:pt idx="0">
                  <c:v>5.3760176690529418E-2</c:v>
                </c:pt>
                <c:pt idx="1">
                  <c:v>5.2151727901241979E-2</c:v>
                </c:pt>
                <c:pt idx="2">
                  <c:v>5.1207590558826656E-2</c:v>
                </c:pt>
                <c:pt idx="3">
                  <c:v>4.5793476594219125E-2</c:v>
                </c:pt>
                <c:pt idx="4">
                  <c:v>3.7695112421063562E-2</c:v>
                </c:pt>
                <c:pt idx="5">
                  <c:v>3.02489118317706E-2</c:v>
                </c:pt>
                <c:pt idx="6">
                  <c:v>3.0205437668685602E-2</c:v>
                </c:pt>
                <c:pt idx="7">
                  <c:v>3.2103750106083524E-2</c:v>
                </c:pt>
                <c:pt idx="8">
                  <c:v>3.5247503563213579E-2</c:v>
                </c:pt>
                <c:pt idx="9">
                  <c:v>1.8808230314761896E-2</c:v>
                </c:pt>
                <c:pt idx="10">
                  <c:v>1.7717523337979681E-2</c:v>
                </c:pt>
                <c:pt idx="11">
                  <c:v>1.7514373803532979E-2</c:v>
                </c:pt>
                <c:pt idx="12">
                  <c:v>1.5775136363182035E-2</c:v>
                </c:pt>
                <c:pt idx="13">
                  <c:v>1.613597808560625E-2</c:v>
                </c:pt>
                <c:pt idx="14">
                  <c:v>1.8757031099667115E-2</c:v>
                </c:pt>
                <c:pt idx="15">
                  <c:v>1.6505802794207335E-2</c:v>
                </c:pt>
                <c:pt idx="16">
                  <c:v>8.2885227174325747E-3</c:v>
                </c:pt>
                <c:pt idx="17">
                  <c:v>1.9234964888280123E-2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3393152"/>
        <c:axId val="123394688"/>
      </c:barChart>
      <c:catAx>
        <c:axId val="123393152"/>
        <c:scaling>
          <c:orientation val="minMax"/>
        </c:scaling>
        <c:delete val="0"/>
        <c:axPos val="l"/>
        <c:majorTickMark val="none"/>
        <c:minorTickMark val="none"/>
        <c:tickLblPos val="low"/>
        <c:crossAx val="123394688"/>
        <c:crosses val="autoZero"/>
        <c:auto val="1"/>
        <c:lblAlgn val="ctr"/>
        <c:lblOffset val="100"/>
        <c:noMultiLvlLbl val="0"/>
      </c:catAx>
      <c:valAx>
        <c:axId val="123394688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23393152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Aurora</a:t>
            </a:r>
            <a:r>
              <a:rPr lang="en-US" baseline="0"/>
              <a:t> 2010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Aurora!$I$3:$I$20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Aurora!$J$3:$J$20</c:f>
              <c:numCache>
                <c:formatCode>0.00%</c:formatCode>
                <c:ptCount val="18"/>
                <c:pt idx="0">
                  <c:v>-4.1697416974169739E-2</c:v>
                </c:pt>
                <c:pt idx="1">
                  <c:v>-2.915129151291513E-2</c:v>
                </c:pt>
                <c:pt idx="2">
                  <c:v>-4.0590405904059039E-2</c:v>
                </c:pt>
                <c:pt idx="3">
                  <c:v>-3.9852398523985241E-2</c:v>
                </c:pt>
                <c:pt idx="4">
                  <c:v>-2.1771217712177122E-2</c:v>
                </c:pt>
                <c:pt idx="5">
                  <c:v>-2.3985239852398525E-2</c:v>
                </c:pt>
                <c:pt idx="6">
                  <c:v>-2.3247232472324724E-2</c:v>
                </c:pt>
                <c:pt idx="7">
                  <c:v>-2.6568265682656828E-2</c:v>
                </c:pt>
                <c:pt idx="8">
                  <c:v>-3.136531365313653E-2</c:v>
                </c:pt>
                <c:pt idx="9">
                  <c:v>-3.6162361623616239E-2</c:v>
                </c:pt>
                <c:pt idx="10">
                  <c:v>-3.8007380073800737E-2</c:v>
                </c:pt>
                <c:pt idx="11">
                  <c:v>-3.8376383763837639E-2</c:v>
                </c:pt>
                <c:pt idx="12">
                  <c:v>-3.2103321033210334E-2</c:v>
                </c:pt>
                <c:pt idx="13">
                  <c:v>-2.2878228782287822E-2</c:v>
                </c:pt>
                <c:pt idx="14">
                  <c:v>-2.3247232472324724E-2</c:v>
                </c:pt>
                <c:pt idx="15">
                  <c:v>-1.808118081180812E-2</c:v>
                </c:pt>
                <c:pt idx="16">
                  <c:v>-1.3284132841328414E-2</c:v>
                </c:pt>
                <c:pt idx="17">
                  <c:v>-9.2250922509225092E-3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Aurora!$I$3:$I$20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Aurora!$K$3:$K$20</c:f>
              <c:numCache>
                <c:formatCode>0.00%</c:formatCode>
                <c:ptCount val="18"/>
                <c:pt idx="0">
                  <c:v>2.9889298892988931E-2</c:v>
                </c:pt>
                <c:pt idx="1">
                  <c:v>3.3579335793357937E-2</c:v>
                </c:pt>
                <c:pt idx="2">
                  <c:v>3.7269372693726939E-2</c:v>
                </c:pt>
                <c:pt idx="3">
                  <c:v>2.9520295202952029E-2</c:v>
                </c:pt>
                <c:pt idx="4">
                  <c:v>1.3653136531365314E-2</c:v>
                </c:pt>
                <c:pt idx="5">
                  <c:v>2.0664206642066422E-2</c:v>
                </c:pt>
                <c:pt idx="6">
                  <c:v>2.9520295202952029E-2</c:v>
                </c:pt>
                <c:pt idx="7">
                  <c:v>2.6568265682656828E-2</c:v>
                </c:pt>
                <c:pt idx="8">
                  <c:v>2.3985239852398525E-2</c:v>
                </c:pt>
                <c:pt idx="9">
                  <c:v>3.3579335793357937E-2</c:v>
                </c:pt>
                <c:pt idx="10">
                  <c:v>3.6900369003690037E-2</c:v>
                </c:pt>
                <c:pt idx="11">
                  <c:v>3.025830258302583E-2</c:v>
                </c:pt>
                <c:pt idx="12">
                  <c:v>3.2841328413284132E-2</c:v>
                </c:pt>
                <c:pt idx="13">
                  <c:v>2.1771217712177122E-2</c:v>
                </c:pt>
                <c:pt idx="14">
                  <c:v>2.5830258302583026E-2</c:v>
                </c:pt>
                <c:pt idx="15">
                  <c:v>2.3616236162361623E-2</c:v>
                </c:pt>
                <c:pt idx="16">
                  <c:v>1.8450184501845018E-2</c:v>
                </c:pt>
                <c:pt idx="17">
                  <c:v>2.2509225092250923E-2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993536"/>
        <c:axId val="124995072"/>
      </c:barChart>
      <c:catAx>
        <c:axId val="124993536"/>
        <c:scaling>
          <c:orientation val="minMax"/>
        </c:scaling>
        <c:delete val="0"/>
        <c:axPos val="l"/>
        <c:majorTickMark val="none"/>
        <c:minorTickMark val="none"/>
        <c:tickLblPos val="low"/>
        <c:crossAx val="124995072"/>
        <c:crosses val="autoZero"/>
        <c:auto val="1"/>
        <c:lblAlgn val="ctr"/>
        <c:lblOffset val="100"/>
        <c:noMultiLvlLbl val="0"/>
      </c:catAx>
      <c:valAx>
        <c:axId val="124995072"/>
        <c:scaling>
          <c:orientation val="minMax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249935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Bennett </a:t>
            </a:r>
            <a:r>
              <a:rPr lang="en-US" baseline="0"/>
              <a:t>2010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Bennett!$I$3:$I$20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Bennett!$J$3:$J$20</c:f>
              <c:numCache>
                <c:formatCode>0.00%</c:formatCode>
                <c:ptCount val="18"/>
                <c:pt idx="0">
                  <c:v>-4.7799475371611777E-2</c:v>
                </c:pt>
                <c:pt idx="1">
                  <c:v>-4.6633634508889535E-2</c:v>
                </c:pt>
                <c:pt idx="2">
                  <c:v>-4.7508015155931213E-2</c:v>
                </c:pt>
                <c:pt idx="3">
                  <c:v>-5.129699795977849E-2</c:v>
                </c:pt>
                <c:pt idx="4">
                  <c:v>-3.3517924803264355E-2</c:v>
                </c:pt>
                <c:pt idx="5">
                  <c:v>-2.9728941999417079E-2</c:v>
                </c:pt>
                <c:pt idx="6">
                  <c:v>-2.6522879626930923E-2</c:v>
                </c:pt>
                <c:pt idx="7">
                  <c:v>-2.1276595744680851E-2</c:v>
                </c:pt>
                <c:pt idx="8">
                  <c:v>-2.4482658117167006E-2</c:v>
                </c:pt>
                <c:pt idx="9">
                  <c:v>-2.88545613523754E-2</c:v>
                </c:pt>
                <c:pt idx="10">
                  <c:v>-3.2352083940542113E-2</c:v>
                </c:pt>
                <c:pt idx="11">
                  <c:v>-2.6814339842611484E-2</c:v>
                </c:pt>
                <c:pt idx="12">
                  <c:v>-2.3316817254444767E-2</c:v>
                </c:pt>
                <c:pt idx="13">
                  <c:v>-1.2241329058583503E-2</c:v>
                </c:pt>
                <c:pt idx="14">
                  <c:v>-1.428155056834742E-2</c:v>
                </c:pt>
                <c:pt idx="15">
                  <c:v>-9.9096473331390274E-3</c:v>
                </c:pt>
                <c:pt idx="16">
                  <c:v>-7.2865053920139903E-3</c:v>
                </c:pt>
                <c:pt idx="17">
                  <c:v>-6.9950451763334306E-3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Bennett!$I$3:$I$20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Bennett!$K$3:$K$20</c:f>
              <c:numCache>
                <c:formatCode>0.00%</c:formatCode>
                <c:ptCount val="18"/>
                <c:pt idx="0">
                  <c:v>5.2462838822500732E-2</c:v>
                </c:pt>
                <c:pt idx="1">
                  <c:v>4.8382395802972891E-2</c:v>
                </c:pt>
                <c:pt idx="2">
                  <c:v>4.4593412999125621E-2</c:v>
                </c:pt>
                <c:pt idx="3">
                  <c:v>4.0804430195278345E-2</c:v>
                </c:pt>
                <c:pt idx="4">
                  <c:v>3.9930049548236667E-2</c:v>
                </c:pt>
                <c:pt idx="5">
                  <c:v>3.2060623724861556E-2</c:v>
                </c:pt>
                <c:pt idx="6">
                  <c:v>2.3316817254444767E-2</c:v>
                </c:pt>
                <c:pt idx="7">
                  <c:v>2.7688720489653162E-2</c:v>
                </c:pt>
                <c:pt idx="8">
                  <c:v>2.7688720489653162E-2</c:v>
                </c:pt>
                <c:pt idx="9">
                  <c:v>3.1769163509180999E-2</c:v>
                </c:pt>
                <c:pt idx="10">
                  <c:v>2.8271640921014283E-2</c:v>
                </c:pt>
                <c:pt idx="11">
                  <c:v>2.7688720489653162E-2</c:v>
                </c:pt>
                <c:pt idx="12">
                  <c:v>2.3316817254444767E-2</c:v>
                </c:pt>
                <c:pt idx="13">
                  <c:v>1.3407169921305742E-2</c:v>
                </c:pt>
                <c:pt idx="14">
                  <c:v>1.6321772078111339E-2</c:v>
                </c:pt>
                <c:pt idx="15">
                  <c:v>1.3115709705625183E-2</c:v>
                </c:pt>
                <c:pt idx="16">
                  <c:v>9.0352666860973475E-3</c:v>
                </c:pt>
                <c:pt idx="17">
                  <c:v>9.326726901777908E-3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16599040"/>
        <c:axId val="116600832"/>
      </c:barChart>
      <c:catAx>
        <c:axId val="116599040"/>
        <c:scaling>
          <c:orientation val="minMax"/>
        </c:scaling>
        <c:delete val="0"/>
        <c:axPos val="l"/>
        <c:majorTickMark val="none"/>
        <c:minorTickMark val="none"/>
        <c:tickLblPos val="low"/>
        <c:crossAx val="116600832"/>
        <c:crosses val="autoZero"/>
        <c:auto val="1"/>
        <c:lblAlgn val="ctr"/>
        <c:lblOffset val="100"/>
        <c:noMultiLvlLbl val="0"/>
      </c:catAx>
      <c:valAx>
        <c:axId val="116600832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16599040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Douglas</a:t>
            </a:r>
            <a:r>
              <a:rPr lang="en-US" baseline="0"/>
              <a:t> 2010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Douglas!$I$3:$I$20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Douglas!$J$3:$J$20</c:f>
              <c:numCache>
                <c:formatCode>0.00%</c:formatCode>
                <c:ptCount val="18"/>
                <c:pt idx="0">
                  <c:v>-2.731512325116589E-2</c:v>
                </c:pt>
                <c:pt idx="1">
                  <c:v>-2.9313790806129246E-2</c:v>
                </c:pt>
                <c:pt idx="2">
                  <c:v>-3.2644903397734841E-2</c:v>
                </c:pt>
                <c:pt idx="3">
                  <c:v>-3.4976682211858762E-2</c:v>
                </c:pt>
                <c:pt idx="4">
                  <c:v>-2.2651565622918056E-2</c:v>
                </c:pt>
                <c:pt idx="5">
                  <c:v>-2.2651565622918056E-2</c:v>
                </c:pt>
                <c:pt idx="6">
                  <c:v>-1.9653564290473019E-2</c:v>
                </c:pt>
                <c:pt idx="7">
                  <c:v>-1.9653564290473019E-2</c:v>
                </c:pt>
                <c:pt idx="8">
                  <c:v>-2.5316455696202531E-2</c:v>
                </c:pt>
                <c:pt idx="9">
                  <c:v>-3.5976015989340443E-2</c:v>
                </c:pt>
                <c:pt idx="10">
                  <c:v>-4.8634243837441707E-2</c:v>
                </c:pt>
                <c:pt idx="11">
                  <c:v>-3.9973351099267154E-2</c:v>
                </c:pt>
                <c:pt idx="12">
                  <c:v>-3.4643570952698204E-2</c:v>
                </c:pt>
                <c:pt idx="13">
                  <c:v>-2.8980679546968688E-2</c:v>
                </c:pt>
                <c:pt idx="14">
                  <c:v>-2.4650233177881412E-2</c:v>
                </c:pt>
                <c:pt idx="15">
                  <c:v>-1.765489673550966E-2</c:v>
                </c:pt>
                <c:pt idx="16">
                  <c:v>-1.9320453031312457E-2</c:v>
                </c:pt>
                <c:pt idx="17">
                  <c:v>-1.7321785476349102E-2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Douglas!$I$3:$I$20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Douglas!$K$3:$K$20</c:f>
              <c:numCache>
                <c:formatCode>0.00%</c:formatCode>
                <c:ptCount val="18"/>
                <c:pt idx="0">
                  <c:v>2.7648234510326448E-2</c:v>
                </c:pt>
                <c:pt idx="1">
                  <c:v>3.0646235842771485E-2</c:v>
                </c:pt>
                <c:pt idx="2">
                  <c:v>3.2978014656895406E-2</c:v>
                </c:pt>
                <c:pt idx="3">
                  <c:v>3.1645569620253167E-2</c:v>
                </c:pt>
                <c:pt idx="4">
                  <c:v>1.5323117921385743E-2</c:v>
                </c:pt>
                <c:pt idx="5">
                  <c:v>1.6322451698867421E-2</c:v>
                </c:pt>
                <c:pt idx="6">
                  <c:v>1.7988007994670221E-2</c:v>
                </c:pt>
                <c:pt idx="7">
                  <c:v>2.3984010659560292E-2</c:v>
                </c:pt>
                <c:pt idx="8">
                  <c:v>2.5982678214523651E-2</c:v>
                </c:pt>
                <c:pt idx="9">
                  <c:v>3.1312458361092602E-2</c:v>
                </c:pt>
                <c:pt idx="10">
                  <c:v>4.4636908727514989E-2</c:v>
                </c:pt>
                <c:pt idx="11">
                  <c:v>2.9646902065289808E-2</c:v>
                </c:pt>
                <c:pt idx="12">
                  <c:v>3.6309127248501001E-2</c:v>
                </c:pt>
                <c:pt idx="13">
                  <c:v>2.5649566955363093E-2</c:v>
                </c:pt>
                <c:pt idx="14">
                  <c:v>2.1319120586275817E-2</c:v>
                </c:pt>
                <c:pt idx="15">
                  <c:v>2.4650233177881412E-2</c:v>
                </c:pt>
                <c:pt idx="16">
                  <c:v>2.3317788141239172E-2</c:v>
                </c:pt>
                <c:pt idx="17">
                  <c:v>3.9307128580946038E-2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5028224"/>
        <c:axId val="125029760"/>
      </c:barChart>
      <c:catAx>
        <c:axId val="125028224"/>
        <c:scaling>
          <c:orientation val="minMax"/>
        </c:scaling>
        <c:delete val="0"/>
        <c:axPos val="l"/>
        <c:majorTickMark val="none"/>
        <c:minorTickMark val="none"/>
        <c:tickLblPos val="low"/>
        <c:crossAx val="125029760"/>
        <c:crosses val="autoZero"/>
        <c:auto val="1"/>
        <c:lblAlgn val="ctr"/>
        <c:lblOffset val="100"/>
        <c:noMultiLvlLbl val="0"/>
      </c:catAx>
      <c:valAx>
        <c:axId val="125029760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25028224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Douglas</a:t>
            </a:r>
            <a:r>
              <a:rPr lang="en-US" baseline="0"/>
              <a:t> 2015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Douglas!$L$3:$L$20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Douglas!$M$3:$M$20</c:f>
              <c:numCache>
                <c:formatCode>0.00%</c:formatCode>
                <c:ptCount val="18"/>
                <c:pt idx="0">
                  <c:v>-2.5379263963084729E-2</c:v>
                </c:pt>
                <c:pt idx="1">
                  <c:v>-2.7249593113170337E-2</c:v>
                </c:pt>
                <c:pt idx="2">
                  <c:v>-2.9227755807553213E-2</c:v>
                </c:pt>
                <c:pt idx="3">
                  <c:v>-3.261157787872096E-2</c:v>
                </c:pt>
                <c:pt idx="4">
                  <c:v>-3.5638394297687601E-2</c:v>
                </c:pt>
                <c:pt idx="5">
                  <c:v>-2.2491904808459473E-2</c:v>
                </c:pt>
                <c:pt idx="6">
                  <c:v>-2.2779898041211773E-2</c:v>
                </c:pt>
                <c:pt idx="7">
                  <c:v>-1.9589147178968768E-2</c:v>
                </c:pt>
                <c:pt idx="8">
                  <c:v>-1.9250301957042464E-2</c:v>
                </c:pt>
                <c:pt idx="9">
                  <c:v>-2.4531692588314977E-2</c:v>
                </c:pt>
                <c:pt idx="10">
                  <c:v>-3.465002313087908E-2</c:v>
                </c:pt>
                <c:pt idx="11">
                  <c:v>-4.7975253722844544E-2</c:v>
                </c:pt>
                <c:pt idx="12">
                  <c:v>-3.8802720881359991E-2</c:v>
                </c:pt>
                <c:pt idx="13">
                  <c:v>-3.2807401871766374E-2</c:v>
                </c:pt>
                <c:pt idx="14">
                  <c:v>-2.6652400677132673E-2</c:v>
                </c:pt>
                <c:pt idx="15">
                  <c:v>-2.1184966566101793E-2</c:v>
                </c:pt>
                <c:pt idx="16">
                  <c:v>-1.3131011735805147E-2</c:v>
                </c:pt>
                <c:pt idx="17">
                  <c:v>-2.4219689614010463E-2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Douglas!$L$3:$L$20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Douglas!$N$3:$N$20</c:f>
              <c:numCache>
                <c:formatCode>0.00%</c:formatCode>
                <c:ptCount val="18"/>
                <c:pt idx="0">
                  <c:v>2.4206368902390321E-2</c:v>
                </c:pt>
                <c:pt idx="1">
                  <c:v>2.75353658383179E-2</c:v>
                </c:pt>
                <c:pt idx="2">
                  <c:v>3.0627813878062658E-2</c:v>
                </c:pt>
                <c:pt idx="3">
                  <c:v>3.3173125525464024E-2</c:v>
                </c:pt>
                <c:pt idx="4">
                  <c:v>3.254882340906691E-2</c:v>
                </c:pt>
                <c:pt idx="5">
                  <c:v>1.5299900412508439E-2</c:v>
                </c:pt>
                <c:pt idx="6">
                  <c:v>1.6257752646781903E-2</c:v>
                </c:pt>
                <c:pt idx="7">
                  <c:v>1.7712047288914332E-2</c:v>
                </c:pt>
                <c:pt idx="8">
                  <c:v>2.3857167036402008E-2</c:v>
                </c:pt>
                <c:pt idx="9">
                  <c:v>2.5705506686979549E-2</c:v>
                </c:pt>
                <c:pt idx="10">
                  <c:v>3.0436574519844918E-2</c:v>
                </c:pt>
                <c:pt idx="11">
                  <c:v>4.5146518060188073E-2</c:v>
                </c:pt>
                <c:pt idx="12">
                  <c:v>2.8569676633668963E-2</c:v>
                </c:pt>
                <c:pt idx="13">
                  <c:v>3.5458297501937373E-2</c:v>
                </c:pt>
                <c:pt idx="14">
                  <c:v>2.4516108805944237E-2</c:v>
                </c:pt>
                <c:pt idx="15">
                  <c:v>1.8976453852061374E-2</c:v>
                </c:pt>
                <c:pt idx="16">
                  <c:v>2.1528938860203514E-2</c:v>
                </c:pt>
                <c:pt idx="17">
                  <c:v>5.02705623071492E-2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5709696"/>
        <c:axId val="125723776"/>
      </c:barChart>
      <c:catAx>
        <c:axId val="125709696"/>
        <c:scaling>
          <c:orientation val="minMax"/>
        </c:scaling>
        <c:delete val="0"/>
        <c:axPos val="l"/>
        <c:majorTickMark val="none"/>
        <c:minorTickMark val="none"/>
        <c:tickLblPos val="low"/>
        <c:crossAx val="125723776"/>
        <c:crosses val="autoZero"/>
        <c:auto val="1"/>
        <c:lblAlgn val="ctr"/>
        <c:lblOffset val="100"/>
        <c:noMultiLvlLbl val="0"/>
      </c:catAx>
      <c:valAx>
        <c:axId val="125723776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25709696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Douglas</a:t>
            </a:r>
            <a:r>
              <a:rPr lang="en-US" baseline="0"/>
              <a:t> 2020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Douglas!$O$3:$O$20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Douglas!$P$3:$P$20</c:f>
              <c:numCache>
                <c:formatCode>0.00%</c:formatCode>
                <c:ptCount val="18"/>
                <c:pt idx="0">
                  <c:v>-3.1830837503712829E-2</c:v>
                </c:pt>
                <c:pt idx="1">
                  <c:v>-2.5081644597201521E-2</c:v>
                </c:pt>
                <c:pt idx="2">
                  <c:v>-2.6979301355006736E-2</c:v>
                </c:pt>
                <c:pt idx="3">
                  <c:v>-2.8848847378626825E-2</c:v>
                </c:pt>
                <c:pt idx="4">
                  <c:v>-3.210301947946536E-2</c:v>
                </c:pt>
                <c:pt idx="5">
                  <c:v>-3.5849788576959411E-2</c:v>
                </c:pt>
                <c:pt idx="6">
                  <c:v>-2.2230302760753377E-2</c:v>
                </c:pt>
                <c:pt idx="7">
                  <c:v>-2.2689568205745161E-2</c:v>
                </c:pt>
                <c:pt idx="8">
                  <c:v>-1.9349534439205208E-2</c:v>
                </c:pt>
                <c:pt idx="9">
                  <c:v>-1.8623246194066991E-2</c:v>
                </c:pt>
                <c:pt idx="10">
                  <c:v>-2.3292168766149948E-2</c:v>
                </c:pt>
                <c:pt idx="11">
                  <c:v>-3.2727613030706863E-2</c:v>
                </c:pt>
                <c:pt idx="12">
                  <c:v>-4.6330983769594693E-2</c:v>
                </c:pt>
                <c:pt idx="13">
                  <c:v>-3.64071294660391E-2</c:v>
                </c:pt>
                <c:pt idx="14">
                  <c:v>-2.9980800002506861E-2</c:v>
                </c:pt>
                <c:pt idx="15">
                  <c:v>-2.2586192563582054E-2</c:v>
                </c:pt>
                <c:pt idx="16">
                  <c:v>-1.6187922150307128E-2</c:v>
                </c:pt>
                <c:pt idx="17">
                  <c:v>-2.4096923531310932E-2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Douglas!$O$3:$O$20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Douglas!$Q$3:$Q$20</c:f>
              <c:numCache>
                <c:formatCode>0.00%</c:formatCode>
                <c:ptCount val="18"/>
                <c:pt idx="0">
                  <c:v>3.0592405556127973E-2</c:v>
                </c:pt>
                <c:pt idx="1">
                  <c:v>2.3837827218916977E-2</c:v>
                </c:pt>
                <c:pt idx="2">
                  <c:v>2.7202793232659277E-2</c:v>
                </c:pt>
                <c:pt idx="3">
                  <c:v>3.0309139046642085E-2</c:v>
                </c:pt>
                <c:pt idx="4">
                  <c:v>3.2889374935587821E-2</c:v>
                </c:pt>
                <c:pt idx="5">
                  <c:v>3.3352962660805285E-2</c:v>
                </c:pt>
                <c:pt idx="6">
                  <c:v>1.5131627385423516E-2</c:v>
                </c:pt>
                <c:pt idx="7">
                  <c:v>1.6080389103194776E-2</c:v>
                </c:pt>
                <c:pt idx="8">
                  <c:v>1.7174920338854514E-2</c:v>
                </c:pt>
                <c:pt idx="9">
                  <c:v>2.3552857829950008E-2</c:v>
                </c:pt>
                <c:pt idx="10">
                  <c:v>2.5090437974318015E-2</c:v>
                </c:pt>
                <c:pt idx="11">
                  <c:v>2.9054405967851665E-2</c:v>
                </c:pt>
                <c:pt idx="12">
                  <c:v>4.466535767513815E-2</c:v>
                </c:pt>
                <c:pt idx="13">
                  <c:v>2.6762760294636544E-2</c:v>
                </c:pt>
                <c:pt idx="14">
                  <c:v>3.389500960954428E-2</c:v>
                </c:pt>
                <c:pt idx="15">
                  <c:v>2.2160966577584786E-2</c:v>
                </c:pt>
                <c:pt idx="16">
                  <c:v>1.6205322520208065E-2</c:v>
                </c:pt>
                <c:pt idx="17">
                  <c:v>5.6845618301615213E-2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5752832"/>
        <c:axId val="125754368"/>
      </c:barChart>
      <c:catAx>
        <c:axId val="125752832"/>
        <c:scaling>
          <c:orientation val="minMax"/>
        </c:scaling>
        <c:delete val="0"/>
        <c:axPos val="l"/>
        <c:majorTickMark val="none"/>
        <c:minorTickMark val="none"/>
        <c:tickLblPos val="low"/>
        <c:crossAx val="125754368"/>
        <c:crosses val="autoZero"/>
        <c:auto val="1"/>
        <c:lblAlgn val="ctr"/>
        <c:lblOffset val="100"/>
        <c:noMultiLvlLbl val="0"/>
      </c:catAx>
      <c:valAx>
        <c:axId val="125754368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25752832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Douglas</a:t>
            </a:r>
            <a:r>
              <a:rPr lang="en-US" baseline="0"/>
              <a:t> 2025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Douglas!$R$3:$R$20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Douglas!$S$3:$S$20</c:f>
              <c:numCache>
                <c:formatCode>0.00%</c:formatCode>
                <c:ptCount val="18"/>
                <c:pt idx="0">
                  <c:v>-3.9884371440343264E-2</c:v>
                </c:pt>
                <c:pt idx="1">
                  <c:v>-3.1565077643839534E-2</c:v>
                </c:pt>
                <c:pt idx="2">
                  <c:v>-2.4466515553500864E-2</c:v>
                </c:pt>
                <c:pt idx="3">
                  <c:v>-2.6315783532355339E-2</c:v>
                </c:pt>
                <c:pt idx="4">
                  <c:v>-2.7947153514927978E-2</c:v>
                </c:pt>
                <c:pt idx="5">
                  <c:v>-3.0901007804709897E-2</c:v>
                </c:pt>
                <c:pt idx="6">
                  <c:v>-3.5799543389655436E-2</c:v>
                </c:pt>
                <c:pt idx="7">
                  <c:v>-2.1613227575216724E-2</c:v>
                </c:pt>
                <c:pt idx="8">
                  <c:v>-2.2275514504844707E-2</c:v>
                </c:pt>
                <c:pt idx="9">
                  <c:v>-1.8807998505835623E-2</c:v>
                </c:pt>
                <c:pt idx="10">
                  <c:v>-1.7589108548288712E-2</c:v>
                </c:pt>
                <c:pt idx="11">
                  <c:v>-2.1622625794989588E-2</c:v>
                </c:pt>
                <c:pt idx="12">
                  <c:v>-2.9935256684088599E-2</c:v>
                </c:pt>
                <c:pt idx="13">
                  <c:v>-4.3035362278644781E-2</c:v>
                </c:pt>
                <c:pt idx="14">
                  <c:v>-3.2781756576144572E-2</c:v>
                </c:pt>
                <c:pt idx="15">
                  <c:v>-2.5126247817638492E-2</c:v>
                </c:pt>
                <c:pt idx="16">
                  <c:v>-1.6886393463540404E-2</c:v>
                </c:pt>
                <c:pt idx="17">
                  <c:v>-2.5744077823374227E-2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Douglas!$R$3:$R$20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Douglas!$T$3:$T$20</c:f>
              <c:numCache>
                <c:formatCode>0.00%</c:formatCode>
                <c:ptCount val="18"/>
                <c:pt idx="0">
                  <c:v>3.8319771939536146E-2</c:v>
                </c:pt>
                <c:pt idx="1">
                  <c:v>3.036299796099921E-2</c:v>
                </c:pt>
                <c:pt idx="2">
                  <c:v>2.3161001499005723E-2</c:v>
                </c:pt>
                <c:pt idx="3">
                  <c:v>2.6474227326960784E-2</c:v>
                </c:pt>
                <c:pt idx="4">
                  <c:v>2.9425458409799585E-2</c:v>
                </c:pt>
                <c:pt idx="5">
                  <c:v>3.2166112376302632E-2</c:v>
                </c:pt>
                <c:pt idx="6">
                  <c:v>3.377036921441872E-2</c:v>
                </c:pt>
                <c:pt idx="7">
                  <c:v>1.4772947934284669E-2</c:v>
                </c:pt>
                <c:pt idx="8">
                  <c:v>1.5629301286683221E-2</c:v>
                </c:pt>
                <c:pt idx="9">
                  <c:v>1.6394514511340472E-2</c:v>
                </c:pt>
                <c:pt idx="10">
                  <c:v>2.281896675786204E-2</c:v>
                </c:pt>
                <c:pt idx="11">
                  <c:v>2.4073686594605362E-2</c:v>
                </c:pt>
                <c:pt idx="12">
                  <c:v>2.67325337320602E-2</c:v>
                </c:pt>
                <c:pt idx="13">
                  <c:v>4.2982416860728283E-2</c:v>
                </c:pt>
                <c:pt idx="14">
                  <c:v>2.4282601164544351E-2</c:v>
                </c:pt>
                <c:pt idx="15">
                  <c:v>3.0468823298489617E-2</c:v>
                </c:pt>
                <c:pt idx="16">
                  <c:v>1.9190237251686556E-2</c:v>
                </c:pt>
                <c:pt idx="17">
                  <c:v>5.6677009428753651E-2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5447552"/>
        <c:axId val="125457536"/>
      </c:barChart>
      <c:catAx>
        <c:axId val="125447552"/>
        <c:scaling>
          <c:orientation val="minMax"/>
        </c:scaling>
        <c:delete val="0"/>
        <c:axPos val="l"/>
        <c:majorTickMark val="none"/>
        <c:minorTickMark val="none"/>
        <c:tickLblPos val="low"/>
        <c:crossAx val="125457536"/>
        <c:crosses val="autoZero"/>
        <c:auto val="1"/>
        <c:lblAlgn val="ctr"/>
        <c:lblOffset val="100"/>
        <c:noMultiLvlLbl val="0"/>
      </c:catAx>
      <c:valAx>
        <c:axId val="125457536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25447552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Douglas</a:t>
            </a:r>
            <a:r>
              <a:rPr lang="en-US" baseline="0"/>
              <a:t> 2030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Douglas!$U$3:$U$20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Douglas!$V$3:$V$20</c:f>
              <c:numCache>
                <c:formatCode>0.00%</c:formatCode>
                <c:ptCount val="18"/>
                <c:pt idx="0">
                  <c:v>-4.3252154137888597E-2</c:v>
                </c:pt>
                <c:pt idx="1">
                  <c:v>-3.9305672974598471E-2</c:v>
                </c:pt>
                <c:pt idx="2">
                  <c:v>-3.1194524733287685E-2</c:v>
                </c:pt>
                <c:pt idx="3">
                  <c:v>-2.3692699728894245E-2</c:v>
                </c:pt>
                <c:pt idx="4">
                  <c:v>-2.5402912446760611E-2</c:v>
                </c:pt>
                <c:pt idx="5">
                  <c:v>-2.673327464593191E-2</c:v>
                </c:pt>
                <c:pt idx="6">
                  <c:v>-2.9611625733840984E-2</c:v>
                </c:pt>
                <c:pt idx="7">
                  <c:v>-3.5538615878377366E-2</c:v>
                </c:pt>
                <c:pt idx="8">
                  <c:v>-2.0839057998946548E-2</c:v>
                </c:pt>
                <c:pt idx="9">
                  <c:v>-2.1681240807194233E-2</c:v>
                </c:pt>
                <c:pt idx="10">
                  <c:v>-1.8015714857864167E-2</c:v>
                </c:pt>
                <c:pt idx="11">
                  <c:v>-1.639905227182439E-2</c:v>
                </c:pt>
                <c:pt idx="12">
                  <c:v>-1.9663120159815802E-2</c:v>
                </c:pt>
                <c:pt idx="13">
                  <c:v>-2.637412394798011E-2</c:v>
                </c:pt>
                <c:pt idx="14">
                  <c:v>-3.8677307539410177E-2</c:v>
                </c:pt>
                <c:pt idx="15">
                  <c:v>-2.7273709187277968E-2</c:v>
                </c:pt>
                <c:pt idx="16">
                  <c:v>-1.8737265565648191E-2</c:v>
                </c:pt>
                <c:pt idx="17">
                  <c:v>-2.7053849448142812E-2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Douglas!$U$3:$U$20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Douglas!$W$3:$W$20</c:f>
              <c:numCache>
                <c:formatCode>0.00%</c:formatCode>
                <c:ptCount val="18"/>
                <c:pt idx="0">
                  <c:v>4.1556017646091042E-2</c:v>
                </c:pt>
                <c:pt idx="1">
                  <c:v>3.7773091204660471E-2</c:v>
                </c:pt>
                <c:pt idx="2">
                  <c:v>3.0036991401637639E-2</c:v>
                </c:pt>
                <c:pt idx="3">
                  <c:v>2.2341387519641442E-2</c:v>
                </c:pt>
                <c:pt idx="4">
                  <c:v>2.5481152817030298E-2</c:v>
                </c:pt>
                <c:pt idx="5">
                  <c:v>2.8437035199146754E-2</c:v>
                </c:pt>
                <c:pt idx="6">
                  <c:v>3.116404777786104E-2</c:v>
                </c:pt>
                <c:pt idx="7">
                  <c:v>3.4111633981106226E-2</c:v>
                </c:pt>
                <c:pt idx="8">
                  <c:v>1.4270520619036022E-2</c:v>
                </c:pt>
                <c:pt idx="9">
                  <c:v>1.5129928350028876E-2</c:v>
                </c:pt>
                <c:pt idx="10">
                  <c:v>1.5429459615153929E-2</c:v>
                </c:pt>
                <c:pt idx="11">
                  <c:v>2.1890973965434282E-2</c:v>
                </c:pt>
                <c:pt idx="12">
                  <c:v>2.2629641693270579E-2</c:v>
                </c:pt>
                <c:pt idx="13">
                  <c:v>2.3839807499704258E-2</c:v>
                </c:pt>
                <c:pt idx="14">
                  <c:v>4.0652415524936779E-2</c:v>
                </c:pt>
                <c:pt idx="15">
                  <c:v>2.0757878163031398E-2</c:v>
                </c:pt>
                <c:pt idx="16">
                  <c:v>2.6422700146401489E-2</c:v>
                </c:pt>
                <c:pt idx="17">
                  <c:v>5.862939481214334E-2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5507072"/>
        <c:axId val="125508608"/>
      </c:barChart>
      <c:catAx>
        <c:axId val="125507072"/>
        <c:scaling>
          <c:orientation val="minMax"/>
        </c:scaling>
        <c:delete val="0"/>
        <c:axPos val="l"/>
        <c:majorTickMark val="none"/>
        <c:minorTickMark val="none"/>
        <c:tickLblPos val="low"/>
        <c:crossAx val="125508608"/>
        <c:crosses val="autoZero"/>
        <c:auto val="1"/>
        <c:lblAlgn val="ctr"/>
        <c:lblOffset val="100"/>
        <c:noMultiLvlLbl val="0"/>
      </c:catAx>
      <c:valAx>
        <c:axId val="125508608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25507072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Douglas</a:t>
            </a:r>
            <a:r>
              <a:rPr lang="en-US" baseline="0"/>
              <a:t> 2035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Douglas!$X$3:$X$20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Douglas!$Y$3:$Y$20</c:f>
              <c:numCache>
                <c:formatCode>0.00%</c:formatCode>
                <c:ptCount val="18"/>
                <c:pt idx="0">
                  <c:v>-4.0848537611702838E-2</c:v>
                </c:pt>
                <c:pt idx="1">
                  <c:v>-4.2565622029077016E-2</c:v>
                </c:pt>
                <c:pt idx="2">
                  <c:v>-3.9056463430919133E-2</c:v>
                </c:pt>
                <c:pt idx="3">
                  <c:v>-3.1054323842598371E-2</c:v>
                </c:pt>
                <c:pt idx="4">
                  <c:v>-2.2990018223518215E-2</c:v>
                </c:pt>
                <c:pt idx="5">
                  <c:v>-2.4531909992570187E-2</c:v>
                </c:pt>
                <c:pt idx="6">
                  <c:v>-2.5854652643491988E-2</c:v>
                </c:pt>
                <c:pt idx="7">
                  <c:v>-2.8410085143267656E-2</c:v>
                </c:pt>
                <c:pt idx="8">
                  <c:v>-3.5541446177251794E-2</c:v>
                </c:pt>
                <c:pt idx="9">
                  <c:v>-2.0138469557202866E-2</c:v>
                </c:pt>
                <c:pt idx="10">
                  <c:v>-2.1050769807141972E-2</c:v>
                </c:pt>
                <c:pt idx="11">
                  <c:v>-1.727652198536488E-2</c:v>
                </c:pt>
                <c:pt idx="12">
                  <c:v>-1.5191281012150641E-2</c:v>
                </c:pt>
                <c:pt idx="13">
                  <c:v>-1.7531488693661459E-2</c:v>
                </c:pt>
                <c:pt idx="14">
                  <c:v>-2.2599462250731502E-2</c:v>
                </c:pt>
                <c:pt idx="15">
                  <c:v>-3.2544805483991079E-2</c:v>
                </c:pt>
                <c:pt idx="16">
                  <c:v>-2.0441936688220592E-2</c:v>
                </c:pt>
                <c:pt idx="17">
                  <c:v>-2.928348677726848E-2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Douglas!$X$3:$X$20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Douglas!$Z$3:$Z$20</c:f>
              <c:numCache>
                <c:formatCode>0.00%</c:formatCode>
                <c:ptCount val="18"/>
                <c:pt idx="0">
                  <c:v>3.9246632740868169E-2</c:v>
                </c:pt>
                <c:pt idx="1">
                  <c:v>4.0908561295096658E-2</c:v>
                </c:pt>
                <c:pt idx="2">
                  <c:v>3.7537484028828158E-2</c:v>
                </c:pt>
                <c:pt idx="3">
                  <c:v>2.9952221940487529E-2</c:v>
                </c:pt>
                <c:pt idx="4">
                  <c:v>2.1583796735422437E-2</c:v>
                </c:pt>
                <c:pt idx="5">
                  <c:v>2.4729751220685166E-2</c:v>
                </c:pt>
                <c:pt idx="6">
                  <c:v>2.762691403302938E-2</c:v>
                </c:pt>
                <c:pt idx="7">
                  <c:v>3.0331350281769327E-2</c:v>
                </c:pt>
                <c:pt idx="8">
                  <c:v>3.4625829215711987E-2</c:v>
                </c:pt>
                <c:pt idx="9">
                  <c:v>1.3886136681176466E-2</c:v>
                </c:pt>
                <c:pt idx="10">
                  <c:v>1.469143616661296E-2</c:v>
                </c:pt>
                <c:pt idx="11">
                  <c:v>1.4509339810311717E-2</c:v>
                </c:pt>
                <c:pt idx="12">
                  <c:v>2.0809353968761185E-2</c:v>
                </c:pt>
                <c:pt idx="13">
                  <c:v>2.1114496579494352E-2</c:v>
                </c:pt>
                <c:pt idx="14">
                  <c:v>2.0867845817795428E-2</c:v>
                </c:pt>
                <c:pt idx="15">
                  <c:v>3.6974974879130804E-2</c:v>
                </c:pt>
                <c:pt idx="16">
                  <c:v>1.7220583095525609E-2</c:v>
                </c:pt>
                <c:pt idx="17">
                  <c:v>6.647201015916207E-2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5529472"/>
        <c:axId val="125543552"/>
      </c:barChart>
      <c:catAx>
        <c:axId val="125529472"/>
        <c:scaling>
          <c:orientation val="minMax"/>
        </c:scaling>
        <c:delete val="0"/>
        <c:axPos val="l"/>
        <c:majorTickMark val="none"/>
        <c:minorTickMark val="none"/>
        <c:tickLblPos val="low"/>
        <c:crossAx val="125543552"/>
        <c:crosses val="autoZero"/>
        <c:auto val="1"/>
        <c:lblAlgn val="ctr"/>
        <c:lblOffset val="100"/>
        <c:noMultiLvlLbl val="0"/>
      </c:catAx>
      <c:valAx>
        <c:axId val="125543552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25529472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Aurora</a:t>
            </a:r>
            <a:r>
              <a:rPr lang="en-US" baseline="0"/>
              <a:t> 2010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Aurora!$I$3:$I$20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Aurora!$J$3:$J$20</c:f>
              <c:numCache>
                <c:formatCode>0.00%</c:formatCode>
                <c:ptCount val="18"/>
                <c:pt idx="0">
                  <c:v>-4.1697416974169739E-2</c:v>
                </c:pt>
                <c:pt idx="1">
                  <c:v>-2.915129151291513E-2</c:v>
                </c:pt>
                <c:pt idx="2">
                  <c:v>-4.0590405904059039E-2</c:v>
                </c:pt>
                <c:pt idx="3">
                  <c:v>-3.9852398523985241E-2</c:v>
                </c:pt>
                <c:pt idx="4">
                  <c:v>-2.1771217712177122E-2</c:v>
                </c:pt>
                <c:pt idx="5">
                  <c:v>-2.3985239852398525E-2</c:v>
                </c:pt>
                <c:pt idx="6">
                  <c:v>-2.3247232472324724E-2</c:v>
                </c:pt>
                <c:pt idx="7">
                  <c:v>-2.6568265682656828E-2</c:v>
                </c:pt>
                <c:pt idx="8">
                  <c:v>-3.136531365313653E-2</c:v>
                </c:pt>
                <c:pt idx="9">
                  <c:v>-3.6162361623616239E-2</c:v>
                </c:pt>
                <c:pt idx="10">
                  <c:v>-3.8007380073800737E-2</c:v>
                </c:pt>
                <c:pt idx="11">
                  <c:v>-3.8376383763837639E-2</c:v>
                </c:pt>
                <c:pt idx="12">
                  <c:v>-3.2103321033210334E-2</c:v>
                </c:pt>
                <c:pt idx="13">
                  <c:v>-2.2878228782287822E-2</c:v>
                </c:pt>
                <c:pt idx="14">
                  <c:v>-2.3247232472324724E-2</c:v>
                </c:pt>
                <c:pt idx="15">
                  <c:v>-1.808118081180812E-2</c:v>
                </c:pt>
                <c:pt idx="16">
                  <c:v>-1.3284132841328414E-2</c:v>
                </c:pt>
                <c:pt idx="17">
                  <c:v>-9.2250922509225092E-3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Aurora!$I$3:$I$20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Aurora!$K$3:$K$20</c:f>
              <c:numCache>
                <c:formatCode>0.00%</c:formatCode>
                <c:ptCount val="18"/>
                <c:pt idx="0">
                  <c:v>2.9889298892988931E-2</c:v>
                </c:pt>
                <c:pt idx="1">
                  <c:v>3.3579335793357937E-2</c:v>
                </c:pt>
                <c:pt idx="2">
                  <c:v>3.7269372693726939E-2</c:v>
                </c:pt>
                <c:pt idx="3">
                  <c:v>2.9520295202952029E-2</c:v>
                </c:pt>
                <c:pt idx="4">
                  <c:v>1.3653136531365314E-2</c:v>
                </c:pt>
                <c:pt idx="5">
                  <c:v>2.0664206642066422E-2</c:v>
                </c:pt>
                <c:pt idx="6">
                  <c:v>2.9520295202952029E-2</c:v>
                </c:pt>
                <c:pt idx="7">
                  <c:v>2.6568265682656828E-2</c:v>
                </c:pt>
                <c:pt idx="8">
                  <c:v>2.3985239852398525E-2</c:v>
                </c:pt>
                <c:pt idx="9">
                  <c:v>3.3579335793357937E-2</c:v>
                </c:pt>
                <c:pt idx="10">
                  <c:v>3.6900369003690037E-2</c:v>
                </c:pt>
                <c:pt idx="11">
                  <c:v>3.025830258302583E-2</c:v>
                </c:pt>
                <c:pt idx="12">
                  <c:v>3.2841328413284132E-2</c:v>
                </c:pt>
                <c:pt idx="13">
                  <c:v>2.1771217712177122E-2</c:v>
                </c:pt>
                <c:pt idx="14">
                  <c:v>2.5830258302583026E-2</c:v>
                </c:pt>
                <c:pt idx="15">
                  <c:v>2.3616236162361623E-2</c:v>
                </c:pt>
                <c:pt idx="16">
                  <c:v>1.8450184501845018E-2</c:v>
                </c:pt>
                <c:pt idx="17">
                  <c:v>2.2509225092250923E-2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5602048"/>
        <c:axId val="125603840"/>
      </c:barChart>
      <c:catAx>
        <c:axId val="125602048"/>
        <c:scaling>
          <c:orientation val="minMax"/>
        </c:scaling>
        <c:delete val="0"/>
        <c:axPos val="l"/>
        <c:majorTickMark val="none"/>
        <c:minorTickMark val="none"/>
        <c:tickLblPos val="low"/>
        <c:crossAx val="125603840"/>
        <c:crosses val="autoZero"/>
        <c:auto val="1"/>
        <c:lblAlgn val="ctr"/>
        <c:lblOffset val="100"/>
        <c:noMultiLvlLbl val="0"/>
      </c:catAx>
      <c:valAx>
        <c:axId val="125603840"/>
        <c:scaling>
          <c:orientation val="minMax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256020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Edmunds</a:t>
            </a:r>
            <a:r>
              <a:rPr lang="en-US" baseline="0"/>
              <a:t> 2010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Edmunds!$I$3:$I$20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Edmunds!$J$3:$J$20</c:f>
              <c:numCache>
                <c:formatCode>0.00%</c:formatCode>
                <c:ptCount val="18"/>
                <c:pt idx="0">
                  <c:v>-3.2915745517071972E-2</c:v>
                </c:pt>
                <c:pt idx="1">
                  <c:v>-3.2178825841316629E-2</c:v>
                </c:pt>
                <c:pt idx="2">
                  <c:v>-3.414394497666421E-2</c:v>
                </c:pt>
                <c:pt idx="3">
                  <c:v>-3.7091623679685583E-2</c:v>
                </c:pt>
                <c:pt idx="4">
                  <c:v>-2.309014984033407E-2</c:v>
                </c:pt>
                <c:pt idx="5">
                  <c:v>-2.2598870056497175E-2</c:v>
                </c:pt>
                <c:pt idx="6">
                  <c:v>-2.3827069516089414E-2</c:v>
                </c:pt>
                <c:pt idx="7">
                  <c:v>-2.3335789732252518E-2</c:v>
                </c:pt>
                <c:pt idx="8">
                  <c:v>-2.4563989191844757E-2</c:v>
                </c:pt>
                <c:pt idx="9">
                  <c:v>-4.519774011299435E-2</c:v>
                </c:pt>
                <c:pt idx="10">
                  <c:v>-4.0530582166543844E-2</c:v>
                </c:pt>
                <c:pt idx="11">
                  <c:v>-3.7582903463522478E-2</c:v>
                </c:pt>
                <c:pt idx="12">
                  <c:v>-2.923114713829526E-2</c:v>
                </c:pt>
                <c:pt idx="13">
                  <c:v>-2.9476787030213707E-2</c:v>
                </c:pt>
                <c:pt idx="14">
                  <c:v>-2.3581429624170966E-2</c:v>
                </c:pt>
                <c:pt idx="15">
                  <c:v>-1.989683124539425E-2</c:v>
                </c:pt>
                <c:pt idx="16">
                  <c:v>-1.4738393515106854E-2</c:v>
                </c:pt>
                <c:pt idx="17">
                  <c:v>-1.4247113731269958E-2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Edmunds!$I$3:$I$20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Edmunds!$K$3:$K$20</c:f>
              <c:numCache>
                <c:formatCode>0.00%</c:formatCode>
                <c:ptCount val="18"/>
                <c:pt idx="0">
                  <c:v>2.3335789732252518E-2</c:v>
                </c:pt>
                <c:pt idx="1">
                  <c:v>3.4880864652419553E-2</c:v>
                </c:pt>
                <c:pt idx="2">
                  <c:v>3.3652665192827315E-2</c:v>
                </c:pt>
                <c:pt idx="3">
                  <c:v>3.1441906165561286E-2</c:v>
                </c:pt>
                <c:pt idx="4">
                  <c:v>1.7686072218128224E-2</c:v>
                </c:pt>
                <c:pt idx="5">
                  <c:v>2.0879390813068041E-2</c:v>
                </c:pt>
                <c:pt idx="6">
                  <c:v>2.0633750921149593E-2</c:v>
                </c:pt>
                <c:pt idx="7">
                  <c:v>2.1125030704986489E-2</c:v>
                </c:pt>
                <c:pt idx="8">
                  <c:v>2.923114713829526E-2</c:v>
                </c:pt>
                <c:pt idx="9">
                  <c:v>4.3232620977646768E-2</c:v>
                </c:pt>
                <c:pt idx="10">
                  <c:v>3.6109064112011792E-2</c:v>
                </c:pt>
                <c:pt idx="11">
                  <c:v>3.4880864652419553E-2</c:v>
                </c:pt>
                <c:pt idx="12">
                  <c:v>2.9722426922132155E-2</c:v>
                </c:pt>
                <c:pt idx="13">
                  <c:v>2.9968066814050603E-2</c:v>
                </c:pt>
                <c:pt idx="14">
                  <c:v>1.8668631785802015E-2</c:v>
                </c:pt>
                <c:pt idx="15">
                  <c:v>2.5055268975681652E-2</c:v>
                </c:pt>
                <c:pt idx="16">
                  <c:v>1.7440432326209777E-2</c:v>
                </c:pt>
                <c:pt idx="17">
                  <c:v>2.3827069516089414E-2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0809472"/>
        <c:axId val="30819456"/>
      </c:barChart>
      <c:catAx>
        <c:axId val="30809472"/>
        <c:scaling>
          <c:orientation val="minMax"/>
        </c:scaling>
        <c:delete val="0"/>
        <c:axPos val="l"/>
        <c:majorTickMark val="none"/>
        <c:minorTickMark val="none"/>
        <c:tickLblPos val="low"/>
        <c:crossAx val="30819456"/>
        <c:crosses val="autoZero"/>
        <c:auto val="1"/>
        <c:lblAlgn val="ctr"/>
        <c:lblOffset val="100"/>
        <c:noMultiLvlLbl val="0"/>
      </c:catAx>
      <c:valAx>
        <c:axId val="30819456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30809472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Edmunds</a:t>
            </a:r>
            <a:r>
              <a:rPr lang="en-US" baseline="0"/>
              <a:t> 2015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Edmunds!$L$3:$L$20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Edmunds!$M$3:$M$20</c:f>
              <c:numCache>
                <c:formatCode>0.00%</c:formatCode>
                <c:ptCount val="18"/>
                <c:pt idx="0">
                  <c:v>-2.2620113513420647E-2</c:v>
                </c:pt>
                <c:pt idx="1">
                  <c:v>-3.2947540173804996E-2</c:v>
                </c:pt>
                <c:pt idx="2">
                  <c:v>-3.2203519853703927E-2</c:v>
                </c:pt>
                <c:pt idx="3">
                  <c:v>-3.4047467751853674E-2</c:v>
                </c:pt>
                <c:pt idx="4">
                  <c:v>-3.7370256683712869E-2</c:v>
                </c:pt>
                <c:pt idx="5">
                  <c:v>-2.3032459519841588E-2</c:v>
                </c:pt>
                <c:pt idx="6">
                  <c:v>-2.255328990940204E-2</c:v>
                </c:pt>
                <c:pt idx="7">
                  <c:v>-2.3767761395949435E-2</c:v>
                </c:pt>
                <c:pt idx="8">
                  <c:v>-2.32158362949841E-2</c:v>
                </c:pt>
                <c:pt idx="9">
                  <c:v>-2.3811761017134368E-2</c:v>
                </c:pt>
                <c:pt idx="10">
                  <c:v>-4.4833590751691937E-2</c:v>
                </c:pt>
                <c:pt idx="11">
                  <c:v>-3.974428700784223E-2</c:v>
                </c:pt>
                <c:pt idx="12">
                  <c:v>-3.628341723075118E-2</c:v>
                </c:pt>
                <c:pt idx="13">
                  <c:v>-2.7118308743845347E-2</c:v>
                </c:pt>
                <c:pt idx="14">
                  <c:v>-2.6432720184650576E-2</c:v>
                </c:pt>
                <c:pt idx="15">
                  <c:v>-2.0159018200669395E-2</c:v>
                </c:pt>
                <c:pt idx="16">
                  <c:v>-1.5326191316049599E-2</c:v>
                </c:pt>
                <c:pt idx="17">
                  <c:v>-1.9054868565546879E-2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Edmunds!$L$3:$L$20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Edmunds!$N$3:$N$20</c:f>
              <c:numCache>
                <c:formatCode>0.00%</c:formatCode>
                <c:ptCount val="18"/>
                <c:pt idx="0">
                  <c:v>2.1909563029093703E-2</c:v>
                </c:pt>
                <c:pt idx="1">
                  <c:v>2.304144952360191E-2</c:v>
                </c:pt>
                <c:pt idx="2">
                  <c:v>3.5038505257242294E-2</c:v>
                </c:pt>
                <c:pt idx="3">
                  <c:v>3.3821287570161576E-2</c:v>
                </c:pt>
                <c:pt idx="4">
                  <c:v>3.1893825331804425E-2</c:v>
                </c:pt>
                <c:pt idx="5">
                  <c:v>1.7623982325364614E-2</c:v>
                </c:pt>
                <c:pt idx="6">
                  <c:v>2.0907533080572738E-2</c:v>
                </c:pt>
                <c:pt idx="7">
                  <c:v>2.062449850921514E-2</c:v>
                </c:pt>
                <c:pt idx="8">
                  <c:v>2.0870329503160191E-2</c:v>
                </c:pt>
                <c:pt idx="9">
                  <c:v>2.8739462535407649E-2</c:v>
                </c:pt>
                <c:pt idx="10">
                  <c:v>4.3113022601243507E-2</c:v>
                </c:pt>
                <c:pt idx="11">
                  <c:v>3.5812393134740196E-2</c:v>
                </c:pt>
                <c:pt idx="12">
                  <c:v>3.4369852433034837E-2</c:v>
                </c:pt>
                <c:pt idx="13">
                  <c:v>2.8548363584292392E-2</c:v>
                </c:pt>
                <c:pt idx="14">
                  <c:v>2.8574600074347593E-2</c:v>
                </c:pt>
                <c:pt idx="15">
                  <c:v>1.6711234170666688E-2</c:v>
                </c:pt>
                <c:pt idx="16">
                  <c:v>2.2314128365733762E-2</c:v>
                </c:pt>
                <c:pt idx="17">
                  <c:v>3.1563560855462039E-2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925440"/>
        <c:axId val="124926976"/>
      </c:barChart>
      <c:catAx>
        <c:axId val="124925440"/>
        <c:scaling>
          <c:orientation val="minMax"/>
        </c:scaling>
        <c:delete val="0"/>
        <c:axPos val="l"/>
        <c:majorTickMark val="none"/>
        <c:minorTickMark val="none"/>
        <c:tickLblPos val="low"/>
        <c:crossAx val="124926976"/>
        <c:crosses val="autoZero"/>
        <c:auto val="1"/>
        <c:lblAlgn val="ctr"/>
        <c:lblOffset val="100"/>
        <c:noMultiLvlLbl val="0"/>
      </c:catAx>
      <c:valAx>
        <c:axId val="124926976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24925440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Edmunds</a:t>
            </a:r>
            <a:r>
              <a:rPr lang="en-US" baseline="0"/>
              <a:t> 2020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Edmunds!$O$3:$O$20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Edmunds!$P$3:$P$20</c:f>
              <c:numCache>
                <c:formatCode>0.00%</c:formatCode>
                <c:ptCount val="18"/>
                <c:pt idx="0">
                  <c:v>-2.6877745759829808E-2</c:v>
                </c:pt>
                <c:pt idx="1">
                  <c:v>-2.2282201510220086E-2</c:v>
                </c:pt>
                <c:pt idx="2">
                  <c:v>-3.297853321698329E-2</c:v>
                </c:pt>
                <c:pt idx="3">
                  <c:v>-3.2067088602284251E-2</c:v>
                </c:pt>
                <c:pt idx="4">
                  <c:v>-3.3775787540001795E-2</c:v>
                </c:pt>
                <c:pt idx="5">
                  <c:v>-3.7585241781654677E-2</c:v>
                </c:pt>
                <c:pt idx="6">
                  <c:v>-2.2984595257847226E-2</c:v>
                </c:pt>
                <c:pt idx="7">
                  <c:v>-2.2400394832008393E-2</c:v>
                </c:pt>
                <c:pt idx="8">
                  <c:v>-2.3644743471523275E-2</c:v>
                </c:pt>
                <c:pt idx="9">
                  <c:v>-2.2981021353501576E-2</c:v>
                </c:pt>
                <c:pt idx="10">
                  <c:v>-2.2896495497225014E-2</c:v>
                </c:pt>
                <c:pt idx="11">
                  <c:v>-4.3922838798226956E-2</c:v>
                </c:pt>
                <c:pt idx="12">
                  <c:v>-3.8138991421143957E-2</c:v>
                </c:pt>
                <c:pt idx="13">
                  <c:v>-3.385696574087825E-2</c:v>
                </c:pt>
                <c:pt idx="14">
                  <c:v>-2.4131219746772039E-2</c:v>
                </c:pt>
                <c:pt idx="15">
                  <c:v>-2.2609171202308456E-2</c:v>
                </c:pt>
                <c:pt idx="16">
                  <c:v>-1.5483617955986021E-2</c:v>
                </c:pt>
                <c:pt idx="17">
                  <c:v>-2.2495838647350927E-2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Edmunds!$O$3:$O$20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Edmunds!$Q$3:$Q$20</c:f>
              <c:numCache>
                <c:formatCode>0.00%</c:formatCode>
                <c:ptCount val="18"/>
                <c:pt idx="0">
                  <c:v>2.5819710426332416E-2</c:v>
                </c:pt>
                <c:pt idx="1">
                  <c:v>2.1855146345599704E-2</c:v>
                </c:pt>
                <c:pt idx="2">
                  <c:v>2.2728382455833276E-2</c:v>
                </c:pt>
                <c:pt idx="3">
                  <c:v>3.510855746732728E-2</c:v>
                </c:pt>
                <c:pt idx="4">
                  <c:v>3.3876751763064795E-2</c:v>
                </c:pt>
                <c:pt idx="5">
                  <c:v>3.2282596660841052E-2</c:v>
                </c:pt>
                <c:pt idx="6">
                  <c:v>1.7509365125055954E-2</c:v>
                </c:pt>
                <c:pt idx="7">
                  <c:v>2.0874703642575407E-2</c:v>
                </c:pt>
                <c:pt idx="8">
                  <c:v>2.0544537092504579E-2</c:v>
                </c:pt>
                <c:pt idx="9">
                  <c:v>2.0526706793016131E-2</c:v>
                </c:pt>
                <c:pt idx="10">
                  <c:v>2.8053167605656928E-2</c:v>
                </c:pt>
                <c:pt idx="11">
                  <c:v>4.2834316992193387E-2</c:v>
                </c:pt>
                <c:pt idx="12">
                  <c:v>3.5104573255288755E-2</c:v>
                </c:pt>
                <c:pt idx="13">
                  <c:v>3.31142892512232E-2</c:v>
                </c:pt>
                <c:pt idx="14">
                  <c:v>2.6860231087838825E-2</c:v>
                </c:pt>
                <c:pt idx="15">
                  <c:v>2.6132988372034222E-2</c:v>
                </c:pt>
                <c:pt idx="16">
                  <c:v>1.45468109497447E-2</c:v>
                </c:pt>
                <c:pt idx="17">
                  <c:v>4.1114672378123426E-2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0883200"/>
        <c:axId val="30897280"/>
      </c:barChart>
      <c:catAx>
        <c:axId val="30883200"/>
        <c:scaling>
          <c:orientation val="minMax"/>
        </c:scaling>
        <c:delete val="0"/>
        <c:axPos val="l"/>
        <c:majorTickMark val="none"/>
        <c:minorTickMark val="none"/>
        <c:tickLblPos val="low"/>
        <c:crossAx val="30897280"/>
        <c:crosses val="autoZero"/>
        <c:auto val="1"/>
        <c:lblAlgn val="ctr"/>
        <c:lblOffset val="100"/>
        <c:noMultiLvlLbl val="0"/>
      </c:catAx>
      <c:valAx>
        <c:axId val="30897280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30883200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aseline="0"/>
              <a:t>Bennett 2015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Bennett!$L$3:$L$20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Bennett!$M$3:$M$20</c:f>
              <c:numCache>
                <c:formatCode>0.00%</c:formatCode>
                <c:ptCount val="18"/>
                <c:pt idx="0">
                  <c:v>-5.0824812003895603E-2</c:v>
                </c:pt>
                <c:pt idx="1">
                  <c:v>-4.488525374086464E-2</c:v>
                </c:pt>
                <c:pt idx="2">
                  <c:v>-4.3965167412280327E-2</c:v>
                </c:pt>
                <c:pt idx="3">
                  <c:v>-4.4557061058054681E-2</c:v>
                </c:pt>
                <c:pt idx="4">
                  <c:v>-4.8033450548209698E-2</c:v>
                </c:pt>
                <c:pt idx="5">
                  <c:v>-3.0935647986075902E-2</c:v>
                </c:pt>
                <c:pt idx="6">
                  <c:v>-2.7398490158789451E-2</c:v>
                </c:pt>
                <c:pt idx="7">
                  <c:v>-2.4340529709656278E-2</c:v>
                </c:pt>
                <c:pt idx="8">
                  <c:v>-1.9176171999589771E-2</c:v>
                </c:pt>
                <c:pt idx="9">
                  <c:v>-2.1902270548410336E-2</c:v>
                </c:pt>
                <c:pt idx="10">
                  <c:v>-2.51048877574447E-2</c:v>
                </c:pt>
                <c:pt idx="11">
                  <c:v>-2.7904701206245948E-2</c:v>
                </c:pt>
                <c:pt idx="12">
                  <c:v>-2.2390544369052905E-2</c:v>
                </c:pt>
                <c:pt idx="13">
                  <c:v>-2.0369236991061312E-2</c:v>
                </c:pt>
                <c:pt idx="14">
                  <c:v>-9.4947700713094406E-3</c:v>
                </c:pt>
                <c:pt idx="15">
                  <c:v>-1.0673306046003177E-2</c:v>
                </c:pt>
                <c:pt idx="16">
                  <c:v>-6.6124094164039578E-3</c:v>
                </c:pt>
                <c:pt idx="17">
                  <c:v>-8.4736129910550455E-3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Bennett!$L$3:$L$20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Bennett!$N$3:$N$20</c:f>
              <c:numCache>
                <c:formatCode>0.00%</c:formatCode>
                <c:ptCount val="18"/>
                <c:pt idx="0">
                  <c:v>4.8733362312045704E-2</c:v>
                </c:pt>
                <c:pt idx="1">
                  <c:v>4.9527857757598825E-2</c:v>
                </c:pt>
                <c:pt idx="2">
                  <c:v>4.5779212147419535E-2</c:v>
                </c:pt>
                <c:pt idx="3">
                  <c:v>4.2042113842327804E-2</c:v>
                </c:pt>
                <c:pt idx="4">
                  <c:v>3.8168342725007083E-2</c:v>
                </c:pt>
                <c:pt idx="5">
                  <c:v>3.7719953166065967E-2</c:v>
                </c:pt>
                <c:pt idx="6">
                  <c:v>3.0311358736545432E-2</c:v>
                </c:pt>
                <c:pt idx="7">
                  <c:v>2.1600491363007606E-2</c:v>
                </c:pt>
                <c:pt idx="8">
                  <c:v>2.5609903985989831E-2</c:v>
                </c:pt>
                <c:pt idx="9">
                  <c:v>2.5051619389063407E-2</c:v>
                </c:pt>
                <c:pt idx="10">
                  <c:v>2.924710519533907E-2</c:v>
                </c:pt>
                <c:pt idx="11">
                  <c:v>2.5471089046893571E-2</c:v>
                </c:pt>
                <c:pt idx="12">
                  <c:v>2.531909363724907E-2</c:v>
                </c:pt>
                <c:pt idx="13">
                  <c:v>2.0633699940703319E-2</c:v>
                </c:pt>
                <c:pt idx="14">
                  <c:v>1.0928462892572686E-2</c:v>
                </c:pt>
                <c:pt idx="15">
                  <c:v>1.3575281648956741E-2</c:v>
                </c:pt>
                <c:pt idx="16">
                  <c:v>9.6354776773448468E-3</c:v>
                </c:pt>
                <c:pt idx="17">
                  <c:v>1.3603250521466409E-2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16629888"/>
        <c:axId val="116631424"/>
      </c:barChart>
      <c:catAx>
        <c:axId val="116629888"/>
        <c:scaling>
          <c:orientation val="minMax"/>
        </c:scaling>
        <c:delete val="0"/>
        <c:axPos val="l"/>
        <c:majorTickMark val="none"/>
        <c:minorTickMark val="none"/>
        <c:tickLblPos val="low"/>
        <c:crossAx val="116631424"/>
        <c:crosses val="autoZero"/>
        <c:auto val="1"/>
        <c:lblAlgn val="ctr"/>
        <c:lblOffset val="100"/>
        <c:noMultiLvlLbl val="0"/>
      </c:catAx>
      <c:valAx>
        <c:axId val="116631424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16629888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Edmunds</a:t>
            </a:r>
            <a:r>
              <a:rPr lang="en-US" baseline="0"/>
              <a:t> 2025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Edmunds!$R$3:$R$20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Edmunds!$S$3:$S$20</c:f>
              <c:numCache>
                <c:formatCode>0.00%</c:formatCode>
                <c:ptCount val="18"/>
                <c:pt idx="0">
                  <c:v>-3.2177024699420888E-2</c:v>
                </c:pt>
                <c:pt idx="1">
                  <c:v>-2.6767065108215457E-2</c:v>
                </c:pt>
                <c:pt idx="2">
                  <c:v>-2.1811303699292288E-2</c:v>
                </c:pt>
                <c:pt idx="3">
                  <c:v>-3.2678926104452853E-2</c:v>
                </c:pt>
                <c:pt idx="4">
                  <c:v>-3.1617165085556002E-2</c:v>
                </c:pt>
                <c:pt idx="5">
                  <c:v>-3.3240052794755566E-2</c:v>
                </c:pt>
                <c:pt idx="6">
                  <c:v>-3.7639134538682645E-2</c:v>
                </c:pt>
                <c:pt idx="7">
                  <c:v>-2.2713980918017882E-2</c:v>
                </c:pt>
                <c:pt idx="8">
                  <c:v>-2.206982015362266E-2</c:v>
                </c:pt>
                <c:pt idx="9">
                  <c:v>-2.3270846857820191E-2</c:v>
                </c:pt>
                <c:pt idx="10">
                  <c:v>-2.2516294109436806E-2</c:v>
                </c:pt>
                <c:pt idx="11">
                  <c:v>-2.1574897385045387E-2</c:v>
                </c:pt>
                <c:pt idx="12">
                  <c:v>-4.1899520033077876E-2</c:v>
                </c:pt>
                <c:pt idx="13">
                  <c:v>-3.5176755306745904E-2</c:v>
                </c:pt>
                <c:pt idx="14">
                  <c:v>-3.0165173757180707E-2</c:v>
                </c:pt>
                <c:pt idx="15">
                  <c:v>-2.0367849164014629E-2</c:v>
                </c:pt>
                <c:pt idx="16">
                  <c:v>-1.7288639143934675E-2</c:v>
                </c:pt>
                <c:pt idx="17">
                  <c:v>-2.462913584648805E-2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Edmunds!$R$3:$R$20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Edmunds!$T$3:$T$20</c:f>
              <c:numCache>
                <c:formatCode>0.00%</c:formatCode>
                <c:ptCount val="18"/>
                <c:pt idx="0">
                  <c:v>3.0915274469461497E-2</c:v>
                </c:pt>
                <c:pt idx="1">
                  <c:v>2.5721493930121141E-2</c:v>
                </c:pt>
                <c:pt idx="2">
                  <c:v>2.1699020219165654E-2</c:v>
                </c:pt>
                <c:pt idx="3">
                  <c:v>2.2220902342590006E-2</c:v>
                </c:pt>
                <c:pt idx="4">
                  <c:v>3.4887859379133614E-2</c:v>
                </c:pt>
                <c:pt idx="5">
                  <c:v>3.365355342121603E-2</c:v>
                </c:pt>
                <c:pt idx="6">
                  <c:v>3.2443236342593211E-2</c:v>
                </c:pt>
                <c:pt idx="7">
                  <c:v>1.7248235421771587E-2</c:v>
                </c:pt>
                <c:pt idx="8">
                  <c:v>2.0658271404806614E-2</c:v>
                </c:pt>
                <c:pt idx="9">
                  <c:v>2.0279520537075598E-2</c:v>
                </c:pt>
                <c:pt idx="10">
                  <c:v>1.99611106960907E-2</c:v>
                </c:pt>
                <c:pt idx="11">
                  <c:v>2.7097872425290791E-2</c:v>
                </c:pt>
                <c:pt idx="12">
                  <c:v>4.1857481273131068E-2</c:v>
                </c:pt>
                <c:pt idx="13">
                  <c:v>3.3462349738710387E-2</c:v>
                </c:pt>
                <c:pt idx="14">
                  <c:v>3.1111000033198517E-2</c:v>
                </c:pt>
                <c:pt idx="15">
                  <c:v>2.4086607649528653E-2</c:v>
                </c:pt>
                <c:pt idx="16">
                  <c:v>2.3169118028165809E-2</c:v>
                </c:pt>
                <c:pt idx="17">
                  <c:v>4.1923507982188517E-2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0934528"/>
        <c:axId val="30936064"/>
      </c:barChart>
      <c:catAx>
        <c:axId val="30934528"/>
        <c:scaling>
          <c:orientation val="minMax"/>
        </c:scaling>
        <c:delete val="0"/>
        <c:axPos val="l"/>
        <c:majorTickMark val="none"/>
        <c:minorTickMark val="none"/>
        <c:tickLblPos val="low"/>
        <c:crossAx val="30936064"/>
        <c:crosses val="autoZero"/>
        <c:auto val="1"/>
        <c:lblAlgn val="ctr"/>
        <c:lblOffset val="100"/>
        <c:noMultiLvlLbl val="0"/>
      </c:catAx>
      <c:valAx>
        <c:axId val="30936064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30934528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Edmunds</a:t>
            </a:r>
            <a:r>
              <a:rPr lang="en-US" baseline="0"/>
              <a:t> 2030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Edmunds!$U$3:$U$20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Edmunds!$V$3:$V$20</c:f>
              <c:numCache>
                <c:formatCode>0.00%</c:formatCode>
                <c:ptCount val="18"/>
                <c:pt idx="0">
                  <c:v>-3.5812035553911374E-2</c:v>
                </c:pt>
                <c:pt idx="1">
                  <c:v>-3.1916149468284388E-2</c:v>
                </c:pt>
                <c:pt idx="2">
                  <c:v>-2.6620008379450638E-2</c:v>
                </c:pt>
                <c:pt idx="3">
                  <c:v>-2.1182491065424358E-2</c:v>
                </c:pt>
                <c:pt idx="4">
                  <c:v>-3.2172890750808529E-2</c:v>
                </c:pt>
                <c:pt idx="5">
                  <c:v>-3.1045550220374963E-2</c:v>
                </c:pt>
                <c:pt idx="6">
                  <c:v>-3.2643511866166743E-2</c:v>
                </c:pt>
                <c:pt idx="7">
                  <c:v>-3.7464819309911197E-2</c:v>
                </c:pt>
                <c:pt idx="8">
                  <c:v>-2.2344493934008083E-2</c:v>
                </c:pt>
                <c:pt idx="9">
                  <c:v>-2.1578811132265143E-2</c:v>
                </c:pt>
                <c:pt idx="10">
                  <c:v>-2.2728037156659511E-2</c:v>
                </c:pt>
                <c:pt idx="11">
                  <c:v>-2.176378652193978E-2</c:v>
                </c:pt>
                <c:pt idx="12">
                  <c:v>-1.9805079378374287E-2</c:v>
                </c:pt>
                <c:pt idx="13">
                  <c:v>-3.8550745242447761E-2</c:v>
                </c:pt>
                <c:pt idx="14">
                  <c:v>-3.1066256560736277E-2</c:v>
                </c:pt>
                <c:pt idx="15">
                  <c:v>-2.559269356844656E-2</c:v>
                </c:pt>
                <c:pt idx="16">
                  <c:v>-1.5412941030743518E-2</c:v>
                </c:pt>
                <c:pt idx="17">
                  <c:v>-2.7080979866085236E-2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Edmunds!$U$3:$U$20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Edmunds!$W$3:$W$20</c:f>
              <c:numCache>
                <c:formatCode>0.00%</c:formatCode>
                <c:ptCount val="18"/>
                <c:pt idx="0">
                  <c:v>3.4407639753988417E-2</c:v>
                </c:pt>
                <c:pt idx="1">
                  <c:v>3.0689961857230403E-2</c:v>
                </c:pt>
                <c:pt idx="2">
                  <c:v>2.5585201371859968E-2</c:v>
                </c:pt>
                <c:pt idx="3">
                  <c:v>2.1459028799318242E-2</c:v>
                </c:pt>
                <c:pt idx="4">
                  <c:v>2.1589614315047849E-2</c:v>
                </c:pt>
                <c:pt idx="5">
                  <c:v>3.45069059067225E-2</c:v>
                </c:pt>
                <c:pt idx="6">
                  <c:v>3.3269985147448208E-2</c:v>
                </c:pt>
                <c:pt idx="7">
                  <c:v>3.246800938148027E-2</c:v>
                </c:pt>
                <c:pt idx="8">
                  <c:v>1.6890228834518184E-2</c:v>
                </c:pt>
                <c:pt idx="9">
                  <c:v>2.0320144687540915E-2</c:v>
                </c:pt>
                <c:pt idx="10">
                  <c:v>1.9868041712594167E-2</c:v>
                </c:pt>
                <c:pt idx="11">
                  <c:v>1.9297201320306389E-2</c:v>
                </c:pt>
                <c:pt idx="12">
                  <c:v>2.5787162773486878E-2</c:v>
                </c:pt>
                <c:pt idx="13">
                  <c:v>3.9919087722272449E-2</c:v>
                </c:pt>
                <c:pt idx="14">
                  <c:v>3.1195171321478848E-2</c:v>
                </c:pt>
                <c:pt idx="15">
                  <c:v>2.7969487409413022E-2</c:v>
                </c:pt>
                <c:pt idx="16">
                  <c:v>2.0981593136508245E-2</c:v>
                </c:pt>
                <c:pt idx="17">
                  <c:v>4.9014253542746695E-2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0965120"/>
        <c:axId val="30971008"/>
      </c:barChart>
      <c:catAx>
        <c:axId val="30965120"/>
        <c:scaling>
          <c:orientation val="minMax"/>
        </c:scaling>
        <c:delete val="0"/>
        <c:axPos val="l"/>
        <c:majorTickMark val="none"/>
        <c:minorTickMark val="none"/>
        <c:tickLblPos val="low"/>
        <c:crossAx val="30971008"/>
        <c:crosses val="autoZero"/>
        <c:auto val="1"/>
        <c:lblAlgn val="ctr"/>
        <c:lblOffset val="100"/>
        <c:noMultiLvlLbl val="0"/>
      </c:catAx>
      <c:valAx>
        <c:axId val="30971008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30965120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Edmunds</a:t>
            </a:r>
            <a:r>
              <a:rPr lang="en-US" baseline="0"/>
              <a:t> 2035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Edmunds!$X$3:$X$20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Edmunds!$Y$3:$Y$20</c:f>
              <c:numCache>
                <c:formatCode>0.00%</c:formatCode>
                <c:ptCount val="18"/>
                <c:pt idx="0">
                  <c:v>-3.3196340245844426E-2</c:v>
                </c:pt>
                <c:pt idx="1">
                  <c:v>-3.5708450803829415E-2</c:v>
                </c:pt>
                <c:pt idx="2">
                  <c:v>-3.1947664183988159E-2</c:v>
                </c:pt>
                <c:pt idx="3">
                  <c:v>-2.6601082430358702E-2</c:v>
                </c:pt>
                <c:pt idx="4">
                  <c:v>-2.0641068826699659E-2</c:v>
                </c:pt>
                <c:pt idx="5">
                  <c:v>-3.1896689886876613E-2</c:v>
                </c:pt>
                <c:pt idx="6">
                  <c:v>-3.0776407700639781E-2</c:v>
                </c:pt>
                <c:pt idx="7">
                  <c:v>-3.2180462632457531E-2</c:v>
                </c:pt>
                <c:pt idx="8">
                  <c:v>-3.7546691576841151E-2</c:v>
                </c:pt>
                <c:pt idx="9">
                  <c:v>-2.2060365127922144E-2</c:v>
                </c:pt>
                <c:pt idx="10">
                  <c:v>-2.1166236049094268E-2</c:v>
                </c:pt>
                <c:pt idx="11">
                  <c:v>-2.2122842286546228E-2</c:v>
                </c:pt>
                <c:pt idx="12">
                  <c:v>-2.0796679218500681E-2</c:v>
                </c:pt>
                <c:pt idx="13">
                  <c:v>-1.7675570796306765E-2</c:v>
                </c:pt>
                <c:pt idx="14">
                  <c:v>-3.434635817551708E-2</c:v>
                </c:pt>
                <c:pt idx="15">
                  <c:v>-2.6402839313778733E-2</c:v>
                </c:pt>
                <c:pt idx="16">
                  <c:v>-1.9695284003187249E-2</c:v>
                </c:pt>
                <c:pt idx="17">
                  <c:v>-2.7581866232248935E-2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Edmunds!$X$3:$X$20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Edmunds!$Z$3:$Z$20</c:f>
              <c:numCache>
                <c:formatCode>0.00%</c:formatCode>
                <c:ptCount val="18"/>
                <c:pt idx="0">
                  <c:v>3.1894523036696321E-2</c:v>
                </c:pt>
                <c:pt idx="1">
                  <c:v>3.4335878982847283E-2</c:v>
                </c:pt>
                <c:pt idx="2">
                  <c:v>3.0753322157362335E-2</c:v>
                </c:pt>
                <c:pt idx="3">
                  <c:v>2.5624901582637687E-2</c:v>
                </c:pt>
                <c:pt idx="4">
                  <c:v>2.1360353758780565E-2</c:v>
                </c:pt>
                <c:pt idx="5">
                  <c:v>2.1082386959895585E-2</c:v>
                </c:pt>
                <c:pt idx="6">
                  <c:v>3.4352891588202893E-2</c:v>
                </c:pt>
                <c:pt idx="7">
                  <c:v>3.3082780122483176E-2</c:v>
                </c:pt>
                <c:pt idx="8">
                  <c:v>3.2689911749893524E-2</c:v>
                </c:pt>
                <c:pt idx="9">
                  <c:v>1.6614972088508755E-2</c:v>
                </c:pt>
                <c:pt idx="10">
                  <c:v>2.0051295851939554E-2</c:v>
                </c:pt>
                <c:pt idx="11">
                  <c:v>1.9573397890045037E-2</c:v>
                </c:pt>
                <c:pt idx="12">
                  <c:v>1.8609331001703273E-2</c:v>
                </c:pt>
                <c:pt idx="13">
                  <c:v>2.4173090962316946E-2</c:v>
                </c:pt>
                <c:pt idx="14">
                  <c:v>3.7657399529544992E-2</c:v>
                </c:pt>
                <c:pt idx="15">
                  <c:v>2.8126330971381279E-2</c:v>
                </c:pt>
                <c:pt idx="16">
                  <c:v>2.4715411629721781E-2</c:v>
                </c:pt>
                <c:pt idx="17">
                  <c:v>5.2958920645401301E-2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1069696"/>
        <c:axId val="31071232"/>
      </c:barChart>
      <c:catAx>
        <c:axId val="31069696"/>
        <c:scaling>
          <c:orientation val="minMax"/>
        </c:scaling>
        <c:delete val="0"/>
        <c:axPos val="l"/>
        <c:majorTickMark val="none"/>
        <c:minorTickMark val="none"/>
        <c:tickLblPos val="low"/>
        <c:crossAx val="31071232"/>
        <c:crosses val="autoZero"/>
        <c:auto val="1"/>
        <c:lblAlgn val="ctr"/>
        <c:lblOffset val="100"/>
        <c:noMultiLvlLbl val="0"/>
      </c:catAx>
      <c:valAx>
        <c:axId val="31071232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31069696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Aurora</a:t>
            </a:r>
            <a:r>
              <a:rPr lang="en-US" baseline="0"/>
              <a:t> 2010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Aurora!$I$3:$I$20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Aurora!$J$3:$J$20</c:f>
              <c:numCache>
                <c:formatCode>0.00%</c:formatCode>
                <c:ptCount val="18"/>
                <c:pt idx="0">
                  <c:v>-4.1697416974169739E-2</c:v>
                </c:pt>
                <c:pt idx="1">
                  <c:v>-2.915129151291513E-2</c:v>
                </c:pt>
                <c:pt idx="2">
                  <c:v>-4.0590405904059039E-2</c:v>
                </c:pt>
                <c:pt idx="3">
                  <c:v>-3.9852398523985241E-2</c:v>
                </c:pt>
                <c:pt idx="4">
                  <c:v>-2.1771217712177122E-2</c:v>
                </c:pt>
                <c:pt idx="5">
                  <c:v>-2.3985239852398525E-2</c:v>
                </c:pt>
                <c:pt idx="6">
                  <c:v>-2.3247232472324724E-2</c:v>
                </c:pt>
                <c:pt idx="7">
                  <c:v>-2.6568265682656828E-2</c:v>
                </c:pt>
                <c:pt idx="8">
                  <c:v>-3.136531365313653E-2</c:v>
                </c:pt>
                <c:pt idx="9">
                  <c:v>-3.6162361623616239E-2</c:v>
                </c:pt>
                <c:pt idx="10">
                  <c:v>-3.8007380073800737E-2</c:v>
                </c:pt>
                <c:pt idx="11">
                  <c:v>-3.8376383763837639E-2</c:v>
                </c:pt>
                <c:pt idx="12">
                  <c:v>-3.2103321033210334E-2</c:v>
                </c:pt>
                <c:pt idx="13">
                  <c:v>-2.2878228782287822E-2</c:v>
                </c:pt>
                <c:pt idx="14">
                  <c:v>-2.3247232472324724E-2</c:v>
                </c:pt>
                <c:pt idx="15">
                  <c:v>-1.808118081180812E-2</c:v>
                </c:pt>
                <c:pt idx="16">
                  <c:v>-1.3284132841328414E-2</c:v>
                </c:pt>
                <c:pt idx="17">
                  <c:v>-9.2250922509225092E-3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Aurora!$I$3:$I$20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Aurora!$K$3:$K$20</c:f>
              <c:numCache>
                <c:formatCode>0.00%</c:formatCode>
                <c:ptCount val="18"/>
                <c:pt idx="0">
                  <c:v>2.9889298892988931E-2</c:v>
                </c:pt>
                <c:pt idx="1">
                  <c:v>3.3579335793357937E-2</c:v>
                </c:pt>
                <c:pt idx="2">
                  <c:v>3.7269372693726939E-2</c:v>
                </c:pt>
                <c:pt idx="3">
                  <c:v>2.9520295202952029E-2</c:v>
                </c:pt>
                <c:pt idx="4">
                  <c:v>1.3653136531365314E-2</c:v>
                </c:pt>
                <c:pt idx="5">
                  <c:v>2.0664206642066422E-2</c:v>
                </c:pt>
                <c:pt idx="6">
                  <c:v>2.9520295202952029E-2</c:v>
                </c:pt>
                <c:pt idx="7">
                  <c:v>2.6568265682656828E-2</c:v>
                </c:pt>
                <c:pt idx="8">
                  <c:v>2.3985239852398525E-2</c:v>
                </c:pt>
                <c:pt idx="9">
                  <c:v>3.3579335793357937E-2</c:v>
                </c:pt>
                <c:pt idx="10">
                  <c:v>3.6900369003690037E-2</c:v>
                </c:pt>
                <c:pt idx="11">
                  <c:v>3.025830258302583E-2</c:v>
                </c:pt>
                <c:pt idx="12">
                  <c:v>3.2841328413284132E-2</c:v>
                </c:pt>
                <c:pt idx="13">
                  <c:v>2.1771217712177122E-2</c:v>
                </c:pt>
                <c:pt idx="14">
                  <c:v>2.5830258302583026E-2</c:v>
                </c:pt>
                <c:pt idx="15">
                  <c:v>2.3616236162361623E-2</c:v>
                </c:pt>
                <c:pt idx="16">
                  <c:v>1.8450184501845018E-2</c:v>
                </c:pt>
                <c:pt idx="17">
                  <c:v>2.2509225092250923E-2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1158656"/>
        <c:axId val="31160192"/>
      </c:barChart>
      <c:catAx>
        <c:axId val="31158656"/>
        <c:scaling>
          <c:orientation val="minMax"/>
        </c:scaling>
        <c:delete val="0"/>
        <c:axPos val="l"/>
        <c:majorTickMark val="none"/>
        <c:minorTickMark val="none"/>
        <c:tickLblPos val="low"/>
        <c:crossAx val="31160192"/>
        <c:crosses val="autoZero"/>
        <c:auto val="1"/>
        <c:lblAlgn val="ctr"/>
        <c:lblOffset val="100"/>
        <c:noMultiLvlLbl val="0"/>
      </c:catAx>
      <c:valAx>
        <c:axId val="31160192"/>
        <c:scaling>
          <c:orientation val="minMax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311586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Fall River</a:t>
            </a:r>
            <a:r>
              <a:rPr lang="en-US" baseline="0"/>
              <a:t> 2010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'Fall River'!$I$3:$I$20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'Fall River'!$J$3:$J$20</c:f>
              <c:numCache>
                <c:formatCode>0.00%</c:formatCode>
                <c:ptCount val="18"/>
                <c:pt idx="0">
                  <c:v>-2.5514519312094728E-2</c:v>
                </c:pt>
                <c:pt idx="1">
                  <c:v>-2.6078376092472513E-2</c:v>
                </c:pt>
                <c:pt idx="2">
                  <c:v>-2.9320552579644769E-2</c:v>
                </c:pt>
                <c:pt idx="3">
                  <c:v>-2.8897659994361433E-2</c:v>
                </c:pt>
                <c:pt idx="4">
                  <c:v>-1.7620524386805753E-2</c:v>
                </c:pt>
                <c:pt idx="5">
                  <c:v>-1.9875951508316888E-2</c:v>
                </c:pt>
                <c:pt idx="6">
                  <c:v>-2.2836199605300252E-2</c:v>
                </c:pt>
                <c:pt idx="7">
                  <c:v>-2.1567521849450239E-2</c:v>
                </c:pt>
                <c:pt idx="8">
                  <c:v>-2.4668734141528051E-2</c:v>
                </c:pt>
                <c:pt idx="9">
                  <c:v>-3.6509726529461516E-2</c:v>
                </c:pt>
                <c:pt idx="10">
                  <c:v>-4.4544685649844942E-2</c:v>
                </c:pt>
                <c:pt idx="11">
                  <c:v>-5.1310967014378345E-2</c:v>
                </c:pt>
                <c:pt idx="12">
                  <c:v>-4.7645897941922755E-2</c:v>
                </c:pt>
                <c:pt idx="13">
                  <c:v>-3.4113335212855936E-2</c:v>
                </c:pt>
                <c:pt idx="14">
                  <c:v>-2.974344516492811E-2</c:v>
                </c:pt>
                <c:pt idx="15">
                  <c:v>-2.0721736678883565E-2</c:v>
                </c:pt>
                <c:pt idx="16">
                  <c:v>-1.4660276289822385E-2</c:v>
                </c:pt>
                <c:pt idx="17">
                  <c:v>-1.2263884973216803E-2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'Fall River'!$I$3:$I$20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'Fall River'!$K$3:$K$20</c:f>
              <c:numCache>
                <c:formatCode>0.00%</c:formatCode>
                <c:ptCount val="18"/>
                <c:pt idx="0">
                  <c:v>2.1567521849450239E-2</c:v>
                </c:pt>
                <c:pt idx="1">
                  <c:v>2.4950662531716943E-2</c:v>
                </c:pt>
                <c:pt idx="2">
                  <c:v>2.5514519312094728E-2</c:v>
                </c:pt>
                <c:pt idx="3">
                  <c:v>2.4809698336622499E-2</c:v>
                </c:pt>
                <c:pt idx="4">
                  <c:v>1.7761488581900197E-2</c:v>
                </c:pt>
                <c:pt idx="5">
                  <c:v>1.8325345362277982E-2</c:v>
                </c:pt>
                <c:pt idx="6">
                  <c:v>2.3681984775866929E-2</c:v>
                </c:pt>
                <c:pt idx="7">
                  <c:v>2.1849450239639131E-2</c:v>
                </c:pt>
                <c:pt idx="8">
                  <c:v>2.5091626726811391E-2</c:v>
                </c:pt>
                <c:pt idx="9">
                  <c:v>3.5241048773611505E-2</c:v>
                </c:pt>
                <c:pt idx="10">
                  <c:v>4.3276007893994925E-2</c:v>
                </c:pt>
                <c:pt idx="11">
                  <c:v>4.8209754722300532E-2</c:v>
                </c:pt>
                <c:pt idx="12">
                  <c:v>4.2430222723428251E-2</c:v>
                </c:pt>
                <c:pt idx="13">
                  <c:v>3.1012122920778123E-2</c:v>
                </c:pt>
                <c:pt idx="14">
                  <c:v>2.8192839018889203E-2</c:v>
                </c:pt>
                <c:pt idx="15">
                  <c:v>2.1426557654355794E-2</c:v>
                </c:pt>
                <c:pt idx="16">
                  <c:v>1.691570341133352E-2</c:v>
                </c:pt>
                <c:pt idx="17">
                  <c:v>2.1849450239639131E-2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1176960"/>
        <c:axId val="31178752"/>
      </c:barChart>
      <c:catAx>
        <c:axId val="31176960"/>
        <c:scaling>
          <c:orientation val="minMax"/>
        </c:scaling>
        <c:delete val="0"/>
        <c:axPos val="l"/>
        <c:majorTickMark val="none"/>
        <c:minorTickMark val="none"/>
        <c:tickLblPos val="low"/>
        <c:crossAx val="31178752"/>
        <c:crosses val="autoZero"/>
        <c:auto val="1"/>
        <c:lblAlgn val="ctr"/>
        <c:lblOffset val="100"/>
        <c:noMultiLvlLbl val="0"/>
      </c:catAx>
      <c:valAx>
        <c:axId val="31178752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31176960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Fall River</a:t>
            </a:r>
            <a:r>
              <a:rPr lang="en-US" baseline="0"/>
              <a:t> 2015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'Fall River'!$L$3:$L$20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'Fall River'!$M$3:$M$20</c:f>
              <c:numCache>
                <c:formatCode>0.00%</c:formatCode>
                <c:ptCount val="18"/>
                <c:pt idx="0">
                  <c:v>-2.1500823765548169E-2</c:v>
                </c:pt>
                <c:pt idx="1">
                  <c:v>-2.5671241510503786E-2</c:v>
                </c:pt>
                <c:pt idx="2">
                  <c:v>-2.6363225483767117E-2</c:v>
                </c:pt>
                <c:pt idx="3">
                  <c:v>-2.9502026249433575E-2</c:v>
                </c:pt>
                <c:pt idx="4">
                  <c:v>-2.8633009598687288E-2</c:v>
                </c:pt>
                <c:pt idx="5">
                  <c:v>-1.7644006922551081E-2</c:v>
                </c:pt>
                <c:pt idx="6">
                  <c:v>-2.0011068099571212E-2</c:v>
                </c:pt>
                <c:pt idx="7">
                  <c:v>-2.2816061171822319E-2</c:v>
                </c:pt>
                <c:pt idx="8">
                  <c:v>-2.1662841021036772E-2</c:v>
                </c:pt>
                <c:pt idx="9">
                  <c:v>-2.4967376404616062E-2</c:v>
                </c:pt>
                <c:pt idx="10">
                  <c:v>-3.6329184174157286E-2</c:v>
                </c:pt>
                <c:pt idx="11">
                  <c:v>-4.3957372592308593E-2</c:v>
                </c:pt>
                <c:pt idx="12">
                  <c:v>-4.9655497840530957E-2</c:v>
                </c:pt>
                <c:pt idx="13">
                  <c:v>-4.4679607533347099E-2</c:v>
                </c:pt>
                <c:pt idx="14">
                  <c:v>-3.1320546098901496E-2</c:v>
                </c:pt>
                <c:pt idx="15">
                  <c:v>-2.5289069975374539E-2</c:v>
                </c:pt>
                <c:pt idx="16">
                  <c:v>-1.5826378780349346E-2</c:v>
                </c:pt>
                <c:pt idx="17">
                  <c:v>-1.7429629597711334E-2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'Fall River'!$L$3:$L$20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'Fall River'!$N$3:$N$20</c:f>
              <c:numCache>
                <c:formatCode>0.00%</c:formatCode>
                <c:ptCount val="18"/>
                <c:pt idx="0">
                  <c:v>2.0607130410696395E-2</c:v>
                </c:pt>
                <c:pt idx="1">
                  <c:v>2.1796214467747169E-2</c:v>
                </c:pt>
                <c:pt idx="2">
                  <c:v>2.5149402631065906E-2</c:v>
                </c:pt>
                <c:pt idx="3">
                  <c:v>2.5676433056690807E-2</c:v>
                </c:pt>
                <c:pt idx="4">
                  <c:v>2.4672878711203064E-2</c:v>
                </c:pt>
                <c:pt idx="5">
                  <c:v>1.7882997204704706E-2</c:v>
                </c:pt>
                <c:pt idx="6">
                  <c:v>1.8592458703473293E-2</c:v>
                </c:pt>
                <c:pt idx="7">
                  <c:v>2.3792996204840572E-2</c:v>
                </c:pt>
                <c:pt idx="8">
                  <c:v>2.2022571172787116E-2</c:v>
                </c:pt>
                <c:pt idx="9">
                  <c:v>2.5524356255877512E-2</c:v>
                </c:pt>
                <c:pt idx="10">
                  <c:v>3.5498945704936578E-2</c:v>
                </c:pt>
                <c:pt idx="11">
                  <c:v>4.3294125542621804E-2</c:v>
                </c:pt>
                <c:pt idx="12">
                  <c:v>4.7167687298524247E-2</c:v>
                </c:pt>
                <c:pt idx="13">
                  <c:v>4.0676091362600572E-2</c:v>
                </c:pt>
                <c:pt idx="14">
                  <c:v>2.9509904665164566E-2</c:v>
                </c:pt>
                <c:pt idx="15">
                  <c:v>2.546863016177775E-2</c:v>
                </c:pt>
                <c:pt idx="16">
                  <c:v>1.8810896335914894E-2</c:v>
                </c:pt>
                <c:pt idx="17">
                  <c:v>3.0597313289155097E-2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1539584"/>
        <c:axId val="31541120"/>
      </c:barChart>
      <c:catAx>
        <c:axId val="31539584"/>
        <c:scaling>
          <c:orientation val="minMax"/>
        </c:scaling>
        <c:delete val="0"/>
        <c:axPos val="l"/>
        <c:majorTickMark val="none"/>
        <c:minorTickMark val="none"/>
        <c:tickLblPos val="low"/>
        <c:crossAx val="31541120"/>
        <c:crosses val="autoZero"/>
        <c:auto val="1"/>
        <c:lblAlgn val="ctr"/>
        <c:lblOffset val="100"/>
        <c:noMultiLvlLbl val="0"/>
      </c:catAx>
      <c:valAx>
        <c:axId val="31541120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31539584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Fall River</a:t>
            </a:r>
            <a:r>
              <a:rPr lang="en-US" baseline="0"/>
              <a:t> 2020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'Fall River'!$O$3:$O$20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'Fall River'!$P$3:$P$20</c:f>
              <c:numCache>
                <c:formatCode>0.00%</c:formatCode>
                <c:ptCount val="18"/>
                <c:pt idx="0">
                  <c:v>-2.2674951720225663E-2</c:v>
                </c:pt>
                <c:pt idx="1">
                  <c:v>-2.1849434057270606E-2</c:v>
                </c:pt>
                <c:pt idx="2">
                  <c:v>-2.5998644088376651E-2</c:v>
                </c:pt>
                <c:pt idx="3">
                  <c:v>-2.6761816998355708E-2</c:v>
                </c:pt>
                <c:pt idx="4">
                  <c:v>-2.9704859228810287E-2</c:v>
                </c:pt>
                <c:pt idx="5">
                  <c:v>-2.8360892095518665E-2</c:v>
                </c:pt>
                <c:pt idx="6">
                  <c:v>-1.7839881824627896E-2</c:v>
                </c:pt>
                <c:pt idx="7">
                  <c:v>-2.0209832918861966E-2</c:v>
                </c:pt>
                <c:pt idx="8">
                  <c:v>-2.2890201638621814E-2</c:v>
                </c:pt>
                <c:pt idx="9">
                  <c:v>-2.1807652630547097E-2</c:v>
                </c:pt>
                <c:pt idx="10">
                  <c:v>-2.5138221828403081E-2</c:v>
                </c:pt>
                <c:pt idx="11">
                  <c:v>-3.6082974703281506E-2</c:v>
                </c:pt>
                <c:pt idx="12">
                  <c:v>-4.3014520976622381E-2</c:v>
                </c:pt>
                <c:pt idx="13">
                  <c:v>-4.707439316585741E-2</c:v>
                </c:pt>
                <c:pt idx="14">
                  <c:v>-4.0988761482646005E-2</c:v>
                </c:pt>
                <c:pt idx="15">
                  <c:v>-2.686745146861446E-2</c:v>
                </c:pt>
                <c:pt idx="16">
                  <c:v>-1.9346051177391209E-2</c:v>
                </c:pt>
                <c:pt idx="17">
                  <c:v>-2.1706490621071255E-2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'Fall River'!$O$3:$O$20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'Fall River'!$Q$3:$Q$20</c:f>
              <c:numCache>
                <c:formatCode>0.00%</c:formatCode>
                <c:ptCount val="18"/>
                <c:pt idx="0">
                  <c:v>2.1784644890581635E-2</c:v>
                </c:pt>
                <c:pt idx="1">
                  <c:v>2.0861723903688595E-2</c:v>
                </c:pt>
                <c:pt idx="2">
                  <c:v>2.2162613685161328E-2</c:v>
                </c:pt>
                <c:pt idx="3">
                  <c:v>2.5468864766645786E-2</c:v>
                </c:pt>
                <c:pt idx="4">
                  <c:v>2.5854596978735867E-2</c:v>
                </c:pt>
                <c:pt idx="5">
                  <c:v>2.4730578811626987E-2</c:v>
                </c:pt>
                <c:pt idx="6">
                  <c:v>1.8090100164263684E-2</c:v>
                </c:pt>
                <c:pt idx="7">
                  <c:v>1.8972849471942242E-2</c:v>
                </c:pt>
                <c:pt idx="8">
                  <c:v>2.3933452405133275E-2</c:v>
                </c:pt>
                <c:pt idx="9">
                  <c:v>2.2339743916457228E-2</c:v>
                </c:pt>
                <c:pt idx="10">
                  <c:v>2.5957529126813789E-2</c:v>
                </c:pt>
                <c:pt idx="11">
                  <c:v>3.5796241727100143E-2</c:v>
                </c:pt>
                <c:pt idx="12">
                  <c:v>4.2841506004352839E-2</c:v>
                </c:pt>
                <c:pt idx="13">
                  <c:v>4.5632266707768356E-2</c:v>
                </c:pt>
                <c:pt idx="14">
                  <c:v>3.8666411392182208E-2</c:v>
                </c:pt>
                <c:pt idx="15">
                  <c:v>2.6882608017442203E-2</c:v>
                </c:pt>
                <c:pt idx="16">
                  <c:v>2.2429563348859819E-2</c:v>
                </c:pt>
                <c:pt idx="17">
                  <c:v>3.9277672056140356E-2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1566080"/>
        <c:axId val="31461376"/>
      </c:barChart>
      <c:catAx>
        <c:axId val="31566080"/>
        <c:scaling>
          <c:orientation val="minMax"/>
        </c:scaling>
        <c:delete val="0"/>
        <c:axPos val="l"/>
        <c:majorTickMark val="none"/>
        <c:minorTickMark val="none"/>
        <c:tickLblPos val="low"/>
        <c:crossAx val="31461376"/>
        <c:crosses val="autoZero"/>
        <c:auto val="1"/>
        <c:lblAlgn val="ctr"/>
        <c:lblOffset val="100"/>
        <c:noMultiLvlLbl val="0"/>
      </c:catAx>
      <c:valAx>
        <c:axId val="31461376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31566080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Fall River</a:t>
            </a:r>
            <a:r>
              <a:rPr lang="en-US" baseline="0"/>
              <a:t> 2025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'Fall River'!$R$3:$R$20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'Fall River'!$S$3:$S$20</c:f>
              <c:numCache>
                <c:formatCode>0.00%</c:formatCode>
                <c:ptCount val="18"/>
                <c:pt idx="0">
                  <c:v>-2.4800687003046454E-2</c:v>
                </c:pt>
                <c:pt idx="1">
                  <c:v>-2.2955745249346106E-2</c:v>
                </c:pt>
                <c:pt idx="2">
                  <c:v>-2.2303921125721004E-2</c:v>
                </c:pt>
                <c:pt idx="3">
                  <c:v>-2.6402806479325226E-2</c:v>
                </c:pt>
                <c:pt idx="4">
                  <c:v>-2.7142529071807496E-2</c:v>
                </c:pt>
                <c:pt idx="5">
                  <c:v>-2.9822276894947736E-2</c:v>
                </c:pt>
                <c:pt idx="6">
                  <c:v>-2.8333724770626068E-2</c:v>
                </c:pt>
                <c:pt idx="7">
                  <c:v>-1.8068231571040236E-2</c:v>
                </c:pt>
                <c:pt idx="8">
                  <c:v>-2.045054542001621E-2</c:v>
                </c:pt>
                <c:pt idx="9">
                  <c:v>-2.2976222533298309E-2</c:v>
                </c:pt>
                <c:pt idx="10">
                  <c:v>-2.1822420741127814E-2</c:v>
                </c:pt>
                <c:pt idx="11">
                  <c:v>-2.521295774832091E-2</c:v>
                </c:pt>
                <c:pt idx="12">
                  <c:v>-3.5484088828755811E-2</c:v>
                </c:pt>
                <c:pt idx="13">
                  <c:v>-4.1158352527892517E-2</c:v>
                </c:pt>
                <c:pt idx="14">
                  <c:v>-4.3565960594740175E-2</c:v>
                </c:pt>
                <c:pt idx="15">
                  <c:v>-3.5085272112489234E-2</c:v>
                </c:pt>
                <c:pt idx="16">
                  <c:v>-2.0695757230723099E-2</c:v>
                </c:pt>
                <c:pt idx="17">
                  <c:v>-2.6887720264307812E-2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'Fall River'!$R$3:$R$20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'Fall River'!$T$3:$T$20</c:f>
              <c:numCache>
                <c:formatCode>0.00%</c:formatCode>
                <c:ptCount val="18"/>
                <c:pt idx="0">
                  <c:v>2.3828085630726525E-2</c:v>
                </c:pt>
                <c:pt idx="1">
                  <c:v>2.2056804511194801E-2</c:v>
                </c:pt>
                <c:pt idx="2">
                  <c:v>2.1219929377007337E-2</c:v>
                </c:pt>
                <c:pt idx="3">
                  <c:v>2.2599466443400797E-2</c:v>
                </c:pt>
                <c:pt idx="4">
                  <c:v>2.5767844171016133E-2</c:v>
                </c:pt>
                <c:pt idx="5">
                  <c:v>2.61797149663794E-2</c:v>
                </c:pt>
                <c:pt idx="6">
                  <c:v>2.4866174125054964E-2</c:v>
                </c:pt>
                <c:pt idx="7">
                  <c:v>1.8390066495043877E-2</c:v>
                </c:pt>
                <c:pt idx="8">
                  <c:v>1.9336522423336021E-2</c:v>
                </c:pt>
                <c:pt idx="9">
                  <c:v>2.4190194229272922E-2</c:v>
                </c:pt>
                <c:pt idx="10">
                  <c:v>2.2632001988112396E-2</c:v>
                </c:pt>
                <c:pt idx="11">
                  <c:v>2.6377945473931189E-2</c:v>
                </c:pt>
                <c:pt idx="12">
                  <c:v>3.564609725167725E-2</c:v>
                </c:pt>
                <c:pt idx="13">
                  <c:v>4.1839556242687974E-2</c:v>
                </c:pt>
                <c:pt idx="14">
                  <c:v>4.368574502689624E-2</c:v>
                </c:pt>
                <c:pt idx="15">
                  <c:v>3.5140378663469245E-2</c:v>
                </c:pt>
                <c:pt idx="16">
                  <c:v>2.3828142137135869E-2</c:v>
                </c:pt>
                <c:pt idx="17">
                  <c:v>4.9246110676124701E-2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1494528"/>
        <c:axId val="31496064"/>
      </c:barChart>
      <c:catAx>
        <c:axId val="31494528"/>
        <c:scaling>
          <c:orientation val="minMax"/>
        </c:scaling>
        <c:delete val="0"/>
        <c:axPos val="l"/>
        <c:majorTickMark val="none"/>
        <c:minorTickMark val="none"/>
        <c:tickLblPos val="low"/>
        <c:crossAx val="31496064"/>
        <c:crosses val="autoZero"/>
        <c:auto val="1"/>
        <c:lblAlgn val="ctr"/>
        <c:lblOffset val="100"/>
        <c:noMultiLvlLbl val="0"/>
      </c:catAx>
      <c:valAx>
        <c:axId val="31496064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31494528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Fall River</a:t>
            </a:r>
            <a:r>
              <a:rPr lang="en-US" baseline="0"/>
              <a:t> 2030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'Fall River'!$U$3:$U$20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'Fall River'!$V$3:$V$20</c:f>
              <c:numCache>
                <c:formatCode>0.00%</c:formatCode>
                <c:ptCount val="18"/>
                <c:pt idx="0">
                  <c:v>-2.6191031303634843E-2</c:v>
                </c:pt>
                <c:pt idx="1">
                  <c:v>-2.5177116102041434E-2</c:v>
                </c:pt>
                <c:pt idx="2">
                  <c:v>-2.3373068494626687E-2</c:v>
                </c:pt>
                <c:pt idx="3">
                  <c:v>-2.2840120130281062E-2</c:v>
                </c:pt>
                <c:pt idx="4">
                  <c:v>-2.6816277114146459E-2</c:v>
                </c:pt>
                <c:pt idx="5">
                  <c:v>-2.7471489973777938E-2</c:v>
                </c:pt>
                <c:pt idx="6">
                  <c:v>-3.0197641109103317E-2</c:v>
                </c:pt>
                <c:pt idx="7">
                  <c:v>-2.8388844730978444E-2</c:v>
                </c:pt>
                <c:pt idx="8">
                  <c:v>-1.8352561136723747E-2</c:v>
                </c:pt>
                <c:pt idx="9">
                  <c:v>-2.0710709933615172E-2</c:v>
                </c:pt>
                <c:pt idx="10">
                  <c:v>-2.2940414788399414E-2</c:v>
                </c:pt>
                <c:pt idx="11">
                  <c:v>-2.1786138198775451E-2</c:v>
                </c:pt>
                <c:pt idx="12">
                  <c:v>-2.5049025068808364E-2</c:v>
                </c:pt>
                <c:pt idx="13">
                  <c:v>-3.4150722792139897E-2</c:v>
                </c:pt>
                <c:pt idx="14">
                  <c:v>-3.8468170441164087E-2</c:v>
                </c:pt>
                <c:pt idx="15">
                  <c:v>-3.7632658607793697E-2</c:v>
                </c:pt>
                <c:pt idx="16">
                  <c:v>-2.6995124604580062E-2</c:v>
                </c:pt>
                <c:pt idx="17">
                  <c:v>-3.1339224936346374E-2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'Fall River'!$U$3:$U$20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'Fall River'!$W$3:$W$20</c:f>
              <c:numCache>
                <c:formatCode>0.00%</c:formatCode>
                <c:ptCount val="18"/>
                <c:pt idx="0">
                  <c:v>2.5163931437887591E-2</c:v>
                </c:pt>
                <c:pt idx="1">
                  <c:v>2.4196695995644266E-2</c:v>
                </c:pt>
                <c:pt idx="2">
                  <c:v>2.2455870892351504E-2</c:v>
                </c:pt>
                <c:pt idx="3">
                  <c:v>2.1667380542259525E-2</c:v>
                </c:pt>
                <c:pt idx="4">
                  <c:v>2.303680087657297E-2</c:v>
                </c:pt>
                <c:pt idx="5">
                  <c:v>2.6238563611529601E-2</c:v>
                </c:pt>
                <c:pt idx="6">
                  <c:v>2.6597556111314365E-2</c:v>
                </c:pt>
                <c:pt idx="7">
                  <c:v>2.514719656675557E-2</c:v>
                </c:pt>
                <c:pt idx="8">
                  <c:v>1.8698206093869681E-2</c:v>
                </c:pt>
                <c:pt idx="9">
                  <c:v>1.9802329233306732E-2</c:v>
                </c:pt>
                <c:pt idx="10">
                  <c:v>2.4436944449012857E-2</c:v>
                </c:pt>
                <c:pt idx="11">
                  <c:v>2.2940169941841913E-2</c:v>
                </c:pt>
                <c:pt idx="12">
                  <c:v>2.6487370965181615E-2</c:v>
                </c:pt>
                <c:pt idx="13">
                  <c:v>3.5060253972804066E-2</c:v>
                </c:pt>
                <c:pt idx="14">
                  <c:v>4.0455711018001592E-2</c:v>
                </c:pt>
                <c:pt idx="15">
                  <c:v>4.0000625399603022E-2</c:v>
                </c:pt>
                <c:pt idx="16">
                  <c:v>3.110537716759729E-2</c:v>
                </c:pt>
                <c:pt idx="17">
                  <c:v>5.8628676257529405E-2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1660288"/>
        <c:axId val="31670272"/>
      </c:barChart>
      <c:catAx>
        <c:axId val="31660288"/>
        <c:scaling>
          <c:orientation val="minMax"/>
        </c:scaling>
        <c:delete val="0"/>
        <c:axPos val="l"/>
        <c:majorTickMark val="none"/>
        <c:minorTickMark val="none"/>
        <c:tickLblPos val="low"/>
        <c:crossAx val="31670272"/>
        <c:crosses val="autoZero"/>
        <c:auto val="1"/>
        <c:lblAlgn val="ctr"/>
        <c:lblOffset val="100"/>
        <c:noMultiLvlLbl val="0"/>
      </c:catAx>
      <c:valAx>
        <c:axId val="31670272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31660288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Fall River</a:t>
            </a:r>
            <a:r>
              <a:rPr lang="en-US" baseline="0"/>
              <a:t> 2035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'Fall River'!$X$3:$X$20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'Fall River'!$Y$3:$Y$20</c:f>
              <c:numCache>
                <c:formatCode>0.00%</c:formatCode>
                <c:ptCount val="18"/>
                <c:pt idx="0">
                  <c:v>-2.6263709926132368E-2</c:v>
                </c:pt>
                <c:pt idx="1">
                  <c:v>-2.676043264583321E-2</c:v>
                </c:pt>
                <c:pt idx="2">
                  <c:v>-2.5741348009303132E-2</c:v>
                </c:pt>
                <c:pt idx="3">
                  <c:v>-2.3920278658041725E-2</c:v>
                </c:pt>
                <c:pt idx="4">
                  <c:v>-2.3421614624207519E-2</c:v>
                </c:pt>
                <c:pt idx="5">
                  <c:v>-2.7228193057113662E-2</c:v>
                </c:pt>
                <c:pt idx="6">
                  <c:v>-2.8089122543749061E-2</c:v>
                </c:pt>
                <c:pt idx="7">
                  <c:v>-3.0693064461058368E-2</c:v>
                </c:pt>
                <c:pt idx="8">
                  <c:v>-2.8582754902701988E-2</c:v>
                </c:pt>
                <c:pt idx="9">
                  <c:v>-1.8688476121827603E-2</c:v>
                </c:pt>
                <c:pt idx="10">
                  <c:v>-2.0887064173998517E-2</c:v>
                </c:pt>
                <c:pt idx="11">
                  <c:v>-2.288529291825956E-2</c:v>
                </c:pt>
                <c:pt idx="12">
                  <c:v>-2.1592676664580607E-2</c:v>
                </c:pt>
                <c:pt idx="13">
                  <c:v>-2.4387161738374338E-2</c:v>
                </c:pt>
                <c:pt idx="14">
                  <c:v>-3.2158231880193004E-2</c:v>
                </c:pt>
                <c:pt idx="15">
                  <c:v>-3.36059498446028E-2</c:v>
                </c:pt>
                <c:pt idx="16">
                  <c:v>-2.9255300938864717E-2</c:v>
                </c:pt>
                <c:pt idx="17">
                  <c:v>-3.8580934046249987E-2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'Fall River'!$X$3:$X$20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'Fall River'!$Z$3:$Z$20</c:f>
              <c:numCache>
                <c:formatCode>0.00%</c:formatCode>
                <c:ptCount val="18"/>
                <c:pt idx="0">
                  <c:v>2.5233760503122704E-2</c:v>
                </c:pt>
                <c:pt idx="1">
                  <c:v>2.5718541254135467E-2</c:v>
                </c:pt>
                <c:pt idx="2">
                  <c:v>2.4743536468723116E-2</c:v>
                </c:pt>
                <c:pt idx="3">
                  <c:v>2.2986379113448203E-2</c:v>
                </c:pt>
                <c:pt idx="4">
                  <c:v>2.2155795351935223E-2</c:v>
                </c:pt>
                <c:pt idx="5">
                  <c:v>2.3668081198252214E-2</c:v>
                </c:pt>
                <c:pt idx="6">
                  <c:v>2.6851318938055774E-2</c:v>
                </c:pt>
                <c:pt idx="7">
                  <c:v>2.7207469068642933E-2</c:v>
                </c:pt>
                <c:pt idx="8">
                  <c:v>2.5477327210272585E-2</c:v>
                </c:pt>
                <c:pt idx="9">
                  <c:v>1.9144596863108286E-2</c:v>
                </c:pt>
                <c:pt idx="10">
                  <c:v>2.0287542145362308E-2</c:v>
                </c:pt>
                <c:pt idx="11">
                  <c:v>2.4738419200093863E-2</c:v>
                </c:pt>
                <c:pt idx="12">
                  <c:v>2.3023853082516744E-2</c:v>
                </c:pt>
                <c:pt idx="13">
                  <c:v>2.6308628431608281E-2</c:v>
                </c:pt>
                <c:pt idx="14">
                  <c:v>3.4196655932433581E-2</c:v>
                </c:pt>
                <c:pt idx="15">
                  <c:v>3.7464952403134265E-2</c:v>
                </c:pt>
                <c:pt idx="16">
                  <c:v>3.5718903180073175E-2</c:v>
                </c:pt>
                <c:pt idx="17">
                  <c:v>7.2332632499989127E-2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1699328"/>
        <c:axId val="31700864"/>
      </c:barChart>
      <c:catAx>
        <c:axId val="31699328"/>
        <c:scaling>
          <c:orientation val="minMax"/>
        </c:scaling>
        <c:delete val="0"/>
        <c:axPos val="l"/>
        <c:majorTickMark val="none"/>
        <c:minorTickMark val="none"/>
        <c:tickLblPos val="low"/>
        <c:crossAx val="31700864"/>
        <c:crosses val="autoZero"/>
        <c:auto val="1"/>
        <c:lblAlgn val="ctr"/>
        <c:lblOffset val="100"/>
        <c:noMultiLvlLbl val="0"/>
      </c:catAx>
      <c:valAx>
        <c:axId val="31700864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31699328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Bennett</a:t>
            </a:r>
            <a:r>
              <a:rPr lang="en-US" baseline="0"/>
              <a:t> 2020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Bennett!$O$3:$O$20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Bennett!$P$3:$P$20</c:f>
              <c:numCache>
                <c:formatCode>0.00%</c:formatCode>
                <c:ptCount val="18"/>
                <c:pt idx="0">
                  <c:v>-5.4082245736037877E-2</c:v>
                </c:pt>
                <c:pt idx="1">
                  <c:v>-4.76475586597098E-2</c:v>
                </c:pt>
                <c:pt idx="2">
                  <c:v>-4.2145847240043367E-2</c:v>
                </c:pt>
                <c:pt idx="3">
                  <c:v>-4.1119950336580814E-2</c:v>
                </c:pt>
                <c:pt idx="4">
                  <c:v>-4.0668750160780726E-2</c:v>
                </c:pt>
                <c:pt idx="5">
                  <c:v>-4.4568316952880369E-2</c:v>
                </c:pt>
                <c:pt idx="6">
                  <c:v>-2.8351977266442285E-2</c:v>
                </c:pt>
                <c:pt idx="7">
                  <c:v>-2.4895238136637281E-2</c:v>
                </c:pt>
                <c:pt idx="8">
                  <c:v>-2.2187378256458248E-2</c:v>
                </c:pt>
                <c:pt idx="9">
                  <c:v>-1.7087041748134062E-2</c:v>
                </c:pt>
                <c:pt idx="10">
                  <c:v>-1.8924018939690875E-2</c:v>
                </c:pt>
                <c:pt idx="11">
                  <c:v>-2.122532976962423E-2</c:v>
                </c:pt>
                <c:pt idx="12">
                  <c:v>-2.3244834577684552E-2</c:v>
                </c:pt>
                <c:pt idx="13">
                  <c:v>-1.9076067405433179E-2</c:v>
                </c:pt>
                <c:pt idx="14">
                  <c:v>-1.631650646605692E-2</c:v>
                </c:pt>
                <c:pt idx="15">
                  <c:v>-6.8806807737631882E-3</c:v>
                </c:pt>
                <c:pt idx="16">
                  <c:v>-7.1331555158429304E-3</c:v>
                </c:pt>
                <c:pt idx="17">
                  <c:v>-8.851770479894194E-3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Bennett!$O$3:$O$20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Bennett!$Q$3:$Q$20</c:f>
              <c:numCache>
                <c:formatCode>0.00%</c:formatCode>
                <c:ptCount val="18"/>
                <c:pt idx="0">
                  <c:v>5.1963628549943575E-2</c:v>
                </c:pt>
                <c:pt idx="1">
                  <c:v>4.5542763998340063E-2</c:v>
                </c:pt>
                <c:pt idx="2">
                  <c:v>4.6582896505931969E-2</c:v>
                </c:pt>
                <c:pt idx="3">
                  <c:v>4.290059015702153E-2</c:v>
                </c:pt>
                <c:pt idx="4">
                  <c:v>3.9223237400144738E-2</c:v>
                </c:pt>
                <c:pt idx="5">
                  <c:v>3.5541880783108853E-2</c:v>
                </c:pt>
                <c:pt idx="6">
                  <c:v>3.5327135682969392E-2</c:v>
                </c:pt>
                <c:pt idx="7">
                  <c:v>2.8531105717601594E-2</c:v>
                </c:pt>
                <c:pt idx="8">
                  <c:v>1.9692450150545167E-2</c:v>
                </c:pt>
                <c:pt idx="9">
                  <c:v>2.3222295343734739E-2</c:v>
                </c:pt>
                <c:pt idx="10">
                  <c:v>2.2632307725766628E-2</c:v>
                </c:pt>
                <c:pt idx="11">
                  <c:v>2.6331703953057069E-2</c:v>
                </c:pt>
                <c:pt idx="12">
                  <c:v>2.2989816318172814E-2</c:v>
                </c:pt>
                <c:pt idx="13">
                  <c:v>2.2012746417138296E-2</c:v>
                </c:pt>
                <c:pt idx="14">
                  <c:v>1.7327290015415463E-2</c:v>
                </c:pt>
                <c:pt idx="15">
                  <c:v>8.8326395778807378E-3</c:v>
                </c:pt>
                <c:pt idx="16">
                  <c:v>9.9024386788848645E-3</c:v>
                </c:pt>
                <c:pt idx="17">
                  <c:v>1.7036404602647423E-2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16689152"/>
        <c:axId val="116690944"/>
      </c:barChart>
      <c:catAx>
        <c:axId val="116689152"/>
        <c:scaling>
          <c:orientation val="minMax"/>
        </c:scaling>
        <c:delete val="0"/>
        <c:axPos val="l"/>
        <c:majorTickMark val="none"/>
        <c:minorTickMark val="none"/>
        <c:tickLblPos val="low"/>
        <c:crossAx val="116690944"/>
        <c:crosses val="autoZero"/>
        <c:auto val="1"/>
        <c:lblAlgn val="ctr"/>
        <c:lblOffset val="100"/>
        <c:noMultiLvlLbl val="0"/>
      </c:catAx>
      <c:valAx>
        <c:axId val="116690944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16689152"/>
        <c:crosses val="autoZero"/>
        <c:crossBetween val="between"/>
      </c:valAx>
      <c:spPr>
        <a:gradFill flip="none" rotWithShape="1"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  <a:tileRect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Aurora</a:t>
            </a:r>
            <a:r>
              <a:rPr lang="en-US" baseline="0"/>
              <a:t> 2010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Aurora!$I$3:$I$20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Aurora!$J$3:$J$20</c:f>
              <c:numCache>
                <c:formatCode>0.00%</c:formatCode>
                <c:ptCount val="18"/>
                <c:pt idx="0">
                  <c:v>-4.1697416974169739E-2</c:v>
                </c:pt>
                <c:pt idx="1">
                  <c:v>-2.915129151291513E-2</c:v>
                </c:pt>
                <c:pt idx="2">
                  <c:v>-4.0590405904059039E-2</c:v>
                </c:pt>
                <c:pt idx="3">
                  <c:v>-3.9852398523985241E-2</c:v>
                </c:pt>
                <c:pt idx="4">
                  <c:v>-2.1771217712177122E-2</c:v>
                </c:pt>
                <c:pt idx="5">
                  <c:v>-2.3985239852398525E-2</c:v>
                </c:pt>
                <c:pt idx="6">
                  <c:v>-2.3247232472324724E-2</c:v>
                </c:pt>
                <c:pt idx="7">
                  <c:v>-2.6568265682656828E-2</c:v>
                </c:pt>
                <c:pt idx="8">
                  <c:v>-3.136531365313653E-2</c:v>
                </c:pt>
                <c:pt idx="9">
                  <c:v>-3.6162361623616239E-2</c:v>
                </c:pt>
                <c:pt idx="10">
                  <c:v>-3.8007380073800737E-2</c:v>
                </c:pt>
                <c:pt idx="11">
                  <c:v>-3.8376383763837639E-2</c:v>
                </c:pt>
                <c:pt idx="12">
                  <c:v>-3.2103321033210334E-2</c:v>
                </c:pt>
                <c:pt idx="13">
                  <c:v>-2.2878228782287822E-2</c:v>
                </c:pt>
                <c:pt idx="14">
                  <c:v>-2.3247232472324724E-2</c:v>
                </c:pt>
                <c:pt idx="15">
                  <c:v>-1.808118081180812E-2</c:v>
                </c:pt>
                <c:pt idx="16">
                  <c:v>-1.3284132841328414E-2</c:v>
                </c:pt>
                <c:pt idx="17">
                  <c:v>-9.2250922509225092E-3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Aurora!$I$3:$I$20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Aurora!$K$3:$K$20</c:f>
              <c:numCache>
                <c:formatCode>0.00%</c:formatCode>
                <c:ptCount val="18"/>
                <c:pt idx="0">
                  <c:v>2.9889298892988931E-2</c:v>
                </c:pt>
                <c:pt idx="1">
                  <c:v>3.3579335793357937E-2</c:v>
                </c:pt>
                <c:pt idx="2">
                  <c:v>3.7269372693726939E-2</c:v>
                </c:pt>
                <c:pt idx="3">
                  <c:v>2.9520295202952029E-2</c:v>
                </c:pt>
                <c:pt idx="4">
                  <c:v>1.3653136531365314E-2</c:v>
                </c:pt>
                <c:pt idx="5">
                  <c:v>2.0664206642066422E-2</c:v>
                </c:pt>
                <c:pt idx="6">
                  <c:v>2.9520295202952029E-2</c:v>
                </c:pt>
                <c:pt idx="7">
                  <c:v>2.6568265682656828E-2</c:v>
                </c:pt>
                <c:pt idx="8">
                  <c:v>2.3985239852398525E-2</c:v>
                </c:pt>
                <c:pt idx="9">
                  <c:v>3.3579335793357937E-2</c:v>
                </c:pt>
                <c:pt idx="10">
                  <c:v>3.6900369003690037E-2</c:v>
                </c:pt>
                <c:pt idx="11">
                  <c:v>3.025830258302583E-2</c:v>
                </c:pt>
                <c:pt idx="12">
                  <c:v>3.2841328413284132E-2</c:v>
                </c:pt>
                <c:pt idx="13">
                  <c:v>2.1771217712177122E-2</c:v>
                </c:pt>
                <c:pt idx="14">
                  <c:v>2.5830258302583026E-2</c:v>
                </c:pt>
                <c:pt idx="15">
                  <c:v>2.3616236162361623E-2</c:v>
                </c:pt>
                <c:pt idx="16">
                  <c:v>1.8450184501845018E-2</c:v>
                </c:pt>
                <c:pt idx="17">
                  <c:v>2.2509225092250923E-2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1751168"/>
        <c:axId val="31752960"/>
      </c:barChart>
      <c:catAx>
        <c:axId val="31751168"/>
        <c:scaling>
          <c:orientation val="minMax"/>
        </c:scaling>
        <c:delete val="0"/>
        <c:axPos val="l"/>
        <c:majorTickMark val="none"/>
        <c:minorTickMark val="none"/>
        <c:tickLblPos val="low"/>
        <c:crossAx val="31752960"/>
        <c:crosses val="autoZero"/>
        <c:auto val="1"/>
        <c:lblAlgn val="ctr"/>
        <c:lblOffset val="100"/>
        <c:noMultiLvlLbl val="0"/>
      </c:catAx>
      <c:valAx>
        <c:axId val="31752960"/>
        <c:scaling>
          <c:orientation val="minMax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3175116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Faulk</a:t>
            </a:r>
            <a:r>
              <a:rPr lang="en-US" baseline="0"/>
              <a:t> 2010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Faulk!$I$3:$I$20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Faulk!$J$3:$J$20</c:f>
              <c:numCache>
                <c:formatCode>0.00%</c:formatCode>
                <c:ptCount val="18"/>
                <c:pt idx="0">
                  <c:v>-3.2571912013536382E-2</c:v>
                </c:pt>
                <c:pt idx="1">
                  <c:v>-3.1725888324873094E-2</c:v>
                </c:pt>
                <c:pt idx="2">
                  <c:v>-3.5956006768189511E-2</c:v>
                </c:pt>
                <c:pt idx="3">
                  <c:v>-3.2994923857868022E-2</c:v>
                </c:pt>
                <c:pt idx="4">
                  <c:v>-2.030456852791878E-2</c:v>
                </c:pt>
                <c:pt idx="5">
                  <c:v>-2.2419627749576988E-2</c:v>
                </c:pt>
                <c:pt idx="6">
                  <c:v>-1.988155668358714E-2</c:v>
                </c:pt>
                <c:pt idx="7">
                  <c:v>-2.0727580372250424E-2</c:v>
                </c:pt>
                <c:pt idx="8">
                  <c:v>-2.3688663282571912E-2</c:v>
                </c:pt>
                <c:pt idx="9">
                  <c:v>-3.8071065989847719E-2</c:v>
                </c:pt>
                <c:pt idx="10">
                  <c:v>-4.1878172588832488E-2</c:v>
                </c:pt>
                <c:pt idx="11">
                  <c:v>-3.8917089678510999E-2</c:v>
                </c:pt>
                <c:pt idx="12">
                  <c:v>-2.6649746192893401E-2</c:v>
                </c:pt>
                <c:pt idx="13">
                  <c:v>-3.003384094754653E-2</c:v>
                </c:pt>
                <c:pt idx="14">
                  <c:v>-2.4111675126903553E-2</c:v>
                </c:pt>
                <c:pt idx="15">
                  <c:v>-1.7343485617597292E-2</c:v>
                </c:pt>
                <c:pt idx="16">
                  <c:v>-1.94585448392555E-2</c:v>
                </c:pt>
                <c:pt idx="17">
                  <c:v>-1.8189509306260575E-2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Faulk!$I$3:$I$20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Faulk!$K$3:$K$20</c:f>
              <c:numCache>
                <c:formatCode>0.00%</c:formatCode>
                <c:ptCount val="18"/>
                <c:pt idx="0">
                  <c:v>2.8341793570219966E-2</c:v>
                </c:pt>
                <c:pt idx="1">
                  <c:v>3.3417935702199662E-2</c:v>
                </c:pt>
                <c:pt idx="2">
                  <c:v>2.8341793570219966E-2</c:v>
                </c:pt>
                <c:pt idx="3">
                  <c:v>3.1725888324873094E-2</c:v>
                </c:pt>
                <c:pt idx="4">
                  <c:v>2.2842639593908629E-2</c:v>
                </c:pt>
                <c:pt idx="5">
                  <c:v>2.1573604060913704E-2</c:v>
                </c:pt>
                <c:pt idx="6">
                  <c:v>2.1573604060913704E-2</c:v>
                </c:pt>
                <c:pt idx="7">
                  <c:v>2.3265651438240272E-2</c:v>
                </c:pt>
                <c:pt idx="8">
                  <c:v>2.4111675126903553E-2</c:v>
                </c:pt>
                <c:pt idx="9">
                  <c:v>3.8917089678510999E-2</c:v>
                </c:pt>
                <c:pt idx="10">
                  <c:v>3.8494077834179359E-2</c:v>
                </c:pt>
                <c:pt idx="11">
                  <c:v>3.6802030456852791E-2</c:v>
                </c:pt>
                <c:pt idx="12">
                  <c:v>2.7918781725888325E-2</c:v>
                </c:pt>
                <c:pt idx="13">
                  <c:v>2.5803722504230117E-2</c:v>
                </c:pt>
                <c:pt idx="14">
                  <c:v>2.030456852791878E-2</c:v>
                </c:pt>
                <c:pt idx="15">
                  <c:v>3.3417935702199662E-2</c:v>
                </c:pt>
                <c:pt idx="16">
                  <c:v>2.1996615905245348E-2</c:v>
                </c:pt>
                <c:pt idx="17">
                  <c:v>2.6226734348561761E-2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1405184"/>
        <c:axId val="31406720"/>
      </c:barChart>
      <c:catAx>
        <c:axId val="31405184"/>
        <c:scaling>
          <c:orientation val="minMax"/>
        </c:scaling>
        <c:delete val="0"/>
        <c:axPos val="l"/>
        <c:majorTickMark val="none"/>
        <c:minorTickMark val="none"/>
        <c:tickLblPos val="low"/>
        <c:crossAx val="31406720"/>
        <c:crosses val="autoZero"/>
        <c:auto val="1"/>
        <c:lblAlgn val="ctr"/>
        <c:lblOffset val="100"/>
        <c:noMultiLvlLbl val="0"/>
      </c:catAx>
      <c:valAx>
        <c:axId val="31406720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31405184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Faulk</a:t>
            </a:r>
            <a:r>
              <a:rPr lang="en-US" baseline="0"/>
              <a:t> 2015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Faulk!$L$3:$L$20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Faulk!$M$3:$M$20</c:f>
              <c:numCache>
                <c:formatCode>0.00%</c:formatCode>
                <c:ptCount val="18"/>
                <c:pt idx="0">
                  <c:v>-2.3042974401574504E-2</c:v>
                </c:pt>
                <c:pt idx="1">
                  <c:v>-3.2710499749995785E-2</c:v>
                </c:pt>
                <c:pt idx="2">
                  <c:v>-3.171447957201582E-2</c:v>
                </c:pt>
                <c:pt idx="3">
                  <c:v>-3.6235032951155509E-2</c:v>
                </c:pt>
                <c:pt idx="4">
                  <c:v>-3.3517139674767105E-2</c:v>
                </c:pt>
                <c:pt idx="5">
                  <c:v>-2.0109943494806715E-2</c:v>
                </c:pt>
                <c:pt idx="6">
                  <c:v>-2.2514299190563809E-2</c:v>
                </c:pt>
                <c:pt idx="7">
                  <c:v>-1.9813637162167736E-2</c:v>
                </c:pt>
                <c:pt idx="8">
                  <c:v>-2.0554609829804865E-2</c:v>
                </c:pt>
                <c:pt idx="9">
                  <c:v>-2.2983985773297445E-2</c:v>
                </c:pt>
                <c:pt idx="10">
                  <c:v>-3.7340400438992512E-2</c:v>
                </c:pt>
                <c:pt idx="11">
                  <c:v>-4.1084340895746148E-2</c:v>
                </c:pt>
                <c:pt idx="12">
                  <c:v>-3.8051648747359813E-2</c:v>
                </c:pt>
                <c:pt idx="13">
                  <c:v>-2.4920357729159407E-2</c:v>
                </c:pt>
                <c:pt idx="14">
                  <c:v>-2.7686665166501513E-2</c:v>
                </c:pt>
                <c:pt idx="15">
                  <c:v>-2.0695437436465455E-2</c:v>
                </c:pt>
                <c:pt idx="16">
                  <c:v>-1.2996585257484865E-2</c:v>
                </c:pt>
                <c:pt idx="17">
                  <c:v>-2.4793594094568498E-2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Faulk!$L$3:$L$20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Faulk!$N$3:$N$20</c:f>
              <c:numCache>
                <c:formatCode>0.00%</c:formatCode>
                <c:ptCount val="18"/>
                <c:pt idx="0">
                  <c:v>2.2269210494988659E-2</c:v>
                </c:pt>
                <c:pt idx="1">
                  <c:v>2.8239700015107998E-2</c:v>
                </c:pt>
                <c:pt idx="2">
                  <c:v>3.3792274047532669E-2</c:v>
                </c:pt>
                <c:pt idx="3">
                  <c:v>2.8351283507800518E-2</c:v>
                </c:pt>
                <c:pt idx="4">
                  <c:v>3.2107949371947324E-2</c:v>
                </c:pt>
                <c:pt idx="5">
                  <c:v>2.2976502391151447E-2</c:v>
                </c:pt>
                <c:pt idx="6">
                  <c:v>2.1644527278310389E-2</c:v>
                </c:pt>
                <c:pt idx="7">
                  <c:v>2.1613313921080263E-2</c:v>
                </c:pt>
                <c:pt idx="8">
                  <c:v>2.325382832680073E-2</c:v>
                </c:pt>
                <c:pt idx="9">
                  <c:v>2.3580820023883644E-2</c:v>
                </c:pt>
                <c:pt idx="10">
                  <c:v>3.8842525192050073E-2</c:v>
                </c:pt>
                <c:pt idx="11">
                  <c:v>3.8332263757971032E-2</c:v>
                </c:pt>
                <c:pt idx="12">
                  <c:v>3.6354034296304301E-2</c:v>
                </c:pt>
                <c:pt idx="13">
                  <c:v>2.6943543717547605E-2</c:v>
                </c:pt>
                <c:pt idx="14">
                  <c:v>2.4694926392238102E-2</c:v>
                </c:pt>
                <c:pt idx="15">
                  <c:v>1.7790981239232315E-2</c:v>
                </c:pt>
                <c:pt idx="16">
                  <c:v>2.9651785389419313E-2</c:v>
                </c:pt>
                <c:pt idx="17">
                  <c:v>3.8794899070206314E-2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1423488"/>
        <c:axId val="31433472"/>
      </c:barChart>
      <c:catAx>
        <c:axId val="31423488"/>
        <c:scaling>
          <c:orientation val="minMax"/>
        </c:scaling>
        <c:delete val="0"/>
        <c:axPos val="l"/>
        <c:majorTickMark val="none"/>
        <c:minorTickMark val="none"/>
        <c:tickLblPos val="low"/>
        <c:crossAx val="31433472"/>
        <c:crosses val="autoZero"/>
        <c:auto val="1"/>
        <c:lblAlgn val="ctr"/>
        <c:lblOffset val="100"/>
        <c:noMultiLvlLbl val="0"/>
      </c:catAx>
      <c:valAx>
        <c:axId val="31433472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31423488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Faulk</a:t>
            </a:r>
            <a:r>
              <a:rPr lang="en-US" baseline="0"/>
              <a:t> 2020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Faulk!$O$3:$O$20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Faulk!$P$3:$P$20</c:f>
              <c:numCache>
                <c:formatCode>0.00%</c:formatCode>
                <c:ptCount val="18"/>
                <c:pt idx="0">
                  <c:v>-2.614490180806275E-2</c:v>
                </c:pt>
                <c:pt idx="1">
                  <c:v>-2.2698420876361255E-2</c:v>
                </c:pt>
                <c:pt idx="2">
                  <c:v>-3.2891201236152842E-2</c:v>
                </c:pt>
                <c:pt idx="3">
                  <c:v>-3.1646323872086955E-2</c:v>
                </c:pt>
                <c:pt idx="4">
                  <c:v>-3.6341773803872691E-2</c:v>
                </c:pt>
                <c:pt idx="5">
                  <c:v>-3.386984691425101E-2</c:v>
                </c:pt>
                <c:pt idx="6">
                  <c:v>-1.9990034783369599E-2</c:v>
                </c:pt>
                <c:pt idx="7">
                  <c:v>-2.2572291068223897E-2</c:v>
                </c:pt>
                <c:pt idx="8">
                  <c:v>-1.9716209403583075E-2</c:v>
                </c:pt>
                <c:pt idx="9">
                  <c:v>-2.0324224279012409E-2</c:v>
                </c:pt>
                <c:pt idx="10">
                  <c:v>-2.2019799340748113E-2</c:v>
                </c:pt>
                <c:pt idx="11">
                  <c:v>-3.6344551655817472E-2</c:v>
                </c:pt>
                <c:pt idx="12">
                  <c:v>-3.9751312973750952E-2</c:v>
                </c:pt>
                <c:pt idx="13">
                  <c:v>-3.6292696050802133E-2</c:v>
                </c:pt>
                <c:pt idx="14">
                  <c:v>-2.2642180327072631E-2</c:v>
                </c:pt>
                <c:pt idx="15">
                  <c:v>-2.3721798570167148E-2</c:v>
                </c:pt>
                <c:pt idx="16">
                  <c:v>-1.5909520953283521E-2</c:v>
                </c:pt>
                <c:pt idx="17">
                  <c:v>-2.4609571915263282E-2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Faulk!$O$3:$O$20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Faulk!$Q$3:$Q$20</c:f>
              <c:numCache>
                <c:formatCode>0.00%</c:formatCode>
                <c:ptCount val="18"/>
                <c:pt idx="0">
                  <c:v>2.5114983704746033E-2</c:v>
                </c:pt>
                <c:pt idx="1">
                  <c:v>2.2083555144925864E-2</c:v>
                </c:pt>
                <c:pt idx="2">
                  <c:v>2.8134412813150579E-2</c:v>
                </c:pt>
                <c:pt idx="3">
                  <c:v>3.4167506544458E-2</c:v>
                </c:pt>
                <c:pt idx="4">
                  <c:v>2.8200458717519149E-2</c:v>
                </c:pt>
                <c:pt idx="5">
                  <c:v>3.2583287630984129E-2</c:v>
                </c:pt>
                <c:pt idx="6">
                  <c:v>2.309158910275225E-2</c:v>
                </c:pt>
                <c:pt idx="7">
                  <c:v>2.1738262273642547E-2</c:v>
                </c:pt>
                <c:pt idx="8">
                  <c:v>2.1550210941203778E-2</c:v>
                </c:pt>
                <c:pt idx="9">
                  <c:v>2.3280434310016918E-2</c:v>
                </c:pt>
                <c:pt idx="10">
                  <c:v>2.2873070816741857E-2</c:v>
                </c:pt>
                <c:pt idx="11">
                  <c:v>3.8605191369132562E-2</c:v>
                </c:pt>
                <c:pt idx="12">
                  <c:v>3.7552091793996614E-2</c:v>
                </c:pt>
                <c:pt idx="13">
                  <c:v>3.5339690403351519E-2</c:v>
                </c:pt>
                <c:pt idx="14">
                  <c:v>2.5630550587914813E-2</c:v>
                </c:pt>
                <c:pt idx="15">
                  <c:v>2.2540384045287406E-2</c:v>
                </c:pt>
                <c:pt idx="16">
                  <c:v>1.5034852674557729E-2</c:v>
                </c:pt>
                <c:pt idx="17">
                  <c:v>5.4992807293736443E-2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2121984"/>
        <c:axId val="32123520"/>
      </c:barChart>
      <c:catAx>
        <c:axId val="32121984"/>
        <c:scaling>
          <c:orientation val="minMax"/>
        </c:scaling>
        <c:delete val="0"/>
        <c:axPos val="l"/>
        <c:majorTickMark val="none"/>
        <c:minorTickMark val="none"/>
        <c:tickLblPos val="low"/>
        <c:crossAx val="32123520"/>
        <c:crosses val="autoZero"/>
        <c:auto val="1"/>
        <c:lblAlgn val="ctr"/>
        <c:lblOffset val="100"/>
        <c:noMultiLvlLbl val="0"/>
      </c:catAx>
      <c:valAx>
        <c:axId val="32123520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32121984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Faulk</a:t>
            </a:r>
            <a:r>
              <a:rPr lang="en-US" baseline="0"/>
              <a:t> 2025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Faulk!$R$3:$R$20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Faulk!$S$3:$S$20</c:f>
              <c:numCache>
                <c:formatCode>0.00%</c:formatCode>
                <c:ptCount val="18"/>
                <c:pt idx="0">
                  <c:v>-2.8800001426125273E-2</c:v>
                </c:pt>
                <c:pt idx="1">
                  <c:v>-2.6293348596518142E-2</c:v>
                </c:pt>
                <c:pt idx="2">
                  <c:v>-2.2291899920940897E-2</c:v>
                </c:pt>
                <c:pt idx="3">
                  <c:v>-3.2984750991837598E-2</c:v>
                </c:pt>
                <c:pt idx="4">
                  <c:v>-3.1353981632172741E-2</c:v>
                </c:pt>
                <c:pt idx="5">
                  <c:v>-3.6132200580522467E-2</c:v>
                </c:pt>
                <c:pt idx="6">
                  <c:v>-3.4353720047969154E-2</c:v>
                </c:pt>
                <c:pt idx="7">
                  <c:v>-1.9777292932447173E-2</c:v>
                </c:pt>
                <c:pt idx="8">
                  <c:v>-2.2562471016133848E-2</c:v>
                </c:pt>
                <c:pt idx="9">
                  <c:v>-1.9514778437085985E-2</c:v>
                </c:pt>
                <c:pt idx="10">
                  <c:v>-1.9874161751481913E-2</c:v>
                </c:pt>
                <c:pt idx="11">
                  <c:v>-2.0843478861950454E-2</c:v>
                </c:pt>
                <c:pt idx="12">
                  <c:v>-3.4811682458294912E-2</c:v>
                </c:pt>
                <c:pt idx="13">
                  <c:v>-3.7391498933710084E-2</c:v>
                </c:pt>
                <c:pt idx="14">
                  <c:v>-3.3645585211055443E-2</c:v>
                </c:pt>
                <c:pt idx="15">
                  <c:v>-1.9058007344542952E-2</c:v>
                </c:pt>
                <c:pt idx="16">
                  <c:v>-1.8151117395524018E-2</c:v>
                </c:pt>
                <c:pt idx="17">
                  <c:v>-2.6403942315219312E-2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Faulk!$R$3:$R$20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Faulk!$T$3:$T$20</c:f>
              <c:numCache>
                <c:formatCode>0.00%</c:formatCode>
                <c:ptCount val="18"/>
                <c:pt idx="0">
                  <c:v>2.7670753557827939E-2</c:v>
                </c:pt>
                <c:pt idx="1">
                  <c:v>2.5253100223435288E-2</c:v>
                </c:pt>
                <c:pt idx="2">
                  <c:v>2.1861112834990079E-2</c:v>
                </c:pt>
                <c:pt idx="3">
                  <c:v>2.7922140278525891E-2</c:v>
                </c:pt>
                <c:pt idx="4">
                  <c:v>3.4345833224333461E-2</c:v>
                </c:pt>
                <c:pt idx="5">
                  <c:v>2.8019632169326358E-2</c:v>
                </c:pt>
                <c:pt idx="6">
                  <c:v>3.2996928335700983E-2</c:v>
                </c:pt>
                <c:pt idx="7">
                  <c:v>2.3189255598884483E-2</c:v>
                </c:pt>
                <c:pt idx="8">
                  <c:v>2.1695376403736862E-2</c:v>
                </c:pt>
                <c:pt idx="9">
                  <c:v>2.1456197139619208E-2</c:v>
                </c:pt>
                <c:pt idx="10">
                  <c:v>2.3166902819262411E-2</c:v>
                </c:pt>
                <c:pt idx="11">
                  <c:v>2.1975975906759732E-2</c:v>
                </c:pt>
                <c:pt idx="12">
                  <c:v>3.7682834850460284E-2</c:v>
                </c:pt>
                <c:pt idx="13">
                  <c:v>3.6099334436478135E-2</c:v>
                </c:pt>
                <c:pt idx="14">
                  <c:v>3.3827376302549478E-2</c:v>
                </c:pt>
                <c:pt idx="15">
                  <c:v>2.3165707742276935E-2</c:v>
                </c:pt>
                <c:pt idx="16">
                  <c:v>1.9945093458081167E-2</c:v>
                </c:pt>
                <c:pt idx="17">
                  <c:v>5.5482524864218966E-2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2140288"/>
        <c:axId val="32154368"/>
      </c:barChart>
      <c:catAx>
        <c:axId val="32140288"/>
        <c:scaling>
          <c:orientation val="minMax"/>
        </c:scaling>
        <c:delete val="0"/>
        <c:axPos val="l"/>
        <c:majorTickMark val="none"/>
        <c:minorTickMark val="none"/>
        <c:tickLblPos val="low"/>
        <c:crossAx val="32154368"/>
        <c:crosses val="autoZero"/>
        <c:auto val="1"/>
        <c:lblAlgn val="ctr"/>
        <c:lblOffset val="100"/>
        <c:noMultiLvlLbl val="0"/>
      </c:catAx>
      <c:valAx>
        <c:axId val="32154368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32140288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Faulk</a:t>
            </a:r>
            <a:r>
              <a:rPr lang="en-US" baseline="0"/>
              <a:t> 2030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Faulk!$U$3:$U$20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Faulk!$V$3:$V$20</c:f>
              <c:numCache>
                <c:formatCode>0.00%</c:formatCode>
                <c:ptCount val="18"/>
                <c:pt idx="0">
                  <c:v>-3.1304319615227338E-2</c:v>
                </c:pt>
                <c:pt idx="1">
                  <c:v>-2.8843851199283815E-2</c:v>
                </c:pt>
                <c:pt idx="2">
                  <c:v>-2.6456847046666381E-2</c:v>
                </c:pt>
                <c:pt idx="3">
                  <c:v>-2.1778274713211747E-2</c:v>
                </c:pt>
                <c:pt idx="4">
                  <c:v>-3.2889287084199192E-2</c:v>
                </c:pt>
                <c:pt idx="5">
                  <c:v>-3.0788072219015635E-2</c:v>
                </c:pt>
                <c:pt idx="6">
                  <c:v>-3.5998316054096868E-2</c:v>
                </c:pt>
                <c:pt idx="7">
                  <c:v>-3.47641756200463E-2</c:v>
                </c:pt>
                <c:pt idx="8">
                  <c:v>-1.9485752023841146E-2</c:v>
                </c:pt>
                <c:pt idx="9">
                  <c:v>-2.2447618965482904E-2</c:v>
                </c:pt>
                <c:pt idx="10">
                  <c:v>-1.9090970486783019E-2</c:v>
                </c:pt>
                <c:pt idx="11">
                  <c:v>-1.9284698665718664E-2</c:v>
                </c:pt>
                <c:pt idx="12">
                  <c:v>-1.936376245294184E-2</c:v>
                </c:pt>
                <c:pt idx="13">
                  <c:v>-3.2413629450059947E-2</c:v>
                </c:pt>
                <c:pt idx="14">
                  <c:v>-3.413440724553829E-2</c:v>
                </c:pt>
                <c:pt idx="15">
                  <c:v>-2.8976272318883077E-2</c:v>
                </c:pt>
                <c:pt idx="16">
                  <c:v>-1.4306811236378411E-2</c:v>
                </c:pt>
                <c:pt idx="17">
                  <c:v>-2.8998836481462224E-2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Faulk!$U$3:$U$20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Faulk!$W$3:$W$20</c:f>
              <c:numCache>
                <c:formatCode>0.00%</c:formatCode>
                <c:ptCount val="18"/>
                <c:pt idx="0">
                  <c:v>3.0076693237423822E-2</c:v>
                </c:pt>
                <c:pt idx="1">
                  <c:v>2.7721775457295615E-2</c:v>
                </c:pt>
                <c:pt idx="2">
                  <c:v>2.5394819150957142E-2</c:v>
                </c:pt>
                <c:pt idx="3">
                  <c:v>2.1572304305027382E-2</c:v>
                </c:pt>
                <c:pt idx="4">
                  <c:v>2.7496294867497002E-2</c:v>
                </c:pt>
                <c:pt idx="5">
                  <c:v>3.4564884807075404E-2</c:v>
                </c:pt>
                <c:pt idx="6">
                  <c:v>2.772621304953778E-2</c:v>
                </c:pt>
                <c:pt idx="7">
                  <c:v>3.342070207196967E-2</c:v>
                </c:pt>
                <c:pt idx="8">
                  <c:v>2.3147748853011005E-2</c:v>
                </c:pt>
                <c:pt idx="9">
                  <c:v>2.163598693207355E-2</c:v>
                </c:pt>
                <c:pt idx="10">
                  <c:v>2.12062955718498E-2</c:v>
                </c:pt>
                <c:pt idx="11">
                  <c:v>2.2952002545792147E-2</c:v>
                </c:pt>
                <c:pt idx="12">
                  <c:v>2.0657019830147842E-2</c:v>
                </c:pt>
                <c:pt idx="13">
                  <c:v>3.6111445544775245E-2</c:v>
                </c:pt>
                <c:pt idx="14">
                  <c:v>3.4140757174597587E-2</c:v>
                </c:pt>
                <c:pt idx="15">
                  <c:v>3.0803247931689405E-2</c:v>
                </c:pt>
                <c:pt idx="16">
                  <c:v>2.0255068158674807E-2</c:v>
                </c:pt>
                <c:pt idx="17">
                  <c:v>5.9790837631767985E-2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2212096"/>
        <c:axId val="32213632"/>
      </c:barChart>
      <c:catAx>
        <c:axId val="32212096"/>
        <c:scaling>
          <c:orientation val="minMax"/>
        </c:scaling>
        <c:delete val="0"/>
        <c:axPos val="l"/>
        <c:majorTickMark val="none"/>
        <c:minorTickMark val="none"/>
        <c:tickLblPos val="low"/>
        <c:crossAx val="32213632"/>
        <c:crosses val="autoZero"/>
        <c:auto val="1"/>
        <c:lblAlgn val="ctr"/>
        <c:lblOffset val="100"/>
        <c:noMultiLvlLbl val="0"/>
      </c:catAx>
      <c:valAx>
        <c:axId val="32213632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32212096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Faulk</a:t>
            </a:r>
            <a:r>
              <a:rPr lang="en-US" baseline="0"/>
              <a:t> 2035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Faulk!$X$3:$X$20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Faulk!$Y$3:$Y$20</c:f>
              <c:numCache>
                <c:formatCode>0.00%</c:formatCode>
                <c:ptCount val="18"/>
                <c:pt idx="0">
                  <c:v>-3.1132320450721705E-2</c:v>
                </c:pt>
                <c:pt idx="1">
                  <c:v>-3.1416311656283953E-2</c:v>
                </c:pt>
                <c:pt idx="2">
                  <c:v>-2.9002807552220386E-2</c:v>
                </c:pt>
                <c:pt idx="3">
                  <c:v>-2.6709399650027395E-2</c:v>
                </c:pt>
                <c:pt idx="4">
                  <c:v>-2.1183396433528078E-2</c:v>
                </c:pt>
                <c:pt idx="5">
                  <c:v>-3.2697707346807534E-2</c:v>
                </c:pt>
                <c:pt idx="6">
                  <c:v>-3.0424688080767839E-2</c:v>
                </c:pt>
                <c:pt idx="7">
                  <c:v>-3.5872011766566507E-2</c:v>
                </c:pt>
                <c:pt idx="8">
                  <c:v>-3.5283651112368718E-2</c:v>
                </c:pt>
                <c:pt idx="9">
                  <c:v>-1.9168156993148455E-2</c:v>
                </c:pt>
                <c:pt idx="10">
                  <c:v>-2.2188516192533328E-2</c:v>
                </c:pt>
                <c:pt idx="11">
                  <c:v>-1.8598956576465354E-2</c:v>
                </c:pt>
                <c:pt idx="12">
                  <c:v>-1.854116571923092E-2</c:v>
                </c:pt>
                <c:pt idx="13">
                  <c:v>-1.7509162135989381E-2</c:v>
                </c:pt>
                <c:pt idx="14">
                  <c:v>-2.9420461575911029E-2</c:v>
                </c:pt>
                <c:pt idx="15">
                  <c:v>-2.9023608335185361E-2</c:v>
                </c:pt>
                <c:pt idx="16">
                  <c:v>-2.2425659750043979E-2</c:v>
                </c:pt>
                <c:pt idx="17">
                  <c:v>-2.8095293645704109E-2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Faulk!$X$3:$X$20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Faulk!$Z$3:$Z$20</c:f>
              <c:numCache>
                <c:formatCode>0.00%</c:formatCode>
                <c:ptCount val="18"/>
                <c:pt idx="0">
                  <c:v>2.9911445368897033E-2</c:v>
                </c:pt>
                <c:pt idx="1">
                  <c:v>3.0193104502377228E-2</c:v>
                </c:pt>
                <c:pt idx="2">
                  <c:v>2.7881904282496917E-2</c:v>
                </c:pt>
                <c:pt idx="3">
                  <c:v>2.5620696789832944E-2</c:v>
                </c:pt>
                <c:pt idx="4">
                  <c:v>2.1234482664059338E-2</c:v>
                </c:pt>
                <c:pt idx="5">
                  <c:v>2.7164774854425328E-2</c:v>
                </c:pt>
                <c:pt idx="6">
                  <c:v>3.4888115131272525E-2</c:v>
                </c:pt>
                <c:pt idx="7">
                  <c:v>2.7497097159519836E-2</c:v>
                </c:pt>
                <c:pt idx="8">
                  <c:v>3.3829590826157781E-2</c:v>
                </c:pt>
                <c:pt idx="9">
                  <c:v>2.3197329948159488E-2</c:v>
                </c:pt>
                <c:pt idx="10">
                  <c:v>2.1531530477840854E-2</c:v>
                </c:pt>
                <c:pt idx="11">
                  <c:v>2.0923433037925838E-2</c:v>
                </c:pt>
                <c:pt idx="12">
                  <c:v>2.2481206807541385E-2</c:v>
                </c:pt>
                <c:pt idx="13">
                  <c:v>1.9059428626863401E-2</c:v>
                </c:pt>
                <c:pt idx="14">
                  <c:v>3.4215949820294876E-2</c:v>
                </c:pt>
                <c:pt idx="15">
                  <c:v>3.0820056714632213E-2</c:v>
                </c:pt>
                <c:pt idx="16">
                  <c:v>2.7294863056501629E-2</c:v>
                </c:pt>
                <c:pt idx="17">
                  <c:v>6.3561714957697288E-2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2054272"/>
        <c:axId val="32064256"/>
      </c:barChart>
      <c:catAx>
        <c:axId val="32054272"/>
        <c:scaling>
          <c:orientation val="minMax"/>
        </c:scaling>
        <c:delete val="0"/>
        <c:axPos val="l"/>
        <c:majorTickMark val="none"/>
        <c:minorTickMark val="none"/>
        <c:tickLblPos val="low"/>
        <c:crossAx val="32064256"/>
        <c:crosses val="autoZero"/>
        <c:auto val="1"/>
        <c:lblAlgn val="ctr"/>
        <c:lblOffset val="100"/>
        <c:noMultiLvlLbl val="0"/>
      </c:catAx>
      <c:valAx>
        <c:axId val="32064256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32054272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Aurora</a:t>
            </a:r>
            <a:r>
              <a:rPr lang="en-US" baseline="0"/>
              <a:t> 2010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Aurora!$I$3:$I$20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Aurora!$J$3:$J$20</c:f>
              <c:numCache>
                <c:formatCode>0.00%</c:formatCode>
                <c:ptCount val="18"/>
                <c:pt idx="0">
                  <c:v>-4.1697416974169739E-2</c:v>
                </c:pt>
                <c:pt idx="1">
                  <c:v>-2.915129151291513E-2</c:v>
                </c:pt>
                <c:pt idx="2">
                  <c:v>-4.0590405904059039E-2</c:v>
                </c:pt>
                <c:pt idx="3">
                  <c:v>-3.9852398523985241E-2</c:v>
                </c:pt>
                <c:pt idx="4">
                  <c:v>-2.1771217712177122E-2</c:v>
                </c:pt>
                <c:pt idx="5">
                  <c:v>-2.3985239852398525E-2</c:v>
                </c:pt>
                <c:pt idx="6">
                  <c:v>-2.3247232472324724E-2</c:v>
                </c:pt>
                <c:pt idx="7">
                  <c:v>-2.6568265682656828E-2</c:v>
                </c:pt>
                <c:pt idx="8">
                  <c:v>-3.136531365313653E-2</c:v>
                </c:pt>
                <c:pt idx="9">
                  <c:v>-3.6162361623616239E-2</c:v>
                </c:pt>
                <c:pt idx="10">
                  <c:v>-3.8007380073800737E-2</c:v>
                </c:pt>
                <c:pt idx="11">
                  <c:v>-3.8376383763837639E-2</c:v>
                </c:pt>
                <c:pt idx="12">
                  <c:v>-3.2103321033210334E-2</c:v>
                </c:pt>
                <c:pt idx="13">
                  <c:v>-2.2878228782287822E-2</c:v>
                </c:pt>
                <c:pt idx="14">
                  <c:v>-2.3247232472324724E-2</c:v>
                </c:pt>
                <c:pt idx="15">
                  <c:v>-1.808118081180812E-2</c:v>
                </c:pt>
                <c:pt idx="16">
                  <c:v>-1.3284132841328414E-2</c:v>
                </c:pt>
                <c:pt idx="17">
                  <c:v>-9.2250922509225092E-3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Aurora!$I$3:$I$20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Aurora!$K$3:$K$20</c:f>
              <c:numCache>
                <c:formatCode>0.00%</c:formatCode>
                <c:ptCount val="18"/>
                <c:pt idx="0">
                  <c:v>2.9889298892988931E-2</c:v>
                </c:pt>
                <c:pt idx="1">
                  <c:v>3.3579335793357937E-2</c:v>
                </c:pt>
                <c:pt idx="2">
                  <c:v>3.7269372693726939E-2</c:v>
                </c:pt>
                <c:pt idx="3">
                  <c:v>2.9520295202952029E-2</c:v>
                </c:pt>
                <c:pt idx="4">
                  <c:v>1.3653136531365314E-2</c:v>
                </c:pt>
                <c:pt idx="5">
                  <c:v>2.0664206642066422E-2</c:v>
                </c:pt>
                <c:pt idx="6">
                  <c:v>2.9520295202952029E-2</c:v>
                </c:pt>
                <c:pt idx="7">
                  <c:v>2.6568265682656828E-2</c:v>
                </c:pt>
                <c:pt idx="8">
                  <c:v>2.3985239852398525E-2</c:v>
                </c:pt>
                <c:pt idx="9">
                  <c:v>3.3579335793357937E-2</c:v>
                </c:pt>
                <c:pt idx="10">
                  <c:v>3.6900369003690037E-2</c:v>
                </c:pt>
                <c:pt idx="11">
                  <c:v>3.025830258302583E-2</c:v>
                </c:pt>
                <c:pt idx="12">
                  <c:v>3.2841328413284132E-2</c:v>
                </c:pt>
                <c:pt idx="13">
                  <c:v>2.1771217712177122E-2</c:v>
                </c:pt>
                <c:pt idx="14">
                  <c:v>2.5830258302583026E-2</c:v>
                </c:pt>
                <c:pt idx="15">
                  <c:v>2.3616236162361623E-2</c:v>
                </c:pt>
                <c:pt idx="16">
                  <c:v>1.8450184501845018E-2</c:v>
                </c:pt>
                <c:pt idx="17">
                  <c:v>2.2509225092250923E-2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1864704"/>
        <c:axId val="31866240"/>
      </c:barChart>
      <c:catAx>
        <c:axId val="31864704"/>
        <c:scaling>
          <c:orientation val="minMax"/>
        </c:scaling>
        <c:delete val="0"/>
        <c:axPos val="l"/>
        <c:majorTickMark val="none"/>
        <c:minorTickMark val="none"/>
        <c:tickLblPos val="low"/>
        <c:crossAx val="31866240"/>
        <c:crosses val="autoZero"/>
        <c:auto val="1"/>
        <c:lblAlgn val="ctr"/>
        <c:lblOffset val="100"/>
        <c:noMultiLvlLbl val="0"/>
      </c:catAx>
      <c:valAx>
        <c:axId val="31866240"/>
        <c:scaling>
          <c:orientation val="minMax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318647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Grant</a:t>
            </a:r>
            <a:r>
              <a:rPr lang="en-US" baseline="0"/>
              <a:t> 2010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Grant!$I$3:$I$20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Grant!$J$3:$J$20</c:f>
              <c:numCache>
                <c:formatCode>0.00%</c:formatCode>
                <c:ptCount val="18"/>
                <c:pt idx="0">
                  <c:v>-3.4121805328983144E-2</c:v>
                </c:pt>
                <c:pt idx="1">
                  <c:v>-2.9771615008156605E-2</c:v>
                </c:pt>
                <c:pt idx="2">
                  <c:v>-3.3306144643828167E-2</c:v>
                </c:pt>
                <c:pt idx="3">
                  <c:v>-3.5345296356715607E-2</c:v>
                </c:pt>
                <c:pt idx="4">
                  <c:v>-2.0799347471451877E-2</c:v>
                </c:pt>
                <c:pt idx="5">
                  <c:v>-2.4877650897226752E-2</c:v>
                </c:pt>
                <c:pt idx="6">
                  <c:v>-2.8684067427949971E-2</c:v>
                </c:pt>
                <c:pt idx="7">
                  <c:v>-3.0179445350734094E-2</c:v>
                </c:pt>
                <c:pt idx="8">
                  <c:v>-2.5013594344752584E-2</c:v>
                </c:pt>
                <c:pt idx="9">
                  <c:v>-4.4589450788471999E-2</c:v>
                </c:pt>
                <c:pt idx="10">
                  <c:v>-4.6900489396411095E-2</c:v>
                </c:pt>
                <c:pt idx="11">
                  <c:v>-4.2142468733007067E-2</c:v>
                </c:pt>
                <c:pt idx="12">
                  <c:v>-3.0179445350734094E-2</c:v>
                </c:pt>
                <c:pt idx="13">
                  <c:v>-2.4605764002175096E-2</c:v>
                </c:pt>
                <c:pt idx="14">
                  <c:v>-1.99836867862969E-2</c:v>
                </c:pt>
                <c:pt idx="15">
                  <c:v>-1.5225666122892877E-2</c:v>
                </c:pt>
                <c:pt idx="16">
                  <c:v>-1.1963023382272975E-2</c:v>
                </c:pt>
                <c:pt idx="17">
                  <c:v>-1.0739532354540511E-2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Grant!$I$3:$I$20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Grant!$K$3:$K$20</c:f>
              <c:numCache>
                <c:formatCode>0.00%</c:formatCode>
                <c:ptCount val="18"/>
                <c:pt idx="0">
                  <c:v>2.5149537792278413E-2</c:v>
                </c:pt>
                <c:pt idx="1">
                  <c:v>2.732463295269168E-2</c:v>
                </c:pt>
                <c:pt idx="2">
                  <c:v>3.5753126699293092E-2</c:v>
                </c:pt>
                <c:pt idx="3">
                  <c:v>3.2354540511147362E-2</c:v>
                </c:pt>
                <c:pt idx="4">
                  <c:v>1.7128874388254486E-2</c:v>
                </c:pt>
                <c:pt idx="5">
                  <c:v>2.365415986949429E-2</c:v>
                </c:pt>
                <c:pt idx="6">
                  <c:v>2.569331158238173E-2</c:v>
                </c:pt>
                <c:pt idx="7">
                  <c:v>2.2294725394235999E-2</c:v>
                </c:pt>
                <c:pt idx="8">
                  <c:v>2.6644915715062535E-2</c:v>
                </c:pt>
                <c:pt idx="9">
                  <c:v>4.2958129418162044E-2</c:v>
                </c:pt>
                <c:pt idx="10">
                  <c:v>3.9423599782490486E-2</c:v>
                </c:pt>
                <c:pt idx="11">
                  <c:v>3.6568787384448069E-2</c:v>
                </c:pt>
                <c:pt idx="12">
                  <c:v>3.3849918433931488E-2</c:v>
                </c:pt>
                <c:pt idx="13">
                  <c:v>2.5285481239804241E-2</c:v>
                </c:pt>
                <c:pt idx="14">
                  <c:v>2.1479064709081022E-2</c:v>
                </c:pt>
                <c:pt idx="15">
                  <c:v>2.1479064709081022E-2</c:v>
                </c:pt>
                <c:pt idx="16">
                  <c:v>1.5497553017944535E-2</c:v>
                </c:pt>
                <c:pt idx="17">
                  <c:v>1.9032082653616094E-2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1899648"/>
        <c:axId val="31901184"/>
      </c:barChart>
      <c:catAx>
        <c:axId val="31899648"/>
        <c:scaling>
          <c:orientation val="minMax"/>
        </c:scaling>
        <c:delete val="0"/>
        <c:axPos val="l"/>
        <c:majorTickMark val="none"/>
        <c:minorTickMark val="none"/>
        <c:tickLblPos val="low"/>
        <c:crossAx val="31901184"/>
        <c:crosses val="autoZero"/>
        <c:auto val="1"/>
        <c:lblAlgn val="ctr"/>
        <c:lblOffset val="100"/>
        <c:noMultiLvlLbl val="0"/>
      </c:catAx>
      <c:valAx>
        <c:axId val="31901184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31899648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Grant</a:t>
            </a:r>
            <a:r>
              <a:rPr lang="en-US" baseline="0"/>
              <a:t> 2015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Grant!$L$3:$L$20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Grant!$M$3:$M$20</c:f>
              <c:numCache>
                <c:formatCode>0.00%</c:formatCode>
                <c:ptCount val="18"/>
                <c:pt idx="0">
                  <c:v>-2.6566551210726406E-2</c:v>
                </c:pt>
                <c:pt idx="1">
                  <c:v>-3.3779795916172743E-2</c:v>
                </c:pt>
                <c:pt idx="2">
                  <c:v>-2.9242520860498604E-2</c:v>
                </c:pt>
                <c:pt idx="3">
                  <c:v>-3.2772468937408372E-2</c:v>
                </c:pt>
                <c:pt idx="4">
                  <c:v>-3.5282324124563037E-2</c:v>
                </c:pt>
                <c:pt idx="5">
                  <c:v>-2.0156019006520365E-2</c:v>
                </c:pt>
                <c:pt idx="6">
                  <c:v>-2.4275125052389154E-2</c:v>
                </c:pt>
                <c:pt idx="7">
                  <c:v>-2.8059823994474473E-2</c:v>
                </c:pt>
                <c:pt idx="8">
                  <c:v>-2.9753401547006557E-2</c:v>
                </c:pt>
                <c:pt idx="9">
                  <c:v>-2.3673765459121931E-2</c:v>
                </c:pt>
                <c:pt idx="10">
                  <c:v>-4.3029395860125219E-2</c:v>
                </c:pt>
                <c:pt idx="11">
                  <c:v>-4.5233468130155691E-2</c:v>
                </c:pt>
                <c:pt idx="12">
                  <c:v>-4.0401226645434635E-2</c:v>
                </c:pt>
                <c:pt idx="13">
                  <c:v>-2.8075782680483739E-2</c:v>
                </c:pt>
                <c:pt idx="14">
                  <c:v>-2.226197126826476E-2</c:v>
                </c:pt>
                <c:pt idx="15">
                  <c:v>-1.6807709142883612E-2</c:v>
                </c:pt>
                <c:pt idx="16">
                  <c:v>-1.140369963614405E-2</c:v>
                </c:pt>
                <c:pt idx="17">
                  <c:v>-1.4686818508259212E-2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Grant!$L$3:$L$20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Grant!$N$3:$N$20</c:f>
              <c:numCache>
                <c:formatCode>0.00%</c:formatCode>
                <c:ptCount val="18"/>
                <c:pt idx="0">
                  <c:v>2.5723933744065647E-2</c:v>
                </c:pt>
                <c:pt idx="1">
                  <c:v>2.4698618880440934E-2</c:v>
                </c:pt>
                <c:pt idx="2">
                  <c:v>2.6645758484963096E-2</c:v>
                </c:pt>
                <c:pt idx="3">
                  <c:v>3.5415779665367561E-2</c:v>
                </c:pt>
                <c:pt idx="4">
                  <c:v>3.2382221065598543E-2</c:v>
                </c:pt>
                <c:pt idx="5">
                  <c:v>1.6630364832916775E-2</c:v>
                </c:pt>
                <c:pt idx="6">
                  <c:v>2.3224748417904298E-2</c:v>
                </c:pt>
                <c:pt idx="7">
                  <c:v>2.548440647299231E-2</c:v>
                </c:pt>
                <c:pt idx="8">
                  <c:v>2.1745493199322275E-2</c:v>
                </c:pt>
                <c:pt idx="9">
                  <c:v>2.5601097101065909E-2</c:v>
                </c:pt>
                <c:pt idx="10">
                  <c:v>4.2218296995833932E-2</c:v>
                </c:pt>
                <c:pt idx="11">
                  <c:v>3.8590285596006454E-2</c:v>
                </c:pt>
                <c:pt idx="12">
                  <c:v>3.5230593923732956E-2</c:v>
                </c:pt>
                <c:pt idx="13">
                  <c:v>3.2306235624535502E-2</c:v>
                </c:pt>
                <c:pt idx="14">
                  <c:v>2.3697884997337413E-2</c:v>
                </c:pt>
                <c:pt idx="15">
                  <c:v>1.902361107204173E-2</c:v>
                </c:pt>
                <c:pt idx="16">
                  <c:v>1.8658355917870805E-2</c:v>
                </c:pt>
                <c:pt idx="17">
                  <c:v>2.7260446027371349E-2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5155200"/>
        <c:axId val="125156736"/>
      </c:barChart>
      <c:catAx>
        <c:axId val="125155200"/>
        <c:scaling>
          <c:orientation val="minMax"/>
        </c:scaling>
        <c:delete val="0"/>
        <c:axPos val="l"/>
        <c:majorTickMark val="none"/>
        <c:minorTickMark val="none"/>
        <c:tickLblPos val="low"/>
        <c:crossAx val="125156736"/>
        <c:crosses val="autoZero"/>
        <c:auto val="1"/>
        <c:lblAlgn val="ctr"/>
        <c:lblOffset val="100"/>
        <c:noMultiLvlLbl val="0"/>
      </c:catAx>
      <c:valAx>
        <c:axId val="125156736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25155200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Bennett</a:t>
            </a:r>
            <a:r>
              <a:rPr lang="en-US" baseline="0"/>
              <a:t> 2025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Bennett!$R$3:$R$20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Bennett!$S$3:$S$20</c:f>
              <c:numCache>
                <c:formatCode>0.00%</c:formatCode>
                <c:ptCount val="18"/>
                <c:pt idx="0">
                  <c:v>-5.4645169919349125E-2</c:v>
                </c:pt>
                <c:pt idx="1">
                  <c:v>-5.0592258000267426E-2</c:v>
                </c:pt>
                <c:pt idx="2">
                  <c:v>-4.4830697219103155E-2</c:v>
                </c:pt>
                <c:pt idx="3">
                  <c:v>-3.9400270310429301E-2</c:v>
                </c:pt>
                <c:pt idx="4">
                  <c:v>-3.7606193019724406E-2</c:v>
                </c:pt>
                <c:pt idx="5">
                  <c:v>-3.6878759723216012E-2</c:v>
                </c:pt>
                <c:pt idx="6">
                  <c:v>-4.1217712816225473E-2</c:v>
                </c:pt>
                <c:pt idx="7">
                  <c:v>-2.5716601865938011E-2</c:v>
                </c:pt>
                <c:pt idx="8">
                  <c:v>-2.253365588623097E-2</c:v>
                </c:pt>
                <c:pt idx="9">
                  <c:v>-2.0074181414996544E-2</c:v>
                </c:pt>
                <c:pt idx="10">
                  <c:v>-1.4762141293545347E-2</c:v>
                </c:pt>
                <c:pt idx="11">
                  <c:v>-1.5960171778767483E-2</c:v>
                </c:pt>
                <c:pt idx="12">
                  <c:v>-1.7382936636820379E-2</c:v>
                </c:pt>
                <c:pt idx="13">
                  <c:v>-1.9847400327849485E-2</c:v>
                </c:pt>
                <c:pt idx="14">
                  <c:v>-1.4933359374922201E-2</c:v>
                </c:pt>
                <c:pt idx="15">
                  <c:v>-1.2279854497286465E-2</c:v>
                </c:pt>
                <c:pt idx="16">
                  <c:v>-4.4686882383609839E-3</c:v>
                </c:pt>
                <c:pt idx="17">
                  <c:v>-9.3635207768565688E-3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Bennett!$R$3:$R$20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Bennett!$T$3:$T$20</c:f>
              <c:numCache>
                <c:formatCode>0.00%</c:formatCode>
                <c:ptCount val="18"/>
                <c:pt idx="0">
                  <c:v>5.2502156053273706E-2</c:v>
                </c:pt>
                <c:pt idx="1">
                  <c:v>4.8760090480017761E-2</c:v>
                </c:pt>
                <c:pt idx="2">
                  <c:v>4.2553187088748473E-2</c:v>
                </c:pt>
                <c:pt idx="3">
                  <c:v>4.3551925481020139E-2</c:v>
                </c:pt>
                <c:pt idx="4">
                  <c:v>3.9923732013135177E-2</c:v>
                </c:pt>
                <c:pt idx="5">
                  <c:v>3.6579375496112475E-2</c:v>
                </c:pt>
                <c:pt idx="6">
                  <c:v>3.2928925845679226E-2</c:v>
                </c:pt>
                <c:pt idx="7">
                  <c:v>3.3033429644562302E-2</c:v>
                </c:pt>
                <c:pt idx="8">
                  <c:v>2.6547383116228424E-2</c:v>
                </c:pt>
                <c:pt idx="9">
                  <c:v>1.7653531445094826E-2</c:v>
                </c:pt>
                <c:pt idx="10">
                  <c:v>2.1124323695746849E-2</c:v>
                </c:pt>
                <c:pt idx="11">
                  <c:v>2.0055444778161034E-2</c:v>
                </c:pt>
                <c:pt idx="12">
                  <c:v>2.384852120241648E-2</c:v>
                </c:pt>
                <c:pt idx="13">
                  <c:v>1.9806347232909957E-2</c:v>
                </c:pt>
                <c:pt idx="14">
                  <c:v>1.820375497137974E-2</c:v>
                </c:pt>
                <c:pt idx="15">
                  <c:v>1.4507028128243133E-2</c:v>
                </c:pt>
                <c:pt idx="16">
                  <c:v>6.2774693319354313E-3</c:v>
                </c:pt>
                <c:pt idx="17">
                  <c:v>1.9649800895445452E-2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16724096"/>
        <c:axId val="116725632"/>
      </c:barChart>
      <c:catAx>
        <c:axId val="116724096"/>
        <c:scaling>
          <c:orientation val="minMax"/>
        </c:scaling>
        <c:delete val="0"/>
        <c:axPos val="l"/>
        <c:majorTickMark val="none"/>
        <c:minorTickMark val="none"/>
        <c:tickLblPos val="low"/>
        <c:crossAx val="116725632"/>
        <c:crosses val="autoZero"/>
        <c:auto val="1"/>
        <c:lblAlgn val="ctr"/>
        <c:lblOffset val="100"/>
        <c:noMultiLvlLbl val="0"/>
      </c:catAx>
      <c:valAx>
        <c:axId val="116725632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16724096"/>
        <c:crosses val="autoZero"/>
        <c:crossBetween val="between"/>
      </c:valAx>
      <c:spPr>
        <a:gradFill flip="none" rotWithShape="1"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  <a:tileRect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Grant</a:t>
            </a:r>
            <a:r>
              <a:rPr lang="en-US" baseline="0"/>
              <a:t> 2020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Grant!$O$3:$O$20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Grant!$P$3:$P$20</c:f>
              <c:numCache>
                <c:formatCode>0.00%</c:formatCode>
                <c:ptCount val="18"/>
                <c:pt idx="0">
                  <c:v>-2.8162331365527923E-2</c:v>
                </c:pt>
                <c:pt idx="1">
                  <c:v>-2.5961663220790684E-2</c:v>
                </c:pt>
                <c:pt idx="2">
                  <c:v>-3.3609642541178632E-2</c:v>
                </c:pt>
                <c:pt idx="3">
                  <c:v>-2.8787227727957634E-2</c:v>
                </c:pt>
                <c:pt idx="4">
                  <c:v>-3.2191355476675655E-2</c:v>
                </c:pt>
                <c:pt idx="5">
                  <c:v>-3.5153907321663284E-2</c:v>
                </c:pt>
                <c:pt idx="6">
                  <c:v>-1.9680977303190312E-2</c:v>
                </c:pt>
                <c:pt idx="7">
                  <c:v>-2.3715054788943236E-2</c:v>
                </c:pt>
                <c:pt idx="8">
                  <c:v>-2.749246517452008E-2</c:v>
                </c:pt>
                <c:pt idx="9">
                  <c:v>-2.937724598256471E-2</c:v>
                </c:pt>
                <c:pt idx="10">
                  <c:v>-2.2194231024139765E-2</c:v>
                </c:pt>
                <c:pt idx="11">
                  <c:v>-4.1364795612423955E-2</c:v>
                </c:pt>
                <c:pt idx="12">
                  <c:v>-4.3186076182979691E-2</c:v>
                </c:pt>
                <c:pt idx="13">
                  <c:v>-3.789184634097445E-2</c:v>
                </c:pt>
                <c:pt idx="14">
                  <c:v>-2.5499740413026464E-2</c:v>
                </c:pt>
                <c:pt idx="15">
                  <c:v>-1.8786556805222895E-2</c:v>
                </c:pt>
                <c:pt idx="16">
                  <c:v>-1.2696048177573258E-2</c:v>
                </c:pt>
                <c:pt idx="17">
                  <c:v>-1.6839895166956775E-2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Grant!$O$3:$O$20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Grant!$Q$3:$Q$20</c:f>
              <c:numCache>
                <c:formatCode>0.00%</c:formatCode>
                <c:ptCount val="18"/>
                <c:pt idx="0">
                  <c:v>2.7051907857841662E-2</c:v>
                </c:pt>
                <c:pt idx="1">
                  <c:v>2.5462375408574059E-2</c:v>
                </c:pt>
                <c:pt idx="2">
                  <c:v>2.4371308316713563E-2</c:v>
                </c:pt>
                <c:pt idx="3">
                  <c:v>2.6027419847691684E-2</c:v>
                </c:pt>
                <c:pt idx="4">
                  <c:v>3.5028001874632966E-2</c:v>
                </c:pt>
                <c:pt idx="5">
                  <c:v>3.2628073142407746E-2</c:v>
                </c:pt>
                <c:pt idx="6">
                  <c:v>1.6170681660961965E-2</c:v>
                </c:pt>
                <c:pt idx="7">
                  <c:v>2.2895623148021221E-2</c:v>
                </c:pt>
                <c:pt idx="8">
                  <c:v>2.5267887856426797E-2</c:v>
                </c:pt>
                <c:pt idx="9">
                  <c:v>2.1314244949473895E-2</c:v>
                </c:pt>
                <c:pt idx="10">
                  <c:v>2.449591696435274E-2</c:v>
                </c:pt>
                <c:pt idx="11">
                  <c:v>4.1471600229398844E-2</c:v>
                </c:pt>
                <c:pt idx="12">
                  <c:v>3.7307787320392513E-2</c:v>
                </c:pt>
                <c:pt idx="13">
                  <c:v>3.3493085314010608E-2</c:v>
                </c:pt>
                <c:pt idx="14">
                  <c:v>3.0517226164174838E-2</c:v>
                </c:pt>
                <c:pt idx="15">
                  <c:v>2.1232159312690343E-2</c:v>
                </c:pt>
                <c:pt idx="16">
                  <c:v>1.6381697328182739E-2</c:v>
                </c:pt>
                <c:pt idx="17">
                  <c:v>3.6291942677742432E-2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2002048"/>
        <c:axId val="32003584"/>
      </c:barChart>
      <c:catAx>
        <c:axId val="32002048"/>
        <c:scaling>
          <c:orientation val="minMax"/>
        </c:scaling>
        <c:delete val="0"/>
        <c:axPos val="l"/>
        <c:majorTickMark val="none"/>
        <c:minorTickMark val="none"/>
        <c:tickLblPos val="low"/>
        <c:crossAx val="32003584"/>
        <c:crosses val="autoZero"/>
        <c:auto val="1"/>
        <c:lblAlgn val="ctr"/>
        <c:lblOffset val="100"/>
        <c:noMultiLvlLbl val="0"/>
      </c:catAx>
      <c:valAx>
        <c:axId val="32003584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32002048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Grant</a:t>
            </a:r>
            <a:r>
              <a:rPr lang="en-US" baseline="0"/>
              <a:t> 2025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Grant!$R$3:$R$20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Grant!$S$3:$S$20</c:f>
              <c:numCache>
                <c:formatCode>0.00%</c:formatCode>
                <c:ptCount val="18"/>
                <c:pt idx="0">
                  <c:v>-3.4347609430627889E-2</c:v>
                </c:pt>
                <c:pt idx="1">
                  <c:v>-2.7699871463050051E-2</c:v>
                </c:pt>
                <c:pt idx="2">
                  <c:v>-2.5188078498996787E-2</c:v>
                </c:pt>
                <c:pt idx="3">
                  <c:v>-3.3187986703045E-2</c:v>
                </c:pt>
                <c:pt idx="4">
                  <c:v>-2.8009819755449646E-2</c:v>
                </c:pt>
                <c:pt idx="5">
                  <c:v>-3.1168462453848092E-2</c:v>
                </c:pt>
                <c:pt idx="6">
                  <c:v>-3.4970453864555676E-2</c:v>
                </c:pt>
                <c:pt idx="7">
                  <c:v>-1.9037347621329265E-2</c:v>
                </c:pt>
                <c:pt idx="8">
                  <c:v>-2.2961566294502751E-2</c:v>
                </c:pt>
                <c:pt idx="9">
                  <c:v>-2.6641160485047631E-2</c:v>
                </c:pt>
                <c:pt idx="10">
                  <c:v>-2.8562405481212364E-2</c:v>
                </c:pt>
                <c:pt idx="11">
                  <c:v>-2.0441924249287324E-2</c:v>
                </c:pt>
                <c:pt idx="12">
                  <c:v>-3.8942588234856995E-2</c:v>
                </c:pt>
                <c:pt idx="13">
                  <c:v>-3.988912333157648E-2</c:v>
                </c:pt>
                <c:pt idx="14">
                  <c:v>-3.4341996482209793E-2</c:v>
                </c:pt>
                <c:pt idx="15">
                  <c:v>-2.1376512535112885E-2</c:v>
                </c:pt>
                <c:pt idx="16">
                  <c:v>-1.4086496819615959E-2</c:v>
                </c:pt>
                <c:pt idx="17">
                  <c:v>-1.8912801119043511E-2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Grant!$R$3:$R$20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Grant!$T$3:$T$20</c:f>
              <c:numCache>
                <c:formatCode>0.00%</c:formatCode>
                <c:ptCount val="18"/>
                <c:pt idx="0">
                  <c:v>3.3000836730763046E-2</c:v>
                </c:pt>
                <c:pt idx="1">
                  <c:v>2.6594589344819758E-2</c:v>
                </c:pt>
                <c:pt idx="2">
                  <c:v>2.5056139037196827E-2</c:v>
                </c:pt>
                <c:pt idx="3">
                  <c:v>2.3871708148487863E-2</c:v>
                </c:pt>
                <c:pt idx="4">
                  <c:v>2.5094806964059378E-2</c:v>
                </c:pt>
                <c:pt idx="5">
                  <c:v>3.4453837995561815E-2</c:v>
                </c:pt>
                <c:pt idx="6">
                  <c:v>3.2656566583511099E-2</c:v>
                </c:pt>
                <c:pt idx="7">
                  <c:v>1.5609801434332136E-2</c:v>
                </c:pt>
                <c:pt idx="8">
                  <c:v>2.230031398059271E-2</c:v>
                </c:pt>
                <c:pt idx="9">
                  <c:v>2.4913269903505324E-2</c:v>
                </c:pt>
                <c:pt idx="10">
                  <c:v>2.065212493235228E-2</c:v>
                </c:pt>
                <c:pt idx="11">
                  <c:v>2.3110173524962713E-2</c:v>
                </c:pt>
                <c:pt idx="12">
                  <c:v>3.9813077221567648E-2</c:v>
                </c:pt>
                <c:pt idx="13">
                  <c:v>3.5228293624755803E-2</c:v>
                </c:pt>
                <c:pt idx="14">
                  <c:v>3.1165323043873806E-2</c:v>
                </c:pt>
                <c:pt idx="15">
                  <c:v>2.7269132229337696E-2</c:v>
                </c:pt>
                <c:pt idx="16">
                  <c:v>1.8320925952888565E-2</c:v>
                </c:pt>
                <c:pt idx="17">
                  <c:v>4.1122874524063623E-2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2507776"/>
        <c:axId val="32509312"/>
      </c:barChart>
      <c:catAx>
        <c:axId val="32507776"/>
        <c:scaling>
          <c:orientation val="minMax"/>
        </c:scaling>
        <c:delete val="0"/>
        <c:axPos val="l"/>
        <c:majorTickMark val="none"/>
        <c:minorTickMark val="none"/>
        <c:tickLblPos val="low"/>
        <c:crossAx val="32509312"/>
        <c:crosses val="autoZero"/>
        <c:auto val="1"/>
        <c:lblAlgn val="ctr"/>
        <c:lblOffset val="100"/>
        <c:noMultiLvlLbl val="0"/>
      </c:catAx>
      <c:valAx>
        <c:axId val="32509312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32507776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Grant</a:t>
            </a:r>
            <a:r>
              <a:rPr lang="en-US" baseline="0"/>
              <a:t> 2030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Grant!$U$3:$U$20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Grant!$V$3:$V$20</c:f>
              <c:numCache>
                <c:formatCode>0.00%</c:formatCode>
                <c:ptCount val="18"/>
                <c:pt idx="0">
                  <c:v>-3.5319981434175168E-2</c:v>
                </c:pt>
                <c:pt idx="1">
                  <c:v>-3.4022385956094969E-2</c:v>
                </c:pt>
                <c:pt idx="2">
                  <c:v>-2.7366331991901683E-2</c:v>
                </c:pt>
                <c:pt idx="3">
                  <c:v>-2.4446594018801254E-2</c:v>
                </c:pt>
                <c:pt idx="4">
                  <c:v>-3.2734005305115076E-2</c:v>
                </c:pt>
                <c:pt idx="5">
                  <c:v>-2.7150497364449806E-2</c:v>
                </c:pt>
                <c:pt idx="6">
                  <c:v>-3.0358077822311036E-2</c:v>
                </c:pt>
                <c:pt idx="7">
                  <c:v>-3.4849864441995046E-2</c:v>
                </c:pt>
                <c:pt idx="8">
                  <c:v>-1.8431516122636049E-2</c:v>
                </c:pt>
                <c:pt idx="9">
                  <c:v>-2.2208698792241452E-2</c:v>
                </c:pt>
                <c:pt idx="10">
                  <c:v>-2.5613158209007354E-2</c:v>
                </c:pt>
                <c:pt idx="11">
                  <c:v>-2.7698738563616116E-2</c:v>
                </c:pt>
                <c:pt idx="12">
                  <c:v>-1.8553887497013106E-2</c:v>
                </c:pt>
                <c:pt idx="13">
                  <c:v>-3.5810982111771625E-2</c:v>
                </c:pt>
                <c:pt idx="14">
                  <c:v>-3.5927275977932813E-2</c:v>
                </c:pt>
                <c:pt idx="15">
                  <c:v>-2.9016775674996598E-2</c:v>
                </c:pt>
                <c:pt idx="16">
                  <c:v>-1.6079242394758872E-2</c:v>
                </c:pt>
                <c:pt idx="17">
                  <c:v>-2.1173858612911031E-2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Grant!$U$3:$U$20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Grant!$W$3:$W$20</c:f>
              <c:numCache>
                <c:formatCode>0.00%</c:formatCode>
                <c:ptCount val="18"/>
                <c:pt idx="0">
                  <c:v>3.3934877756269424E-2</c:v>
                </c:pt>
                <c:pt idx="1">
                  <c:v>3.2699074811523843E-2</c:v>
                </c:pt>
                <c:pt idx="2">
                  <c:v>2.6243558460020001E-2</c:v>
                </c:pt>
                <c:pt idx="3">
                  <c:v>2.4712750195708632E-2</c:v>
                </c:pt>
                <c:pt idx="4">
                  <c:v>2.3348781581095355E-2</c:v>
                </c:pt>
                <c:pt idx="5">
                  <c:v>2.4277918462713845E-2</c:v>
                </c:pt>
                <c:pt idx="6">
                  <c:v>3.3927761735689711E-2</c:v>
                </c:pt>
                <c:pt idx="7">
                  <c:v>3.2848227203550226E-2</c:v>
                </c:pt>
                <c:pt idx="8">
                  <c:v>1.5024095436368423E-2</c:v>
                </c:pt>
                <c:pt idx="9">
                  <c:v>2.1784248416290064E-2</c:v>
                </c:pt>
                <c:pt idx="10">
                  <c:v>2.4517891036191307E-2</c:v>
                </c:pt>
                <c:pt idx="11">
                  <c:v>2.0002746952648594E-2</c:v>
                </c:pt>
                <c:pt idx="12">
                  <c:v>2.1445516685328962E-2</c:v>
                </c:pt>
                <c:pt idx="13">
                  <c:v>3.7697521728565532E-2</c:v>
                </c:pt>
                <c:pt idx="14">
                  <c:v>3.2889485605927637E-2</c:v>
                </c:pt>
                <c:pt idx="15">
                  <c:v>2.7681945012022372E-2</c:v>
                </c:pt>
                <c:pt idx="16">
                  <c:v>2.3695681097816116E-2</c:v>
                </c:pt>
                <c:pt idx="17">
                  <c:v>4.6506045530540899E-2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2546816"/>
        <c:axId val="32548352"/>
      </c:barChart>
      <c:catAx>
        <c:axId val="32546816"/>
        <c:scaling>
          <c:orientation val="minMax"/>
        </c:scaling>
        <c:delete val="0"/>
        <c:axPos val="l"/>
        <c:majorTickMark val="none"/>
        <c:minorTickMark val="none"/>
        <c:tickLblPos val="low"/>
        <c:crossAx val="32548352"/>
        <c:crosses val="autoZero"/>
        <c:auto val="1"/>
        <c:lblAlgn val="ctr"/>
        <c:lblOffset val="100"/>
        <c:noMultiLvlLbl val="0"/>
      </c:catAx>
      <c:valAx>
        <c:axId val="32548352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32546816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Grant</a:t>
            </a:r>
            <a:r>
              <a:rPr lang="en-US" baseline="0"/>
              <a:t> 2035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Grant!$X$3:$X$20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Grant!$Y$3:$Y$20</c:f>
              <c:numCache>
                <c:formatCode>0.00%</c:formatCode>
                <c:ptCount val="18"/>
                <c:pt idx="0">
                  <c:v>-3.1365172968340925E-2</c:v>
                </c:pt>
                <c:pt idx="1">
                  <c:v>-3.5195351080387918E-2</c:v>
                </c:pt>
                <c:pt idx="2">
                  <c:v>-3.4194197860747143E-2</c:v>
                </c:pt>
                <c:pt idx="3">
                  <c:v>-2.738676532183364E-2</c:v>
                </c:pt>
                <c:pt idx="4">
                  <c:v>-2.3897999548268895E-2</c:v>
                </c:pt>
                <c:pt idx="5">
                  <c:v>-3.2525511193178987E-2</c:v>
                </c:pt>
                <c:pt idx="6">
                  <c:v>-2.6778458572258759E-2</c:v>
                </c:pt>
                <c:pt idx="7">
                  <c:v>-2.9859528866749585E-2</c:v>
                </c:pt>
                <c:pt idx="8">
                  <c:v>-3.5176513887828796E-2</c:v>
                </c:pt>
                <c:pt idx="9">
                  <c:v>-1.8012724910028182E-2</c:v>
                </c:pt>
                <c:pt idx="10">
                  <c:v>-2.154071431635541E-2</c:v>
                </c:pt>
                <c:pt idx="11">
                  <c:v>-2.4755061901881644E-2</c:v>
                </c:pt>
                <c:pt idx="12">
                  <c:v>-2.6904166720621112E-2</c:v>
                </c:pt>
                <c:pt idx="13">
                  <c:v>-1.6549530258303947E-2</c:v>
                </c:pt>
                <c:pt idx="14">
                  <c:v>-3.2442933923342375E-2</c:v>
                </c:pt>
                <c:pt idx="15">
                  <c:v>-3.0461108285380831E-2</c:v>
                </c:pt>
                <c:pt idx="16">
                  <c:v>-2.2236067671358481E-2</c:v>
                </c:pt>
                <c:pt idx="17">
                  <c:v>-2.4215534652023602E-2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Grant!$X$3:$X$20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Grant!$Z$3:$Z$20</c:f>
              <c:numCache>
                <c:formatCode>0.00%</c:formatCode>
                <c:ptCount val="18"/>
                <c:pt idx="0">
                  <c:v>3.0135166405003404E-2</c:v>
                </c:pt>
                <c:pt idx="1">
                  <c:v>3.3824998942500337E-2</c:v>
                </c:pt>
                <c:pt idx="2">
                  <c:v>3.287348535056462E-2</c:v>
                </c:pt>
                <c:pt idx="3">
                  <c:v>2.6224174623285808E-2</c:v>
                </c:pt>
                <c:pt idx="4">
                  <c:v>2.4588087745364199E-2</c:v>
                </c:pt>
                <c:pt idx="5">
                  <c:v>2.3199190364885377E-2</c:v>
                </c:pt>
                <c:pt idx="6">
                  <c:v>2.3738745381501482E-2</c:v>
                </c:pt>
                <c:pt idx="7">
                  <c:v>3.3859646967349472E-2</c:v>
                </c:pt>
                <c:pt idx="8">
                  <c:v>3.3375137938472015E-2</c:v>
                </c:pt>
                <c:pt idx="9">
                  <c:v>1.4643496352200499E-2</c:v>
                </c:pt>
                <c:pt idx="10">
                  <c:v>2.1434059467800321E-2</c:v>
                </c:pt>
                <c:pt idx="11">
                  <c:v>2.4363558749300594E-2</c:v>
                </c:pt>
                <c:pt idx="12">
                  <c:v>1.9340423040134416E-2</c:v>
                </c:pt>
                <c:pt idx="13">
                  <c:v>1.9755533301475201E-2</c:v>
                </c:pt>
                <c:pt idx="14">
                  <c:v>3.5661017375753577E-2</c:v>
                </c:pt>
                <c:pt idx="15">
                  <c:v>2.9629989730186861E-2</c:v>
                </c:pt>
                <c:pt idx="16">
                  <c:v>2.4144071728591055E-2</c:v>
                </c:pt>
                <c:pt idx="17">
                  <c:v>5.5711874596740561E-2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2651136"/>
        <c:axId val="32652672"/>
      </c:barChart>
      <c:catAx>
        <c:axId val="32651136"/>
        <c:scaling>
          <c:orientation val="minMax"/>
        </c:scaling>
        <c:delete val="0"/>
        <c:axPos val="l"/>
        <c:majorTickMark val="none"/>
        <c:minorTickMark val="none"/>
        <c:tickLblPos val="low"/>
        <c:crossAx val="32652672"/>
        <c:crosses val="autoZero"/>
        <c:auto val="1"/>
        <c:lblAlgn val="ctr"/>
        <c:lblOffset val="100"/>
        <c:noMultiLvlLbl val="0"/>
      </c:catAx>
      <c:valAx>
        <c:axId val="32652672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32651136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Aurora</a:t>
            </a:r>
            <a:r>
              <a:rPr lang="en-US" baseline="0"/>
              <a:t> 2010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Aurora!$I$3:$I$20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Aurora!$J$3:$J$20</c:f>
              <c:numCache>
                <c:formatCode>0.00%</c:formatCode>
                <c:ptCount val="18"/>
                <c:pt idx="0">
                  <c:v>-4.1697416974169739E-2</c:v>
                </c:pt>
                <c:pt idx="1">
                  <c:v>-2.915129151291513E-2</c:v>
                </c:pt>
                <c:pt idx="2">
                  <c:v>-4.0590405904059039E-2</c:v>
                </c:pt>
                <c:pt idx="3">
                  <c:v>-3.9852398523985241E-2</c:v>
                </c:pt>
                <c:pt idx="4">
                  <c:v>-2.1771217712177122E-2</c:v>
                </c:pt>
                <c:pt idx="5">
                  <c:v>-2.3985239852398525E-2</c:v>
                </c:pt>
                <c:pt idx="6">
                  <c:v>-2.3247232472324724E-2</c:v>
                </c:pt>
                <c:pt idx="7">
                  <c:v>-2.6568265682656828E-2</c:v>
                </c:pt>
                <c:pt idx="8">
                  <c:v>-3.136531365313653E-2</c:v>
                </c:pt>
                <c:pt idx="9">
                  <c:v>-3.6162361623616239E-2</c:v>
                </c:pt>
                <c:pt idx="10">
                  <c:v>-3.8007380073800737E-2</c:v>
                </c:pt>
                <c:pt idx="11">
                  <c:v>-3.8376383763837639E-2</c:v>
                </c:pt>
                <c:pt idx="12">
                  <c:v>-3.2103321033210334E-2</c:v>
                </c:pt>
                <c:pt idx="13">
                  <c:v>-2.2878228782287822E-2</c:v>
                </c:pt>
                <c:pt idx="14">
                  <c:v>-2.3247232472324724E-2</c:v>
                </c:pt>
                <c:pt idx="15">
                  <c:v>-1.808118081180812E-2</c:v>
                </c:pt>
                <c:pt idx="16">
                  <c:v>-1.3284132841328414E-2</c:v>
                </c:pt>
                <c:pt idx="17">
                  <c:v>-9.2250922509225092E-3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Aurora!$I$3:$I$20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Aurora!$K$3:$K$20</c:f>
              <c:numCache>
                <c:formatCode>0.00%</c:formatCode>
                <c:ptCount val="18"/>
                <c:pt idx="0">
                  <c:v>2.9889298892988931E-2</c:v>
                </c:pt>
                <c:pt idx="1">
                  <c:v>3.3579335793357937E-2</c:v>
                </c:pt>
                <c:pt idx="2">
                  <c:v>3.7269372693726939E-2</c:v>
                </c:pt>
                <c:pt idx="3">
                  <c:v>2.9520295202952029E-2</c:v>
                </c:pt>
                <c:pt idx="4">
                  <c:v>1.3653136531365314E-2</c:v>
                </c:pt>
                <c:pt idx="5">
                  <c:v>2.0664206642066422E-2</c:v>
                </c:pt>
                <c:pt idx="6">
                  <c:v>2.9520295202952029E-2</c:v>
                </c:pt>
                <c:pt idx="7">
                  <c:v>2.6568265682656828E-2</c:v>
                </c:pt>
                <c:pt idx="8">
                  <c:v>2.3985239852398525E-2</c:v>
                </c:pt>
                <c:pt idx="9">
                  <c:v>3.3579335793357937E-2</c:v>
                </c:pt>
                <c:pt idx="10">
                  <c:v>3.6900369003690037E-2</c:v>
                </c:pt>
                <c:pt idx="11">
                  <c:v>3.025830258302583E-2</c:v>
                </c:pt>
                <c:pt idx="12">
                  <c:v>3.2841328413284132E-2</c:v>
                </c:pt>
                <c:pt idx="13">
                  <c:v>2.1771217712177122E-2</c:v>
                </c:pt>
                <c:pt idx="14">
                  <c:v>2.5830258302583026E-2</c:v>
                </c:pt>
                <c:pt idx="15">
                  <c:v>2.3616236162361623E-2</c:v>
                </c:pt>
                <c:pt idx="16">
                  <c:v>1.8450184501845018E-2</c:v>
                </c:pt>
                <c:pt idx="17">
                  <c:v>2.2509225092250923E-2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0634752"/>
        <c:axId val="30636288"/>
      </c:barChart>
      <c:catAx>
        <c:axId val="30634752"/>
        <c:scaling>
          <c:orientation val="minMax"/>
        </c:scaling>
        <c:delete val="0"/>
        <c:axPos val="l"/>
        <c:majorTickMark val="none"/>
        <c:minorTickMark val="none"/>
        <c:tickLblPos val="low"/>
        <c:crossAx val="30636288"/>
        <c:crosses val="autoZero"/>
        <c:auto val="1"/>
        <c:lblAlgn val="ctr"/>
        <c:lblOffset val="100"/>
        <c:noMultiLvlLbl val="0"/>
      </c:catAx>
      <c:valAx>
        <c:axId val="30636288"/>
        <c:scaling>
          <c:orientation val="minMax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306347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Gregory</a:t>
            </a:r>
            <a:r>
              <a:rPr lang="en-US" baseline="0"/>
              <a:t> 2010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Gregory!$I$3:$I$20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Gregory!$J$3:$J$20</c:f>
              <c:numCache>
                <c:formatCode>0.00%</c:formatCode>
                <c:ptCount val="18"/>
                <c:pt idx="0">
                  <c:v>-3.0203699367829549E-2</c:v>
                </c:pt>
                <c:pt idx="1">
                  <c:v>-3.3715757433856242E-2</c:v>
                </c:pt>
                <c:pt idx="2">
                  <c:v>-3.488644345586514E-2</c:v>
                </c:pt>
                <c:pt idx="3">
                  <c:v>-3.4418169047061575E-2</c:v>
                </c:pt>
                <c:pt idx="4">
                  <c:v>-1.6623741512526342E-2</c:v>
                </c:pt>
                <c:pt idx="5">
                  <c:v>-2.2008897213767267E-2</c:v>
                </c:pt>
                <c:pt idx="6">
                  <c:v>-2.2477171622570825E-2</c:v>
                </c:pt>
                <c:pt idx="7">
                  <c:v>-2.6691641301802856E-2</c:v>
                </c:pt>
                <c:pt idx="8">
                  <c:v>-2.4584406462186841E-2</c:v>
                </c:pt>
                <c:pt idx="9">
                  <c:v>-3.5354717864668699E-2</c:v>
                </c:pt>
                <c:pt idx="10">
                  <c:v>-4.3315382814329194E-2</c:v>
                </c:pt>
                <c:pt idx="11">
                  <c:v>-4.0505736361507845E-2</c:v>
                </c:pt>
                <c:pt idx="12">
                  <c:v>-3.9803324748302504E-2</c:v>
                </c:pt>
                <c:pt idx="13">
                  <c:v>-2.3647857644579724E-2</c:v>
                </c:pt>
                <c:pt idx="14">
                  <c:v>-2.2477171622570825E-2</c:v>
                </c:pt>
                <c:pt idx="15">
                  <c:v>-2.1540622804963709E-2</c:v>
                </c:pt>
                <c:pt idx="16">
                  <c:v>-1.3814095059704988E-2</c:v>
                </c:pt>
                <c:pt idx="17">
                  <c:v>-1.70920159213299E-2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Gregory!$I$3:$I$20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Gregory!$K$3:$K$20</c:f>
              <c:numCache>
                <c:formatCode>0.00%</c:formatCode>
                <c:ptCount val="18"/>
                <c:pt idx="0">
                  <c:v>2.8564738937017092E-2</c:v>
                </c:pt>
                <c:pt idx="1">
                  <c:v>2.6457504097401077E-2</c:v>
                </c:pt>
                <c:pt idx="2">
                  <c:v>2.996956216342777E-2</c:v>
                </c:pt>
                <c:pt idx="3">
                  <c:v>2.552095527979396E-2</c:v>
                </c:pt>
                <c:pt idx="4">
                  <c:v>1.5921329899321001E-2</c:v>
                </c:pt>
                <c:pt idx="5">
                  <c:v>1.9433387965347694E-2</c:v>
                </c:pt>
                <c:pt idx="6">
                  <c:v>2.3179583235776166E-2</c:v>
                </c:pt>
                <c:pt idx="7">
                  <c:v>2.2711308826972604E-2</c:v>
                </c:pt>
                <c:pt idx="8">
                  <c:v>2.2243034418169046E-2</c:v>
                </c:pt>
                <c:pt idx="9">
                  <c:v>3.3013345820650901E-2</c:v>
                </c:pt>
                <c:pt idx="10">
                  <c:v>3.9335050339498946E-2</c:v>
                </c:pt>
                <c:pt idx="11">
                  <c:v>3.9569187543900729E-2</c:v>
                </c:pt>
                <c:pt idx="12">
                  <c:v>3.231093420744556E-2</c:v>
                </c:pt>
                <c:pt idx="13">
                  <c:v>2.7628190119409975E-2</c:v>
                </c:pt>
                <c:pt idx="14">
                  <c:v>3.0203699367829549E-2</c:v>
                </c:pt>
                <c:pt idx="15">
                  <c:v>2.481854366658862E-2</c:v>
                </c:pt>
                <c:pt idx="16">
                  <c:v>2.2477171622570825E-2</c:v>
                </c:pt>
                <c:pt idx="17">
                  <c:v>3.3481620229454459E-2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0669440"/>
        <c:axId val="30683520"/>
      </c:barChart>
      <c:catAx>
        <c:axId val="30669440"/>
        <c:scaling>
          <c:orientation val="minMax"/>
        </c:scaling>
        <c:delete val="0"/>
        <c:axPos val="l"/>
        <c:majorTickMark val="none"/>
        <c:minorTickMark val="none"/>
        <c:tickLblPos val="low"/>
        <c:crossAx val="30683520"/>
        <c:crosses val="autoZero"/>
        <c:auto val="1"/>
        <c:lblAlgn val="ctr"/>
        <c:lblOffset val="100"/>
        <c:noMultiLvlLbl val="0"/>
      </c:catAx>
      <c:valAx>
        <c:axId val="30683520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30669440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Gregory</a:t>
            </a:r>
            <a:r>
              <a:rPr lang="en-US" baseline="0"/>
              <a:t> 2015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Gregory!$L$3:$L$20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Gregory!$M$3:$M$20</c:f>
              <c:numCache>
                <c:formatCode>0.00%</c:formatCode>
                <c:ptCount val="18"/>
                <c:pt idx="0">
                  <c:v>-2.5941356612964633E-2</c:v>
                </c:pt>
                <c:pt idx="1">
                  <c:v>-2.9970238857847817E-2</c:v>
                </c:pt>
                <c:pt idx="2">
                  <c:v>-3.364875565638667E-2</c:v>
                </c:pt>
                <c:pt idx="3">
                  <c:v>-3.4883369530880191E-2</c:v>
                </c:pt>
                <c:pt idx="4">
                  <c:v>-3.5130084478610685E-2</c:v>
                </c:pt>
                <c:pt idx="5">
                  <c:v>-1.6181036758666844E-2</c:v>
                </c:pt>
                <c:pt idx="6">
                  <c:v>-2.1864119690675511E-2</c:v>
                </c:pt>
                <c:pt idx="7">
                  <c:v>-2.2113197342285763E-2</c:v>
                </c:pt>
                <c:pt idx="8">
                  <c:v>-2.6583904955418517E-2</c:v>
                </c:pt>
                <c:pt idx="9">
                  <c:v>-2.3788271890569347E-2</c:v>
                </c:pt>
                <c:pt idx="10">
                  <c:v>-3.4237971258416509E-2</c:v>
                </c:pt>
                <c:pt idx="11">
                  <c:v>-4.2279473260061172E-2</c:v>
                </c:pt>
                <c:pt idx="12">
                  <c:v>-3.8913143380448031E-2</c:v>
                </c:pt>
                <c:pt idx="13">
                  <c:v>-3.7997360463198272E-2</c:v>
                </c:pt>
                <c:pt idx="14">
                  <c:v>-2.1539570786497434E-2</c:v>
                </c:pt>
                <c:pt idx="15">
                  <c:v>-1.8955905369622741E-2</c:v>
                </c:pt>
                <c:pt idx="16">
                  <c:v>-1.6492194256835655E-2</c:v>
                </c:pt>
                <c:pt idx="17">
                  <c:v>-2.0190460065772426E-2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Gregory!$L$3:$L$20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Gregory!$N$3:$N$20</c:f>
              <c:numCache>
                <c:formatCode>0.00%</c:formatCode>
                <c:ptCount val="18"/>
                <c:pt idx="0">
                  <c:v>2.4887627568750875E-2</c:v>
                </c:pt>
                <c:pt idx="1">
                  <c:v>2.8619558407872493E-2</c:v>
                </c:pt>
                <c:pt idx="2">
                  <c:v>2.6282973199707411E-2</c:v>
                </c:pt>
                <c:pt idx="3">
                  <c:v>3.0184025682267152E-2</c:v>
                </c:pt>
                <c:pt idx="4">
                  <c:v>2.5881865342608834E-2</c:v>
                </c:pt>
                <c:pt idx="5">
                  <c:v>1.5723475362423141E-2</c:v>
                </c:pt>
                <c:pt idx="6">
                  <c:v>1.9211410100246996E-2</c:v>
                </c:pt>
                <c:pt idx="7">
                  <c:v>2.3196444163922469E-2</c:v>
                </c:pt>
                <c:pt idx="8">
                  <c:v>2.2636558581052835E-2</c:v>
                </c:pt>
                <c:pt idx="9">
                  <c:v>2.165106806134701E-2</c:v>
                </c:pt>
                <c:pt idx="10">
                  <c:v>3.2451529118645163E-2</c:v>
                </c:pt>
                <c:pt idx="11">
                  <c:v>3.8882026359255674E-2</c:v>
                </c:pt>
                <c:pt idx="12">
                  <c:v>3.8853040917713376E-2</c:v>
                </c:pt>
                <c:pt idx="13">
                  <c:v>3.1140614291084556E-2</c:v>
                </c:pt>
                <c:pt idx="14">
                  <c:v>2.5929442960151573E-2</c:v>
                </c:pt>
                <c:pt idx="15">
                  <c:v>2.7335617974292719E-2</c:v>
                </c:pt>
                <c:pt idx="16">
                  <c:v>2.1656380175675807E-2</c:v>
                </c:pt>
                <c:pt idx="17">
                  <c:v>4.4765927117823803E-2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2678656"/>
        <c:axId val="32680192"/>
      </c:barChart>
      <c:catAx>
        <c:axId val="32678656"/>
        <c:scaling>
          <c:orientation val="minMax"/>
        </c:scaling>
        <c:delete val="0"/>
        <c:axPos val="l"/>
        <c:majorTickMark val="none"/>
        <c:minorTickMark val="none"/>
        <c:tickLblPos val="low"/>
        <c:crossAx val="32680192"/>
        <c:crosses val="autoZero"/>
        <c:auto val="1"/>
        <c:lblAlgn val="ctr"/>
        <c:lblOffset val="100"/>
        <c:noMultiLvlLbl val="0"/>
      </c:catAx>
      <c:valAx>
        <c:axId val="32680192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32678656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Gregory</a:t>
            </a:r>
            <a:r>
              <a:rPr lang="en-US" baseline="0"/>
              <a:t> 2020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Gregory!$O$3:$O$20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Gregory!$P$3:$P$20</c:f>
              <c:numCache>
                <c:formatCode>0.00%</c:formatCode>
                <c:ptCount val="18"/>
                <c:pt idx="0">
                  <c:v>-2.8159856072053187E-2</c:v>
                </c:pt>
                <c:pt idx="1">
                  <c:v>-2.5703481876923878E-2</c:v>
                </c:pt>
                <c:pt idx="2">
                  <c:v>-2.9798076061523418E-2</c:v>
                </c:pt>
                <c:pt idx="3">
                  <c:v>-3.3589567121561768E-2</c:v>
                </c:pt>
                <c:pt idx="4">
                  <c:v>-3.4736190263742306E-2</c:v>
                </c:pt>
                <c:pt idx="5">
                  <c:v>-3.57648514317946E-2</c:v>
                </c:pt>
                <c:pt idx="6">
                  <c:v>-1.5811442672777953E-2</c:v>
                </c:pt>
                <c:pt idx="7">
                  <c:v>-2.1717646761220712E-2</c:v>
                </c:pt>
                <c:pt idx="8">
                  <c:v>-2.1725813848269063E-2</c:v>
                </c:pt>
                <c:pt idx="9">
                  <c:v>-2.6462898771873525E-2</c:v>
                </c:pt>
                <c:pt idx="10">
                  <c:v>-2.2778772431999366E-2</c:v>
                </c:pt>
                <c:pt idx="11">
                  <c:v>-3.2921115293736515E-2</c:v>
                </c:pt>
                <c:pt idx="12">
                  <c:v>-4.0787351287488387E-2</c:v>
                </c:pt>
                <c:pt idx="13">
                  <c:v>-3.6444820797939904E-2</c:v>
                </c:pt>
                <c:pt idx="14">
                  <c:v>-3.5391479877257881E-2</c:v>
                </c:pt>
                <c:pt idx="15">
                  <c:v>-1.8262589645825746E-2</c:v>
                </c:pt>
                <c:pt idx="16">
                  <c:v>-1.430750979415461E-2</c:v>
                </c:pt>
                <c:pt idx="17">
                  <c:v>-2.3999510843523992E-2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Gregory!$O$3:$O$20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Gregory!$Q$3:$Q$20</c:f>
              <c:numCache>
                <c:formatCode>0.00%</c:formatCode>
                <c:ptCount val="18"/>
                <c:pt idx="0">
                  <c:v>2.7057618378516439E-2</c:v>
                </c:pt>
                <c:pt idx="1">
                  <c:v>2.4673986963440607E-2</c:v>
                </c:pt>
                <c:pt idx="2">
                  <c:v>2.8763939075818618E-2</c:v>
                </c:pt>
                <c:pt idx="3">
                  <c:v>2.6100749529846586E-2</c:v>
                </c:pt>
                <c:pt idx="4">
                  <c:v>3.0301969862258794E-2</c:v>
                </c:pt>
                <c:pt idx="5">
                  <c:v>2.6389628257233969E-2</c:v>
                </c:pt>
                <c:pt idx="6">
                  <c:v>1.5526204752915235E-2</c:v>
                </c:pt>
                <c:pt idx="7">
                  <c:v>1.9017114600992948E-2</c:v>
                </c:pt>
                <c:pt idx="8">
                  <c:v>2.3145899373229702E-2</c:v>
                </c:pt>
                <c:pt idx="9">
                  <c:v>2.264383967527699E-2</c:v>
                </c:pt>
                <c:pt idx="10">
                  <c:v>2.0946038968928542E-2</c:v>
                </c:pt>
                <c:pt idx="11">
                  <c:v>3.1782086799150525E-2</c:v>
                </c:pt>
                <c:pt idx="12">
                  <c:v>3.7860361566475167E-2</c:v>
                </c:pt>
                <c:pt idx="13">
                  <c:v>3.7597211808433367E-2</c:v>
                </c:pt>
                <c:pt idx="14">
                  <c:v>2.9660169075636938E-2</c:v>
                </c:pt>
                <c:pt idx="15">
                  <c:v>2.3181321795718805E-2</c:v>
                </c:pt>
                <c:pt idx="16">
                  <c:v>2.4032277589489764E-2</c:v>
                </c:pt>
                <c:pt idx="17">
                  <c:v>5.2956607072970209E-2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0550656"/>
        <c:axId val="30552448"/>
      </c:barChart>
      <c:catAx>
        <c:axId val="30550656"/>
        <c:scaling>
          <c:orientation val="minMax"/>
        </c:scaling>
        <c:delete val="0"/>
        <c:axPos val="l"/>
        <c:majorTickMark val="none"/>
        <c:minorTickMark val="none"/>
        <c:tickLblPos val="low"/>
        <c:crossAx val="30552448"/>
        <c:crosses val="autoZero"/>
        <c:auto val="1"/>
        <c:lblAlgn val="ctr"/>
        <c:lblOffset val="100"/>
        <c:noMultiLvlLbl val="0"/>
      </c:catAx>
      <c:valAx>
        <c:axId val="30552448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30550656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Gregory</a:t>
            </a:r>
            <a:r>
              <a:rPr lang="en-US" baseline="0"/>
              <a:t> 2025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Gregory!$R$3:$R$20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Gregory!$S$3:$S$20</c:f>
              <c:numCache>
                <c:formatCode>0.00%</c:formatCode>
                <c:ptCount val="18"/>
                <c:pt idx="0">
                  <c:v>-3.4113987418930472E-2</c:v>
                </c:pt>
                <c:pt idx="1">
                  <c:v>-2.8029830091676821E-2</c:v>
                </c:pt>
                <c:pt idx="2">
                  <c:v>-2.5285692777474552E-2</c:v>
                </c:pt>
                <c:pt idx="3">
                  <c:v>-2.9351636834087858E-2</c:v>
                </c:pt>
                <c:pt idx="4">
                  <c:v>-3.3122479946446182E-2</c:v>
                </c:pt>
                <c:pt idx="5">
                  <c:v>-3.4054397504322452E-2</c:v>
                </c:pt>
                <c:pt idx="6">
                  <c:v>-3.6386849984511867E-2</c:v>
                </c:pt>
                <c:pt idx="7">
                  <c:v>-1.5265129305801759E-2</c:v>
                </c:pt>
                <c:pt idx="8">
                  <c:v>-2.1386296138712364E-2</c:v>
                </c:pt>
                <c:pt idx="9">
                  <c:v>-2.107435221725219E-2</c:v>
                </c:pt>
                <c:pt idx="10">
                  <c:v>-2.5926656764901617E-2</c:v>
                </c:pt>
                <c:pt idx="11">
                  <c:v>-2.1445683297589217E-2</c:v>
                </c:pt>
                <c:pt idx="12">
                  <c:v>-3.0933491465147081E-2</c:v>
                </c:pt>
                <c:pt idx="13">
                  <c:v>-3.8064974095262806E-2</c:v>
                </c:pt>
                <c:pt idx="14">
                  <c:v>-3.2903895602731485E-2</c:v>
                </c:pt>
                <c:pt idx="15">
                  <c:v>-3.0455770883486926E-2</c:v>
                </c:pt>
                <c:pt idx="16">
                  <c:v>-1.3750847896964047E-2</c:v>
                </c:pt>
                <c:pt idx="17">
                  <c:v>-2.4709001217694128E-2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Gregory!$R$3:$R$20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Gregory!$T$3:$T$20</c:f>
              <c:numCache>
                <c:formatCode>0.00%</c:formatCode>
                <c:ptCount val="18"/>
                <c:pt idx="0">
                  <c:v>3.2776088092689393E-2</c:v>
                </c:pt>
                <c:pt idx="1">
                  <c:v>2.6942245398174344E-2</c:v>
                </c:pt>
                <c:pt idx="2">
                  <c:v>2.4269427362248387E-2</c:v>
                </c:pt>
                <c:pt idx="3">
                  <c:v>2.8693268211026329E-2</c:v>
                </c:pt>
                <c:pt idx="4">
                  <c:v>2.5568248189125502E-2</c:v>
                </c:pt>
                <c:pt idx="5">
                  <c:v>3.0243851799919605E-2</c:v>
                </c:pt>
                <c:pt idx="6">
                  <c:v>2.6733726210957903E-2</c:v>
                </c:pt>
                <c:pt idx="7">
                  <c:v>1.521890005283966E-2</c:v>
                </c:pt>
                <c:pt idx="8">
                  <c:v>1.8572039155694442E-2</c:v>
                </c:pt>
                <c:pt idx="9">
                  <c:v>2.2938319940464417E-2</c:v>
                </c:pt>
                <c:pt idx="10">
                  <c:v>2.2397902610180764E-2</c:v>
                </c:pt>
                <c:pt idx="11">
                  <c:v>1.9970240364414246E-2</c:v>
                </c:pt>
                <c:pt idx="12">
                  <c:v>3.0359443257415124E-2</c:v>
                </c:pt>
                <c:pt idx="13">
                  <c:v>3.595937018229485E-2</c:v>
                </c:pt>
                <c:pt idx="14">
                  <c:v>3.5616891318345202E-2</c:v>
                </c:pt>
                <c:pt idx="15">
                  <c:v>2.6724081388965853E-2</c:v>
                </c:pt>
                <c:pt idx="16">
                  <c:v>1.9910670440583571E-2</c:v>
                </c:pt>
                <c:pt idx="17">
                  <c:v>6.0844312581666525E-2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0733056"/>
        <c:axId val="30734592"/>
      </c:barChart>
      <c:catAx>
        <c:axId val="30733056"/>
        <c:scaling>
          <c:orientation val="minMax"/>
        </c:scaling>
        <c:delete val="0"/>
        <c:axPos val="l"/>
        <c:majorTickMark val="none"/>
        <c:minorTickMark val="none"/>
        <c:tickLblPos val="low"/>
        <c:crossAx val="30734592"/>
        <c:crosses val="autoZero"/>
        <c:auto val="1"/>
        <c:lblAlgn val="ctr"/>
        <c:lblOffset val="100"/>
        <c:noMultiLvlLbl val="0"/>
      </c:catAx>
      <c:valAx>
        <c:axId val="30734592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30733056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Gregory</a:t>
            </a:r>
            <a:r>
              <a:rPr lang="en-US" baseline="0"/>
              <a:t> 2030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Gregory!$U$3:$U$20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Gregory!$V$3:$V$20</c:f>
              <c:numCache>
                <c:formatCode>0.00%</c:formatCode>
                <c:ptCount val="18"/>
                <c:pt idx="0">
                  <c:v>-3.6513535921557629E-2</c:v>
                </c:pt>
                <c:pt idx="1">
                  <c:v>-3.405461745432084E-2</c:v>
                </c:pt>
                <c:pt idx="2">
                  <c:v>-2.7901478700924999E-2</c:v>
                </c:pt>
                <c:pt idx="3">
                  <c:v>-2.4786625625260548E-2</c:v>
                </c:pt>
                <c:pt idx="4">
                  <c:v>-2.8709632878399789E-2</c:v>
                </c:pt>
                <c:pt idx="5">
                  <c:v>-3.2389073349415626E-2</c:v>
                </c:pt>
                <c:pt idx="6">
                  <c:v>-3.3398195020376283E-2</c:v>
                </c:pt>
                <c:pt idx="7">
                  <c:v>-3.6974293007342666E-2</c:v>
                </c:pt>
                <c:pt idx="8">
                  <c:v>-1.464641285219623E-2</c:v>
                </c:pt>
                <c:pt idx="9">
                  <c:v>-2.096161194019841E-2</c:v>
                </c:pt>
                <c:pt idx="10">
                  <c:v>-2.0159499366128531E-2</c:v>
                </c:pt>
                <c:pt idx="11">
                  <c:v>-2.522430045363476E-2</c:v>
                </c:pt>
                <c:pt idx="12">
                  <c:v>-1.9835784896884104E-2</c:v>
                </c:pt>
                <c:pt idx="13">
                  <c:v>-2.8207148554726242E-2</c:v>
                </c:pt>
                <c:pt idx="14">
                  <c:v>-3.4503929048240768E-2</c:v>
                </c:pt>
                <c:pt idx="15">
                  <c:v>-2.7507482763301293E-2</c:v>
                </c:pt>
                <c:pt idx="16">
                  <c:v>-2.3445623280679461E-2</c:v>
                </c:pt>
                <c:pt idx="17">
                  <c:v>-2.4712003993847317E-2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Gregory!$U$3:$U$20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Gregory!$W$3:$W$20</c:f>
              <c:numCache>
                <c:formatCode>0.00%</c:formatCode>
                <c:ptCount val="18"/>
                <c:pt idx="0">
                  <c:v>3.5081636978182347E-2</c:v>
                </c:pt>
                <c:pt idx="1">
                  <c:v>3.272842989655228E-2</c:v>
                </c:pt>
                <c:pt idx="2">
                  <c:v>2.6826479146517306E-2</c:v>
                </c:pt>
                <c:pt idx="3">
                  <c:v>2.3775533084564645E-2</c:v>
                </c:pt>
                <c:pt idx="4">
                  <c:v>2.8463390814776578E-2</c:v>
                </c:pt>
                <c:pt idx="5">
                  <c:v>2.5010215995312095E-2</c:v>
                </c:pt>
                <c:pt idx="6">
                  <c:v>3.0086252169999401E-2</c:v>
                </c:pt>
                <c:pt idx="7">
                  <c:v>2.7117006107167163E-2</c:v>
                </c:pt>
                <c:pt idx="8">
                  <c:v>1.4813056565820737E-2</c:v>
                </c:pt>
                <c:pt idx="9">
                  <c:v>1.8088837709811768E-2</c:v>
                </c:pt>
                <c:pt idx="10">
                  <c:v>2.2568771513015205E-2</c:v>
                </c:pt>
                <c:pt idx="11">
                  <c:v>2.2064078272577548E-2</c:v>
                </c:pt>
                <c:pt idx="12">
                  <c:v>1.8643006482788532E-2</c:v>
                </c:pt>
                <c:pt idx="13">
                  <c:v>2.842899181628793E-2</c:v>
                </c:pt>
                <c:pt idx="14">
                  <c:v>3.3582399510136682E-2</c:v>
                </c:pt>
                <c:pt idx="15">
                  <c:v>3.2084352507152823E-2</c:v>
                </c:pt>
                <c:pt idx="16">
                  <c:v>2.3326146266046937E-2</c:v>
                </c:pt>
                <c:pt idx="17">
                  <c:v>6.33801660558546E-2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3651328"/>
        <c:axId val="33653120"/>
      </c:barChart>
      <c:catAx>
        <c:axId val="33651328"/>
        <c:scaling>
          <c:orientation val="minMax"/>
        </c:scaling>
        <c:delete val="0"/>
        <c:axPos val="l"/>
        <c:majorTickMark val="none"/>
        <c:minorTickMark val="none"/>
        <c:tickLblPos val="low"/>
        <c:crossAx val="33653120"/>
        <c:crosses val="autoZero"/>
        <c:auto val="1"/>
        <c:lblAlgn val="ctr"/>
        <c:lblOffset val="100"/>
        <c:noMultiLvlLbl val="0"/>
      </c:catAx>
      <c:valAx>
        <c:axId val="33653120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33651328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Bennett</a:t>
            </a:r>
            <a:r>
              <a:rPr lang="en-US" baseline="0"/>
              <a:t> 2030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Bennett!$U$3:$U$20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Bennett!$V$3:$V$20</c:f>
              <c:numCache>
                <c:formatCode>0.00%</c:formatCode>
                <c:ptCount val="18"/>
                <c:pt idx="0">
                  <c:v>-5.5499151785645483E-2</c:v>
                </c:pt>
                <c:pt idx="1">
                  <c:v>-5.0932749071275013E-2</c:v>
                </c:pt>
                <c:pt idx="2">
                  <c:v>-4.7517375046021479E-2</c:v>
                </c:pt>
                <c:pt idx="3">
                  <c:v>-4.2019251974114977E-2</c:v>
                </c:pt>
                <c:pt idx="4">
                  <c:v>-3.6032062650530799E-2</c:v>
                </c:pt>
                <c:pt idx="5">
                  <c:v>-3.4227719402840487E-2</c:v>
                </c:pt>
                <c:pt idx="6">
                  <c:v>-3.331931061824684E-2</c:v>
                </c:pt>
                <c:pt idx="7">
                  <c:v>-3.7749804238198265E-2</c:v>
                </c:pt>
                <c:pt idx="8">
                  <c:v>-2.3254212670482371E-2</c:v>
                </c:pt>
                <c:pt idx="9">
                  <c:v>-2.0240801468777089E-2</c:v>
                </c:pt>
                <c:pt idx="10">
                  <c:v>-1.7622138556314088E-2</c:v>
                </c:pt>
                <c:pt idx="11">
                  <c:v>-1.2457406897875646E-2</c:v>
                </c:pt>
                <c:pt idx="12">
                  <c:v>-1.3057062656065972E-2</c:v>
                </c:pt>
                <c:pt idx="13">
                  <c:v>-1.4590471507101788E-2</c:v>
                </c:pt>
                <c:pt idx="14">
                  <c:v>-1.5595903221585147E-2</c:v>
                </c:pt>
                <c:pt idx="15">
                  <c:v>-1.0973040358816242E-2</c:v>
                </c:pt>
                <c:pt idx="16">
                  <c:v>-8.3019656266849016E-3</c:v>
                </c:pt>
                <c:pt idx="17">
                  <c:v>-8.0195619798744868E-3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Bennett!$U$3:$U$20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Bennett!$W$3:$W$20</c:f>
              <c:numCache>
                <c:formatCode>0.00%</c:formatCode>
                <c:ptCount val="18"/>
                <c:pt idx="0">
                  <c:v>5.3322716534491027E-2</c:v>
                </c:pt>
                <c:pt idx="1">
                  <c:v>4.9070068378372342E-2</c:v>
                </c:pt>
                <c:pt idx="2">
                  <c:v>4.578565183307453E-2</c:v>
                </c:pt>
                <c:pt idx="3">
                  <c:v>3.9541164394097966E-2</c:v>
                </c:pt>
                <c:pt idx="4">
                  <c:v>4.0458366779721811E-2</c:v>
                </c:pt>
                <c:pt idx="5">
                  <c:v>3.7154173052471554E-2</c:v>
                </c:pt>
                <c:pt idx="6">
                  <c:v>3.3975927667375193E-2</c:v>
                </c:pt>
                <c:pt idx="7">
                  <c:v>3.0474996515973508E-2</c:v>
                </c:pt>
                <c:pt idx="8">
                  <c:v>3.0527076073117821E-2</c:v>
                </c:pt>
                <c:pt idx="9">
                  <c:v>2.4320927784869436E-2</c:v>
                </c:pt>
                <c:pt idx="10">
                  <c:v>1.5873908063839082E-2</c:v>
                </c:pt>
                <c:pt idx="11">
                  <c:v>1.8877156931418632E-2</c:v>
                </c:pt>
                <c:pt idx="12">
                  <c:v>1.7876062428055704E-2</c:v>
                </c:pt>
                <c:pt idx="13">
                  <c:v>2.0637418689292551E-2</c:v>
                </c:pt>
                <c:pt idx="14">
                  <c:v>1.6245316507336703E-2</c:v>
                </c:pt>
                <c:pt idx="15">
                  <c:v>1.4998223313997772E-2</c:v>
                </c:pt>
                <c:pt idx="16">
                  <c:v>1.0704383208553736E-2</c:v>
                </c:pt>
                <c:pt idx="17">
                  <c:v>1.8746472113489402E-2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16750592"/>
        <c:axId val="116756480"/>
      </c:barChart>
      <c:catAx>
        <c:axId val="116750592"/>
        <c:scaling>
          <c:orientation val="minMax"/>
        </c:scaling>
        <c:delete val="0"/>
        <c:axPos val="l"/>
        <c:majorTickMark val="none"/>
        <c:minorTickMark val="none"/>
        <c:tickLblPos val="low"/>
        <c:crossAx val="116756480"/>
        <c:crosses val="autoZero"/>
        <c:auto val="1"/>
        <c:lblAlgn val="ctr"/>
        <c:lblOffset val="100"/>
        <c:noMultiLvlLbl val="0"/>
      </c:catAx>
      <c:valAx>
        <c:axId val="116756480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16750592"/>
        <c:crosses val="autoZero"/>
        <c:crossBetween val="between"/>
      </c:valAx>
      <c:spPr>
        <a:gradFill flip="none" rotWithShape="1"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  <a:tileRect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Gregory</a:t>
            </a:r>
            <a:r>
              <a:rPr lang="en-US" baseline="0"/>
              <a:t> 2035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Gregory!$X$3:$X$20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Gregory!$Y$3:$Y$20</c:f>
              <c:numCache>
                <c:formatCode>0.00%</c:formatCode>
                <c:ptCount val="18"/>
                <c:pt idx="0">
                  <c:v>-3.6153682640515751E-2</c:v>
                </c:pt>
                <c:pt idx="1">
                  <c:v>-3.6335492476116012E-2</c:v>
                </c:pt>
                <c:pt idx="2">
                  <c:v>-3.4178727797939699E-2</c:v>
                </c:pt>
                <c:pt idx="3">
                  <c:v>-2.7874823667597772E-2</c:v>
                </c:pt>
                <c:pt idx="4">
                  <c:v>-2.4263695486455156E-2</c:v>
                </c:pt>
                <c:pt idx="5">
                  <c:v>-2.7983346372168875E-2</c:v>
                </c:pt>
                <c:pt idx="6">
                  <c:v>-3.1925916369117908E-2</c:v>
                </c:pt>
                <c:pt idx="7">
                  <c:v>-3.2720496526806184E-2</c:v>
                </c:pt>
                <c:pt idx="8">
                  <c:v>-3.7761783094818369E-2</c:v>
                </c:pt>
                <c:pt idx="9">
                  <c:v>-1.4008293138518035E-2</c:v>
                </c:pt>
                <c:pt idx="10">
                  <c:v>-2.0433635153171554E-2</c:v>
                </c:pt>
                <c:pt idx="11">
                  <c:v>-1.9169353391161718E-2</c:v>
                </c:pt>
                <c:pt idx="12">
                  <c:v>-2.4356117720748187E-2</c:v>
                </c:pt>
                <c:pt idx="13">
                  <c:v>-1.7898021227313026E-2</c:v>
                </c:pt>
                <c:pt idx="14">
                  <c:v>-2.5043544297167722E-2</c:v>
                </c:pt>
                <c:pt idx="15">
                  <c:v>-2.9189169073762729E-2</c:v>
                </c:pt>
                <c:pt idx="16">
                  <c:v>-2.060425147945814E-2</c:v>
                </c:pt>
                <c:pt idx="17">
                  <c:v>-3.1409609205169449E-2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Gregory!$X$3:$X$20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Gregory!$Z$3:$Z$20</c:f>
              <c:numCache>
                <c:formatCode>0.00%</c:formatCode>
                <c:ptCount val="18"/>
                <c:pt idx="0">
                  <c:v>3.4735890951753473E-2</c:v>
                </c:pt>
                <c:pt idx="1">
                  <c:v>3.4920836753339901E-2</c:v>
                </c:pt>
                <c:pt idx="2">
                  <c:v>3.2853867104126563E-2</c:v>
                </c:pt>
                <c:pt idx="3">
                  <c:v>2.6820572083091701E-2</c:v>
                </c:pt>
                <c:pt idx="4">
                  <c:v>2.3227695820793363E-2</c:v>
                </c:pt>
                <c:pt idx="5">
                  <c:v>2.8428787254967208E-2</c:v>
                </c:pt>
                <c:pt idx="6">
                  <c:v>2.4485502467171343E-2</c:v>
                </c:pt>
                <c:pt idx="7">
                  <c:v>3.0048770319620402E-2</c:v>
                </c:pt>
                <c:pt idx="8">
                  <c:v>2.7549282471903955E-2</c:v>
                </c:pt>
                <c:pt idx="9">
                  <c:v>1.4473290540184196E-2</c:v>
                </c:pt>
                <c:pt idx="10">
                  <c:v>1.7558233498340712E-2</c:v>
                </c:pt>
                <c:pt idx="11">
                  <c:v>2.2189374511902241E-2</c:v>
                </c:pt>
                <c:pt idx="12">
                  <c:v>2.1516444007160854E-2</c:v>
                </c:pt>
                <c:pt idx="13">
                  <c:v>1.7118240388766432E-2</c:v>
                </c:pt>
                <c:pt idx="14">
                  <c:v>2.6301428309119038E-2</c:v>
                </c:pt>
                <c:pt idx="15">
                  <c:v>2.9945054068803628E-2</c:v>
                </c:pt>
                <c:pt idx="16">
                  <c:v>2.813547521450507E-2</c:v>
                </c:pt>
                <c:pt idx="17">
                  <c:v>6.8381295116443655E-2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3956608"/>
        <c:axId val="33958144"/>
      </c:barChart>
      <c:catAx>
        <c:axId val="33956608"/>
        <c:scaling>
          <c:orientation val="minMax"/>
        </c:scaling>
        <c:delete val="0"/>
        <c:axPos val="l"/>
        <c:majorTickMark val="none"/>
        <c:minorTickMark val="none"/>
        <c:tickLblPos val="low"/>
        <c:crossAx val="33958144"/>
        <c:crosses val="autoZero"/>
        <c:auto val="1"/>
        <c:lblAlgn val="ctr"/>
        <c:lblOffset val="100"/>
        <c:noMultiLvlLbl val="0"/>
      </c:catAx>
      <c:valAx>
        <c:axId val="33958144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33956608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Aurora</a:t>
            </a:r>
            <a:r>
              <a:rPr lang="en-US" baseline="0"/>
              <a:t> 2010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Aurora!$I$3:$I$20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Aurora!$J$3:$J$20</c:f>
              <c:numCache>
                <c:formatCode>0.00%</c:formatCode>
                <c:ptCount val="18"/>
                <c:pt idx="0">
                  <c:v>-4.1697416974169739E-2</c:v>
                </c:pt>
                <c:pt idx="1">
                  <c:v>-2.915129151291513E-2</c:v>
                </c:pt>
                <c:pt idx="2">
                  <c:v>-4.0590405904059039E-2</c:v>
                </c:pt>
                <c:pt idx="3">
                  <c:v>-3.9852398523985241E-2</c:v>
                </c:pt>
                <c:pt idx="4">
                  <c:v>-2.1771217712177122E-2</c:v>
                </c:pt>
                <c:pt idx="5">
                  <c:v>-2.3985239852398525E-2</c:v>
                </c:pt>
                <c:pt idx="6">
                  <c:v>-2.3247232472324724E-2</c:v>
                </c:pt>
                <c:pt idx="7">
                  <c:v>-2.6568265682656828E-2</c:v>
                </c:pt>
                <c:pt idx="8">
                  <c:v>-3.136531365313653E-2</c:v>
                </c:pt>
                <c:pt idx="9">
                  <c:v>-3.6162361623616239E-2</c:v>
                </c:pt>
                <c:pt idx="10">
                  <c:v>-3.8007380073800737E-2</c:v>
                </c:pt>
                <c:pt idx="11">
                  <c:v>-3.8376383763837639E-2</c:v>
                </c:pt>
                <c:pt idx="12">
                  <c:v>-3.2103321033210334E-2</c:v>
                </c:pt>
                <c:pt idx="13">
                  <c:v>-2.2878228782287822E-2</c:v>
                </c:pt>
                <c:pt idx="14">
                  <c:v>-2.3247232472324724E-2</c:v>
                </c:pt>
                <c:pt idx="15">
                  <c:v>-1.808118081180812E-2</c:v>
                </c:pt>
                <c:pt idx="16">
                  <c:v>-1.3284132841328414E-2</c:v>
                </c:pt>
                <c:pt idx="17">
                  <c:v>-9.2250922509225092E-3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Aurora!$I$3:$I$20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Aurora!$K$3:$K$20</c:f>
              <c:numCache>
                <c:formatCode>0.00%</c:formatCode>
                <c:ptCount val="18"/>
                <c:pt idx="0">
                  <c:v>2.9889298892988931E-2</c:v>
                </c:pt>
                <c:pt idx="1">
                  <c:v>3.3579335793357937E-2</c:v>
                </c:pt>
                <c:pt idx="2">
                  <c:v>3.7269372693726939E-2</c:v>
                </c:pt>
                <c:pt idx="3">
                  <c:v>2.9520295202952029E-2</c:v>
                </c:pt>
                <c:pt idx="4">
                  <c:v>1.3653136531365314E-2</c:v>
                </c:pt>
                <c:pt idx="5">
                  <c:v>2.0664206642066422E-2</c:v>
                </c:pt>
                <c:pt idx="6">
                  <c:v>2.9520295202952029E-2</c:v>
                </c:pt>
                <c:pt idx="7">
                  <c:v>2.6568265682656828E-2</c:v>
                </c:pt>
                <c:pt idx="8">
                  <c:v>2.3985239852398525E-2</c:v>
                </c:pt>
                <c:pt idx="9">
                  <c:v>3.3579335793357937E-2</c:v>
                </c:pt>
                <c:pt idx="10">
                  <c:v>3.6900369003690037E-2</c:v>
                </c:pt>
                <c:pt idx="11">
                  <c:v>3.025830258302583E-2</c:v>
                </c:pt>
                <c:pt idx="12">
                  <c:v>3.2841328413284132E-2</c:v>
                </c:pt>
                <c:pt idx="13">
                  <c:v>2.1771217712177122E-2</c:v>
                </c:pt>
                <c:pt idx="14">
                  <c:v>2.5830258302583026E-2</c:v>
                </c:pt>
                <c:pt idx="15">
                  <c:v>2.3616236162361623E-2</c:v>
                </c:pt>
                <c:pt idx="16">
                  <c:v>1.8450184501845018E-2</c:v>
                </c:pt>
                <c:pt idx="17">
                  <c:v>2.2509225092250923E-2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4016640"/>
        <c:axId val="34038912"/>
      </c:barChart>
      <c:catAx>
        <c:axId val="34016640"/>
        <c:scaling>
          <c:orientation val="minMax"/>
        </c:scaling>
        <c:delete val="0"/>
        <c:axPos val="l"/>
        <c:majorTickMark val="none"/>
        <c:minorTickMark val="none"/>
        <c:tickLblPos val="low"/>
        <c:crossAx val="34038912"/>
        <c:crosses val="autoZero"/>
        <c:auto val="1"/>
        <c:lblAlgn val="ctr"/>
        <c:lblOffset val="100"/>
        <c:noMultiLvlLbl val="0"/>
      </c:catAx>
      <c:valAx>
        <c:axId val="34038912"/>
        <c:scaling>
          <c:orientation val="minMax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3401664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Haakon</a:t>
            </a:r>
            <a:r>
              <a:rPr lang="en-US" baseline="0"/>
              <a:t> 2010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Haakon!$I$3:$I$20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Haakon!$J$3:$J$20</c:f>
              <c:numCache>
                <c:formatCode>0.00%</c:formatCode>
                <c:ptCount val="18"/>
                <c:pt idx="0">
                  <c:v>-3.200826019617966E-2</c:v>
                </c:pt>
                <c:pt idx="1">
                  <c:v>-3.6138358286009295E-2</c:v>
                </c:pt>
                <c:pt idx="2">
                  <c:v>-2.7361899845121322E-2</c:v>
                </c:pt>
                <c:pt idx="3">
                  <c:v>-2.942694889003614E-2</c:v>
                </c:pt>
                <c:pt idx="4">
                  <c:v>-1.4455343314403717E-2</c:v>
                </c:pt>
                <c:pt idx="5">
                  <c:v>-2.5296850800206504E-2</c:v>
                </c:pt>
                <c:pt idx="6">
                  <c:v>-2.7878162106350027E-2</c:v>
                </c:pt>
                <c:pt idx="7">
                  <c:v>-2.1683014971605574E-2</c:v>
                </c:pt>
                <c:pt idx="8">
                  <c:v>-2.6329375322663912E-2</c:v>
                </c:pt>
                <c:pt idx="9">
                  <c:v>-3.6138358286009295E-2</c:v>
                </c:pt>
                <c:pt idx="10">
                  <c:v>-5.6272586473928757E-2</c:v>
                </c:pt>
                <c:pt idx="11">
                  <c:v>-4.4398554465668559E-2</c:v>
                </c:pt>
                <c:pt idx="12">
                  <c:v>-3.8719669592152811E-2</c:v>
                </c:pt>
                <c:pt idx="13">
                  <c:v>-2.219927723283428E-2</c:v>
                </c:pt>
                <c:pt idx="14">
                  <c:v>-2.581311306143521E-2</c:v>
                </c:pt>
                <c:pt idx="15">
                  <c:v>-1.4971605575632421E-2</c:v>
                </c:pt>
                <c:pt idx="16">
                  <c:v>-1.600413009808983E-2</c:v>
                </c:pt>
                <c:pt idx="17">
                  <c:v>-1.0841507485802787E-2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Haakon!$I$3:$I$20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Haakon!$K$3:$K$20</c:f>
              <c:numCache>
                <c:formatCode>0.00%</c:formatCode>
                <c:ptCount val="18"/>
                <c:pt idx="0">
                  <c:v>2.8910686628807435E-2</c:v>
                </c:pt>
                <c:pt idx="1">
                  <c:v>3.0975735673722252E-2</c:v>
                </c:pt>
                <c:pt idx="2">
                  <c:v>2.7878162106350027E-2</c:v>
                </c:pt>
                <c:pt idx="3">
                  <c:v>2.581311306143521E-2</c:v>
                </c:pt>
                <c:pt idx="4">
                  <c:v>1.0841507485802787E-2</c:v>
                </c:pt>
                <c:pt idx="5">
                  <c:v>1.9101703665462055E-2</c:v>
                </c:pt>
                <c:pt idx="6">
                  <c:v>3.0975735673722252E-2</c:v>
                </c:pt>
                <c:pt idx="7">
                  <c:v>2.3748064016520392E-2</c:v>
                </c:pt>
                <c:pt idx="8">
                  <c:v>1.600413009808983E-2</c:v>
                </c:pt>
                <c:pt idx="9">
                  <c:v>3.0975735673722252E-2</c:v>
                </c:pt>
                <c:pt idx="10">
                  <c:v>5.5240061951471346E-2</c:v>
                </c:pt>
                <c:pt idx="11">
                  <c:v>3.7687145069695407E-2</c:v>
                </c:pt>
                <c:pt idx="12">
                  <c:v>2.8394424367578729E-2</c:v>
                </c:pt>
                <c:pt idx="13">
                  <c:v>2.7361899845121322E-2</c:v>
                </c:pt>
                <c:pt idx="14">
                  <c:v>2.6845637583892617E-2</c:v>
                </c:pt>
                <c:pt idx="15">
                  <c:v>2.1683014971605574E-2</c:v>
                </c:pt>
                <c:pt idx="16">
                  <c:v>2.0134228187919462E-2</c:v>
                </c:pt>
                <c:pt idx="17">
                  <c:v>3.1491997934950958E-2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4076160"/>
        <c:axId val="34077696"/>
      </c:barChart>
      <c:catAx>
        <c:axId val="34076160"/>
        <c:scaling>
          <c:orientation val="minMax"/>
        </c:scaling>
        <c:delete val="0"/>
        <c:axPos val="l"/>
        <c:majorTickMark val="none"/>
        <c:minorTickMark val="none"/>
        <c:tickLblPos val="low"/>
        <c:crossAx val="34077696"/>
        <c:crosses val="autoZero"/>
        <c:auto val="1"/>
        <c:lblAlgn val="ctr"/>
        <c:lblOffset val="100"/>
        <c:noMultiLvlLbl val="0"/>
      </c:catAx>
      <c:valAx>
        <c:axId val="34077696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34076160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Haakon</a:t>
            </a:r>
            <a:r>
              <a:rPr lang="en-US" baseline="0"/>
              <a:t> 2015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Haakon!$L$3:$L$20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Haakon!$M$3:$M$20</c:f>
              <c:numCache>
                <c:formatCode>0.00%</c:formatCode>
                <c:ptCount val="18"/>
                <c:pt idx="0">
                  <c:v>-2.3866872625721444E-2</c:v>
                </c:pt>
                <c:pt idx="1">
                  <c:v>-3.1645894917162298E-2</c:v>
                </c:pt>
                <c:pt idx="2">
                  <c:v>-3.6720297291836304E-2</c:v>
                </c:pt>
                <c:pt idx="3">
                  <c:v>-2.7188538233372722E-2</c:v>
                </c:pt>
                <c:pt idx="4">
                  <c:v>-3.0307396837479478E-2</c:v>
                </c:pt>
                <c:pt idx="5">
                  <c:v>-1.3544369659625539E-2</c:v>
                </c:pt>
                <c:pt idx="6">
                  <c:v>-2.4966922513882217E-2</c:v>
                </c:pt>
                <c:pt idx="7">
                  <c:v>-2.8097248629019619E-2</c:v>
                </c:pt>
                <c:pt idx="8">
                  <c:v>-2.1179637382075383E-2</c:v>
                </c:pt>
                <c:pt idx="9">
                  <c:v>-2.5351965576251252E-2</c:v>
                </c:pt>
                <c:pt idx="10">
                  <c:v>-3.3980640489437802E-2</c:v>
                </c:pt>
                <c:pt idx="11">
                  <c:v>-5.5517667622150095E-2</c:v>
                </c:pt>
                <c:pt idx="12">
                  <c:v>-4.2957474340255777E-2</c:v>
                </c:pt>
                <c:pt idx="13">
                  <c:v>-3.7269066538601577E-2</c:v>
                </c:pt>
                <c:pt idx="14">
                  <c:v>-1.9870896454119869E-2</c:v>
                </c:pt>
                <c:pt idx="15">
                  <c:v>-2.2378860135893155E-2</c:v>
                </c:pt>
                <c:pt idx="16">
                  <c:v>-1.1052014979286467E-2</c:v>
                </c:pt>
                <c:pt idx="17">
                  <c:v>-1.7858648516788436E-2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Haakon!$L$3:$L$20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Haakon!$N$3:$N$20</c:f>
              <c:numCache>
                <c:formatCode>0.00%</c:formatCode>
                <c:ptCount val="18"/>
                <c:pt idx="0">
                  <c:v>2.2814281077101727E-2</c:v>
                </c:pt>
                <c:pt idx="1">
                  <c:v>2.8707336607169714E-2</c:v>
                </c:pt>
                <c:pt idx="2">
                  <c:v>3.1175813945078353E-2</c:v>
                </c:pt>
                <c:pt idx="3">
                  <c:v>2.8006431658622672E-2</c:v>
                </c:pt>
                <c:pt idx="4">
                  <c:v>2.672230982063482E-2</c:v>
                </c:pt>
                <c:pt idx="5">
                  <c:v>1.0250122790562182E-2</c:v>
                </c:pt>
                <c:pt idx="6">
                  <c:v>1.8237563013140837E-2</c:v>
                </c:pt>
                <c:pt idx="7">
                  <c:v>3.145465938898645E-2</c:v>
                </c:pt>
                <c:pt idx="8">
                  <c:v>2.4169510784180441E-2</c:v>
                </c:pt>
                <c:pt idx="9">
                  <c:v>1.491943689695063E-2</c:v>
                </c:pt>
                <c:pt idx="10">
                  <c:v>2.9050297427906883E-2</c:v>
                </c:pt>
                <c:pt idx="11">
                  <c:v>5.5799296058675472E-2</c:v>
                </c:pt>
                <c:pt idx="12">
                  <c:v>3.7273615442096196E-2</c:v>
                </c:pt>
                <c:pt idx="13">
                  <c:v>2.7201665749496229E-2</c:v>
                </c:pt>
                <c:pt idx="14">
                  <c:v>2.5801575220388548E-2</c:v>
                </c:pt>
                <c:pt idx="15">
                  <c:v>2.4355819362415491E-2</c:v>
                </c:pt>
                <c:pt idx="16">
                  <c:v>1.8865560643010572E-2</c:v>
                </c:pt>
                <c:pt idx="17">
                  <c:v>4.1440291370623356E-2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4106752"/>
        <c:axId val="34112640"/>
      </c:barChart>
      <c:catAx>
        <c:axId val="34106752"/>
        <c:scaling>
          <c:orientation val="minMax"/>
        </c:scaling>
        <c:delete val="0"/>
        <c:axPos val="l"/>
        <c:majorTickMark val="none"/>
        <c:minorTickMark val="none"/>
        <c:tickLblPos val="low"/>
        <c:crossAx val="34112640"/>
        <c:crosses val="autoZero"/>
        <c:auto val="1"/>
        <c:lblAlgn val="ctr"/>
        <c:lblOffset val="100"/>
        <c:noMultiLvlLbl val="0"/>
      </c:catAx>
      <c:valAx>
        <c:axId val="34112640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34106752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Haakon</a:t>
            </a:r>
            <a:r>
              <a:rPr lang="en-US" baseline="0"/>
              <a:t> 2020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Haakon!$O$3:$O$20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Haakon!$P$3:$P$20</c:f>
              <c:numCache>
                <c:formatCode>0.00%</c:formatCode>
                <c:ptCount val="18"/>
                <c:pt idx="0">
                  <c:v>-2.0611180340917697E-2</c:v>
                </c:pt>
                <c:pt idx="1">
                  <c:v>-2.3552893970359496E-2</c:v>
                </c:pt>
                <c:pt idx="2">
                  <c:v>-3.1680245438321833E-2</c:v>
                </c:pt>
                <c:pt idx="3">
                  <c:v>-3.7901017004826267E-2</c:v>
                </c:pt>
                <c:pt idx="4">
                  <c:v>-2.7185824729629052E-2</c:v>
                </c:pt>
                <c:pt idx="5">
                  <c:v>-3.1637152449090593E-2</c:v>
                </c:pt>
                <c:pt idx="6">
                  <c:v>-1.2790156863033888E-2</c:v>
                </c:pt>
                <c:pt idx="7">
                  <c:v>-2.4886161000244052E-2</c:v>
                </c:pt>
                <c:pt idx="8">
                  <c:v>-2.8763466941269491E-2</c:v>
                </c:pt>
                <c:pt idx="9">
                  <c:v>-2.0912033650865261E-2</c:v>
                </c:pt>
                <c:pt idx="10">
                  <c:v>-2.4504206627010777E-2</c:v>
                </c:pt>
                <c:pt idx="11">
                  <c:v>-3.1862922122484989E-2</c:v>
                </c:pt>
                <c:pt idx="12">
                  <c:v>-5.4892874665507331E-2</c:v>
                </c:pt>
                <c:pt idx="13">
                  <c:v>-4.1050127523165836E-2</c:v>
                </c:pt>
                <c:pt idx="14">
                  <c:v>-3.5535158040541429E-2</c:v>
                </c:pt>
                <c:pt idx="15">
                  <c:v>-1.6677080947700668E-2</c:v>
                </c:pt>
                <c:pt idx="16">
                  <c:v>-1.7679116735628334E-2</c:v>
                </c:pt>
                <c:pt idx="17">
                  <c:v>-1.9069876579473118E-2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Haakon!$O$3:$O$20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Haakon!$Q$3:$Q$20</c:f>
              <c:numCache>
                <c:formatCode>0.00%</c:formatCode>
                <c:ptCount val="18"/>
                <c:pt idx="0">
                  <c:v>1.9813191130868501E-2</c:v>
                </c:pt>
                <c:pt idx="1">
                  <c:v>2.2637356677875496E-2</c:v>
                </c:pt>
                <c:pt idx="2">
                  <c:v>2.8905117135190096E-2</c:v>
                </c:pt>
                <c:pt idx="3">
                  <c:v>3.1827983311834153E-2</c:v>
                </c:pt>
                <c:pt idx="4">
                  <c:v>2.8352605297799191E-2</c:v>
                </c:pt>
                <c:pt idx="5">
                  <c:v>2.827487645983907E-2</c:v>
                </c:pt>
                <c:pt idx="6">
                  <c:v>9.7668392165983949E-3</c:v>
                </c:pt>
                <c:pt idx="7">
                  <c:v>1.7484235611098322E-2</c:v>
                </c:pt>
                <c:pt idx="8">
                  <c:v>3.2283874420663265E-2</c:v>
                </c:pt>
                <c:pt idx="9">
                  <c:v>2.5118508074186155E-2</c:v>
                </c:pt>
                <c:pt idx="10">
                  <c:v>1.394019153644426E-2</c:v>
                </c:pt>
                <c:pt idx="11">
                  <c:v>2.7092032928462656E-2</c:v>
                </c:pt>
                <c:pt idx="12">
                  <c:v>5.6370643936712685E-2</c:v>
                </c:pt>
                <c:pt idx="13">
                  <c:v>3.6854562150854642E-2</c:v>
                </c:pt>
                <c:pt idx="14">
                  <c:v>2.6066031262808497E-2</c:v>
                </c:pt>
                <c:pt idx="15">
                  <c:v>2.3479890081854315E-2</c:v>
                </c:pt>
                <c:pt idx="16">
                  <c:v>2.175838285268793E-2</c:v>
                </c:pt>
                <c:pt idx="17">
                  <c:v>4.8782182284152265E-2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4285056"/>
        <c:axId val="34286592"/>
      </c:barChart>
      <c:catAx>
        <c:axId val="34285056"/>
        <c:scaling>
          <c:orientation val="minMax"/>
        </c:scaling>
        <c:delete val="0"/>
        <c:axPos val="l"/>
        <c:majorTickMark val="none"/>
        <c:minorTickMark val="none"/>
        <c:tickLblPos val="low"/>
        <c:crossAx val="34286592"/>
        <c:crosses val="autoZero"/>
        <c:auto val="1"/>
        <c:lblAlgn val="ctr"/>
        <c:lblOffset val="100"/>
        <c:noMultiLvlLbl val="0"/>
      </c:catAx>
      <c:valAx>
        <c:axId val="34286592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34285056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Haakon</a:t>
            </a:r>
            <a:r>
              <a:rPr lang="en-US" baseline="0"/>
              <a:t> 2025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Haakon!$R$3:$R$20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Haakon!$S$3:$S$20</c:f>
              <c:numCache>
                <c:formatCode>0.00%</c:formatCode>
                <c:ptCount val="18"/>
                <c:pt idx="0">
                  <c:v>-2.7220488728287681E-2</c:v>
                </c:pt>
                <c:pt idx="1">
                  <c:v>-2.0481475639460515E-2</c:v>
                </c:pt>
                <c:pt idx="2">
                  <c:v>-2.3056769774570798E-2</c:v>
                </c:pt>
                <c:pt idx="3">
                  <c:v>-3.1383374289693435E-2</c:v>
                </c:pt>
                <c:pt idx="4">
                  <c:v>-3.88762590460544E-2</c:v>
                </c:pt>
                <c:pt idx="5">
                  <c:v>-2.672254366504297E-2</c:v>
                </c:pt>
                <c:pt idx="6">
                  <c:v>-3.3235794286496326E-2</c:v>
                </c:pt>
                <c:pt idx="7">
                  <c:v>-1.1802634282381787E-2</c:v>
                </c:pt>
                <c:pt idx="8">
                  <c:v>-2.4550372235503271E-2</c:v>
                </c:pt>
                <c:pt idx="9">
                  <c:v>-2.9297773893836383E-2</c:v>
                </c:pt>
                <c:pt idx="10">
                  <c:v>-2.0328858315623994E-2</c:v>
                </c:pt>
                <c:pt idx="11">
                  <c:v>-2.3395390300169471E-2</c:v>
                </c:pt>
                <c:pt idx="12">
                  <c:v>-2.8886383085146912E-2</c:v>
                </c:pt>
                <c:pt idx="13">
                  <c:v>-5.2714305152714226E-2</c:v>
                </c:pt>
                <c:pt idx="14">
                  <c:v>-3.790531723961349E-2</c:v>
                </c:pt>
                <c:pt idx="15">
                  <c:v>-3.1489665248074214E-2</c:v>
                </c:pt>
                <c:pt idx="16">
                  <c:v>-1.2356122768503517E-2</c:v>
                </c:pt>
                <c:pt idx="17">
                  <c:v>-2.4403610994094976E-2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Haakon!$R$3:$R$20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Haakon!$T$3:$T$20</c:f>
              <c:numCache>
                <c:formatCode>0.00%</c:formatCode>
                <c:ptCount val="18"/>
                <c:pt idx="0">
                  <c:v>2.6152290509649786E-2</c:v>
                </c:pt>
                <c:pt idx="1">
                  <c:v>1.9695127836809101E-2</c:v>
                </c:pt>
                <c:pt idx="2">
                  <c:v>2.2291842696928035E-2</c:v>
                </c:pt>
                <c:pt idx="3">
                  <c:v>2.8877954578065943E-2</c:v>
                </c:pt>
                <c:pt idx="4">
                  <c:v>3.2207245739306327E-2</c:v>
                </c:pt>
                <c:pt idx="5">
                  <c:v>2.8524601729161266E-2</c:v>
                </c:pt>
                <c:pt idx="6">
                  <c:v>2.9945153576422752E-2</c:v>
                </c:pt>
                <c:pt idx="7">
                  <c:v>9.2052399389085087E-3</c:v>
                </c:pt>
                <c:pt idx="8">
                  <c:v>1.6324944579055457E-2</c:v>
                </c:pt>
                <c:pt idx="9">
                  <c:v>3.3018100573180699E-2</c:v>
                </c:pt>
                <c:pt idx="10">
                  <c:v>2.6023673749037263E-2</c:v>
                </c:pt>
                <c:pt idx="11">
                  <c:v>1.2804995948637011E-2</c:v>
                </c:pt>
                <c:pt idx="12">
                  <c:v>2.4134281597879472E-2</c:v>
                </c:pt>
                <c:pt idx="13">
                  <c:v>5.5853972402482299E-2</c:v>
                </c:pt>
                <c:pt idx="14">
                  <c:v>3.5836452338404247E-2</c:v>
                </c:pt>
                <c:pt idx="15">
                  <c:v>2.3665702021350613E-2</c:v>
                </c:pt>
                <c:pt idx="16">
                  <c:v>2.0577298271463412E-2</c:v>
                </c:pt>
                <c:pt idx="17">
                  <c:v>5.6753982967989502E-2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4319744"/>
        <c:axId val="34325632"/>
      </c:barChart>
      <c:catAx>
        <c:axId val="34319744"/>
        <c:scaling>
          <c:orientation val="minMax"/>
        </c:scaling>
        <c:delete val="0"/>
        <c:axPos val="l"/>
        <c:majorTickMark val="none"/>
        <c:minorTickMark val="none"/>
        <c:tickLblPos val="low"/>
        <c:crossAx val="34325632"/>
        <c:crosses val="autoZero"/>
        <c:auto val="1"/>
        <c:lblAlgn val="ctr"/>
        <c:lblOffset val="100"/>
        <c:noMultiLvlLbl val="0"/>
      </c:catAx>
      <c:valAx>
        <c:axId val="34325632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34319744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Haakon</a:t>
            </a:r>
            <a:r>
              <a:rPr lang="en-US" baseline="0"/>
              <a:t> 2030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Haakon!$U$3:$U$20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Haakon!$V$3:$V$20</c:f>
              <c:numCache>
                <c:formatCode>0.00%</c:formatCode>
                <c:ptCount val="18"/>
                <c:pt idx="0">
                  <c:v>-3.2940107236619887E-2</c:v>
                </c:pt>
                <c:pt idx="1">
                  <c:v>-2.7771800038555148E-2</c:v>
                </c:pt>
                <c:pt idx="2">
                  <c:v>-2.0250612589698177E-2</c:v>
                </c:pt>
                <c:pt idx="3">
                  <c:v>-2.2301172441562846E-2</c:v>
                </c:pt>
                <c:pt idx="4">
                  <c:v>-3.0568055989401752E-2</c:v>
                </c:pt>
                <c:pt idx="5">
                  <c:v>-3.9538416971900282E-2</c:v>
                </c:pt>
                <c:pt idx="6">
                  <c:v>-2.5994102664420763E-2</c:v>
                </c:pt>
                <c:pt idx="7">
                  <c:v>-3.4916461303435536E-2</c:v>
                </c:pt>
                <c:pt idx="8">
                  <c:v>-1.0570483420078604E-2</c:v>
                </c:pt>
                <c:pt idx="9">
                  <c:v>-2.3855941635559524E-2</c:v>
                </c:pt>
                <c:pt idx="10">
                  <c:v>-2.9481290311897047E-2</c:v>
                </c:pt>
                <c:pt idx="11">
                  <c:v>-1.9487885754206166E-2</c:v>
                </c:pt>
                <c:pt idx="12">
                  <c:v>-2.1934970200421226E-2</c:v>
                </c:pt>
                <c:pt idx="13">
                  <c:v>-2.4806782127981167E-2</c:v>
                </c:pt>
                <c:pt idx="14">
                  <c:v>-4.9035524052248466E-2</c:v>
                </c:pt>
                <c:pt idx="15">
                  <c:v>-3.2240001906241864E-2</c:v>
                </c:pt>
                <c:pt idx="16">
                  <c:v>-2.4964784848884793E-2</c:v>
                </c:pt>
                <c:pt idx="17">
                  <c:v>-2.3797558748343446E-2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Haakon!$U$3:$U$20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Haakon!$W$3:$W$20</c:f>
              <c:numCache>
                <c:formatCode>0.00%</c:formatCode>
                <c:ptCount val="18"/>
                <c:pt idx="0">
                  <c:v>3.1648391281331963E-2</c:v>
                </c:pt>
                <c:pt idx="1">
                  <c:v>2.6688757618761841E-2</c:v>
                </c:pt>
                <c:pt idx="2">
                  <c:v>1.9466656199341317E-2</c:v>
                </c:pt>
                <c:pt idx="3">
                  <c:v>2.1706098349374908E-2</c:v>
                </c:pt>
                <c:pt idx="4">
                  <c:v>2.8457440626129166E-2</c:v>
                </c:pt>
                <c:pt idx="5">
                  <c:v>3.2490869109524548E-2</c:v>
                </c:pt>
                <c:pt idx="6">
                  <c:v>2.8347073072002304E-2</c:v>
                </c:pt>
                <c:pt idx="7">
                  <c:v>3.1795676225015113E-2</c:v>
                </c:pt>
                <c:pt idx="8">
                  <c:v>8.5307561675491087E-3</c:v>
                </c:pt>
                <c:pt idx="9">
                  <c:v>1.4791027989061296E-2</c:v>
                </c:pt>
                <c:pt idx="10">
                  <c:v>3.3389777936362365E-2</c:v>
                </c:pt>
                <c:pt idx="11">
                  <c:v>2.6906731380190771E-2</c:v>
                </c:pt>
                <c:pt idx="12">
                  <c:v>1.1436188195994611E-2</c:v>
                </c:pt>
                <c:pt idx="13">
                  <c:v>2.0222213210719805E-2</c:v>
                </c:pt>
                <c:pt idx="14">
                  <c:v>5.4354006539707907E-2</c:v>
                </c:pt>
                <c:pt idx="15">
                  <c:v>3.3071684358597454E-2</c:v>
                </c:pt>
                <c:pt idx="16">
                  <c:v>2.0701945662704498E-2</c:v>
                </c:pt>
                <c:pt idx="17">
                  <c:v>6.1538753836174256E-2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4211328"/>
        <c:axId val="34212864"/>
      </c:barChart>
      <c:catAx>
        <c:axId val="34211328"/>
        <c:scaling>
          <c:orientation val="minMax"/>
        </c:scaling>
        <c:delete val="0"/>
        <c:axPos val="l"/>
        <c:majorTickMark val="none"/>
        <c:minorTickMark val="none"/>
        <c:tickLblPos val="low"/>
        <c:crossAx val="34212864"/>
        <c:crosses val="autoZero"/>
        <c:auto val="1"/>
        <c:lblAlgn val="ctr"/>
        <c:lblOffset val="100"/>
        <c:noMultiLvlLbl val="0"/>
      </c:catAx>
      <c:valAx>
        <c:axId val="34212864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34211328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Haakon</a:t>
            </a:r>
            <a:r>
              <a:rPr lang="en-US" baseline="0"/>
              <a:t> 2035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Haakon!$X$3:$X$20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Haakon!$Y$3:$Y$20</c:f>
              <c:numCache>
                <c:formatCode>0.00%</c:formatCode>
                <c:ptCount val="18"/>
                <c:pt idx="0">
                  <c:v>-3.3246676978263758E-2</c:v>
                </c:pt>
                <c:pt idx="1">
                  <c:v>-3.3527993683925533E-2</c:v>
                </c:pt>
                <c:pt idx="2">
                  <c:v>-2.8629742663365744E-2</c:v>
                </c:pt>
                <c:pt idx="3">
                  <c:v>-2.0123962179491171E-2</c:v>
                </c:pt>
                <c:pt idx="4">
                  <c:v>-2.1476434112966254E-2</c:v>
                </c:pt>
                <c:pt idx="5">
                  <c:v>-2.9477997759869163E-2</c:v>
                </c:pt>
                <c:pt idx="6">
                  <c:v>-4.0820987597264324E-2</c:v>
                </c:pt>
                <c:pt idx="7">
                  <c:v>-2.5041619226235049E-2</c:v>
                </c:pt>
                <c:pt idx="8">
                  <c:v>-3.7181672744189091E-2</c:v>
                </c:pt>
                <c:pt idx="9">
                  <c:v>-9.1887362908179872E-3</c:v>
                </c:pt>
                <c:pt idx="10">
                  <c:v>-2.2894651145505714E-2</c:v>
                </c:pt>
                <c:pt idx="11">
                  <c:v>-2.9758597511775533E-2</c:v>
                </c:pt>
                <c:pt idx="12">
                  <c:v>-1.8511631346157693E-2</c:v>
                </c:pt>
                <c:pt idx="13">
                  <c:v>-2.024451342580761E-2</c:v>
                </c:pt>
                <c:pt idx="14">
                  <c:v>-2.0143083816072258E-2</c:v>
                </c:pt>
                <c:pt idx="15">
                  <c:v>-4.2729261822211401E-2</c:v>
                </c:pt>
                <c:pt idx="16">
                  <c:v>-2.4560450739500094E-2</c:v>
                </c:pt>
                <c:pt idx="17">
                  <c:v>-3.2540457001263935E-2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Haakon!$X$3:$X$20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Haakon!$Z$3:$Z$20</c:f>
              <c:numCache>
                <c:formatCode>0.00%</c:formatCode>
                <c:ptCount val="18"/>
                <c:pt idx="0">
                  <c:v>3.1942881531750913E-2</c:v>
                </c:pt>
                <c:pt idx="1">
                  <c:v>3.2222855001769357E-2</c:v>
                </c:pt>
                <c:pt idx="2">
                  <c:v>2.7518526658011654E-2</c:v>
                </c:pt>
                <c:pt idx="3">
                  <c:v>1.9330920450415533E-2</c:v>
                </c:pt>
                <c:pt idx="4">
                  <c:v>2.103963524700312E-2</c:v>
                </c:pt>
                <c:pt idx="5">
                  <c:v>2.8140958318646096E-2</c:v>
                </c:pt>
                <c:pt idx="6">
                  <c:v>3.2979034876910451E-2</c:v>
                </c:pt>
                <c:pt idx="7">
                  <c:v>2.8127198428185875E-2</c:v>
                </c:pt>
                <c:pt idx="8">
                  <c:v>3.4087039057668078E-2</c:v>
                </c:pt>
                <c:pt idx="9">
                  <c:v>7.9272482610257943E-3</c:v>
                </c:pt>
                <c:pt idx="10">
                  <c:v>1.2907176333449377E-2</c:v>
                </c:pt>
                <c:pt idx="11">
                  <c:v>3.3784937494542651E-2</c:v>
                </c:pt>
                <c:pt idx="12">
                  <c:v>2.7785065659112075E-2</c:v>
                </c:pt>
                <c:pt idx="13">
                  <c:v>1.0101041248745581E-2</c:v>
                </c:pt>
                <c:pt idx="14">
                  <c:v>1.5741070102914905E-2</c:v>
                </c:pt>
                <c:pt idx="15">
                  <c:v>5.0768482866156234E-2</c:v>
                </c:pt>
                <c:pt idx="16">
                  <c:v>2.9848069915418454E-2</c:v>
                </c:pt>
                <c:pt idx="17">
                  <c:v>6.5649388503591394E-2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4254208"/>
        <c:axId val="34256000"/>
      </c:barChart>
      <c:catAx>
        <c:axId val="34254208"/>
        <c:scaling>
          <c:orientation val="minMax"/>
        </c:scaling>
        <c:delete val="0"/>
        <c:axPos val="l"/>
        <c:majorTickMark val="none"/>
        <c:minorTickMark val="none"/>
        <c:tickLblPos val="low"/>
        <c:crossAx val="34256000"/>
        <c:crosses val="autoZero"/>
        <c:auto val="1"/>
        <c:lblAlgn val="ctr"/>
        <c:lblOffset val="100"/>
        <c:noMultiLvlLbl val="0"/>
      </c:catAx>
      <c:valAx>
        <c:axId val="34256000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34254208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Aurora</a:t>
            </a:r>
            <a:r>
              <a:rPr lang="en-US" baseline="0"/>
              <a:t> 2010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Aurora!$I$3:$I$20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Aurora!$J$3:$J$20</c:f>
              <c:numCache>
                <c:formatCode>0.00%</c:formatCode>
                <c:ptCount val="18"/>
                <c:pt idx="0">
                  <c:v>-4.1697416974169739E-2</c:v>
                </c:pt>
                <c:pt idx="1">
                  <c:v>-2.915129151291513E-2</c:v>
                </c:pt>
                <c:pt idx="2">
                  <c:v>-4.0590405904059039E-2</c:v>
                </c:pt>
                <c:pt idx="3">
                  <c:v>-3.9852398523985241E-2</c:v>
                </c:pt>
                <c:pt idx="4">
                  <c:v>-2.1771217712177122E-2</c:v>
                </c:pt>
                <c:pt idx="5">
                  <c:v>-2.3985239852398525E-2</c:v>
                </c:pt>
                <c:pt idx="6">
                  <c:v>-2.3247232472324724E-2</c:v>
                </c:pt>
                <c:pt idx="7">
                  <c:v>-2.6568265682656828E-2</c:v>
                </c:pt>
                <c:pt idx="8">
                  <c:v>-3.136531365313653E-2</c:v>
                </c:pt>
                <c:pt idx="9">
                  <c:v>-3.6162361623616239E-2</c:v>
                </c:pt>
                <c:pt idx="10">
                  <c:v>-3.8007380073800737E-2</c:v>
                </c:pt>
                <c:pt idx="11">
                  <c:v>-3.8376383763837639E-2</c:v>
                </c:pt>
                <c:pt idx="12">
                  <c:v>-3.2103321033210334E-2</c:v>
                </c:pt>
                <c:pt idx="13">
                  <c:v>-2.2878228782287822E-2</c:v>
                </c:pt>
                <c:pt idx="14">
                  <c:v>-2.3247232472324724E-2</c:v>
                </c:pt>
                <c:pt idx="15">
                  <c:v>-1.808118081180812E-2</c:v>
                </c:pt>
                <c:pt idx="16">
                  <c:v>-1.3284132841328414E-2</c:v>
                </c:pt>
                <c:pt idx="17">
                  <c:v>-9.2250922509225092E-3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Aurora!$I$3:$I$20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Aurora!$K$3:$K$20</c:f>
              <c:numCache>
                <c:formatCode>0.00%</c:formatCode>
                <c:ptCount val="18"/>
                <c:pt idx="0">
                  <c:v>2.9889298892988931E-2</c:v>
                </c:pt>
                <c:pt idx="1">
                  <c:v>3.3579335793357937E-2</c:v>
                </c:pt>
                <c:pt idx="2">
                  <c:v>3.7269372693726939E-2</c:v>
                </c:pt>
                <c:pt idx="3">
                  <c:v>2.9520295202952029E-2</c:v>
                </c:pt>
                <c:pt idx="4">
                  <c:v>1.3653136531365314E-2</c:v>
                </c:pt>
                <c:pt idx="5">
                  <c:v>2.0664206642066422E-2</c:v>
                </c:pt>
                <c:pt idx="6">
                  <c:v>2.9520295202952029E-2</c:v>
                </c:pt>
                <c:pt idx="7">
                  <c:v>2.6568265682656828E-2</c:v>
                </c:pt>
                <c:pt idx="8">
                  <c:v>2.3985239852398525E-2</c:v>
                </c:pt>
                <c:pt idx="9">
                  <c:v>3.3579335793357937E-2</c:v>
                </c:pt>
                <c:pt idx="10">
                  <c:v>3.6900369003690037E-2</c:v>
                </c:pt>
                <c:pt idx="11">
                  <c:v>3.025830258302583E-2</c:v>
                </c:pt>
                <c:pt idx="12">
                  <c:v>3.2841328413284132E-2</c:v>
                </c:pt>
                <c:pt idx="13">
                  <c:v>2.1771217712177122E-2</c:v>
                </c:pt>
                <c:pt idx="14">
                  <c:v>2.5830258302583026E-2</c:v>
                </c:pt>
                <c:pt idx="15">
                  <c:v>2.3616236162361623E-2</c:v>
                </c:pt>
                <c:pt idx="16">
                  <c:v>1.8450184501845018E-2</c:v>
                </c:pt>
                <c:pt idx="17">
                  <c:v>2.2509225092250923E-2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440000"/>
        <c:axId val="30588928"/>
      </c:barChart>
      <c:catAx>
        <c:axId val="1440000"/>
        <c:scaling>
          <c:orientation val="minMax"/>
        </c:scaling>
        <c:delete val="0"/>
        <c:axPos val="l"/>
        <c:majorTickMark val="none"/>
        <c:minorTickMark val="none"/>
        <c:tickLblPos val="low"/>
        <c:crossAx val="30588928"/>
        <c:crosses val="autoZero"/>
        <c:auto val="1"/>
        <c:lblAlgn val="ctr"/>
        <c:lblOffset val="100"/>
        <c:noMultiLvlLbl val="0"/>
      </c:catAx>
      <c:valAx>
        <c:axId val="30588928"/>
        <c:scaling>
          <c:orientation val="minMax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44000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Hamlin</a:t>
            </a:r>
            <a:r>
              <a:rPr lang="en-US" baseline="0"/>
              <a:t> 2010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Hamlin!$I$3:$I$20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Hamlin!$J$3:$J$20</c:f>
              <c:numCache>
                <c:formatCode>0.00%</c:formatCode>
                <c:ptCount val="18"/>
                <c:pt idx="0">
                  <c:v>-4.7772319159749277E-2</c:v>
                </c:pt>
                <c:pt idx="1">
                  <c:v>-4.4214806030831784E-2</c:v>
                </c:pt>
                <c:pt idx="2">
                  <c:v>-3.6760968998814161E-2</c:v>
                </c:pt>
                <c:pt idx="3">
                  <c:v>-3.794680670845333E-2</c:v>
                </c:pt>
                <c:pt idx="4">
                  <c:v>-2.2022700321870235E-2</c:v>
                </c:pt>
                <c:pt idx="5">
                  <c:v>-2.761307809588345E-2</c:v>
                </c:pt>
                <c:pt idx="6">
                  <c:v>-2.8290699644248688E-2</c:v>
                </c:pt>
                <c:pt idx="7">
                  <c:v>-2.8121294257157377E-2</c:v>
                </c:pt>
                <c:pt idx="8">
                  <c:v>-2.8798915805522615E-2</c:v>
                </c:pt>
                <c:pt idx="9">
                  <c:v>-3.2187023547348807E-2</c:v>
                </c:pt>
                <c:pt idx="10">
                  <c:v>-3.5913942063357615E-2</c:v>
                </c:pt>
                <c:pt idx="11">
                  <c:v>-2.8290699644248688E-2</c:v>
                </c:pt>
                <c:pt idx="12">
                  <c:v>-2.8290699644248688E-2</c:v>
                </c:pt>
                <c:pt idx="13">
                  <c:v>-2.1175673386413688E-2</c:v>
                </c:pt>
                <c:pt idx="14">
                  <c:v>-1.7279349483313569E-2</c:v>
                </c:pt>
                <c:pt idx="15">
                  <c:v>-1.355243096730476E-2</c:v>
                </c:pt>
                <c:pt idx="16">
                  <c:v>-1.1180755548026427E-2</c:v>
                </c:pt>
                <c:pt idx="17">
                  <c:v>-1.0333728612569879E-2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Hamlin!$I$3:$I$20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Hamlin!$K$3:$K$20</c:f>
              <c:numCache>
                <c:formatCode>0.00%</c:formatCode>
                <c:ptCount val="18"/>
                <c:pt idx="0">
                  <c:v>4.6078265288836184E-2</c:v>
                </c:pt>
                <c:pt idx="1">
                  <c:v>4.3706589869557853E-2</c:v>
                </c:pt>
                <c:pt idx="2">
                  <c:v>3.9132644418092492E-2</c:v>
                </c:pt>
                <c:pt idx="3">
                  <c:v>3.4558698966627138E-2</c:v>
                </c:pt>
                <c:pt idx="4">
                  <c:v>1.8803997967135354E-2</c:v>
                </c:pt>
                <c:pt idx="5">
                  <c:v>2.7951888870066069E-2</c:v>
                </c:pt>
                <c:pt idx="6">
                  <c:v>2.7104861934609519E-2</c:v>
                </c:pt>
                <c:pt idx="7">
                  <c:v>2.405556496696595E-2</c:v>
                </c:pt>
                <c:pt idx="8">
                  <c:v>2.4563781128239877E-2</c:v>
                </c:pt>
                <c:pt idx="9">
                  <c:v>3.438929357953583E-2</c:v>
                </c:pt>
                <c:pt idx="10">
                  <c:v>3.083178045061833E-2</c:v>
                </c:pt>
                <c:pt idx="11">
                  <c:v>2.405556496696595E-2</c:v>
                </c:pt>
                <c:pt idx="12">
                  <c:v>2.5749618837879046E-2</c:v>
                </c:pt>
                <c:pt idx="13">
                  <c:v>2.3377943418600711E-2</c:v>
                </c:pt>
                <c:pt idx="14">
                  <c:v>1.7956971031678808E-2</c:v>
                </c:pt>
                <c:pt idx="15">
                  <c:v>1.6093511773674404E-2</c:v>
                </c:pt>
                <c:pt idx="16">
                  <c:v>1.694053870913095E-2</c:v>
                </c:pt>
                <c:pt idx="17">
                  <c:v>2.4902591902422496E-2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3894784"/>
        <c:axId val="33896320"/>
      </c:barChart>
      <c:catAx>
        <c:axId val="33894784"/>
        <c:scaling>
          <c:orientation val="minMax"/>
        </c:scaling>
        <c:delete val="0"/>
        <c:axPos val="l"/>
        <c:majorTickMark val="none"/>
        <c:minorTickMark val="none"/>
        <c:tickLblPos val="low"/>
        <c:crossAx val="33896320"/>
        <c:crosses val="autoZero"/>
        <c:auto val="1"/>
        <c:lblAlgn val="ctr"/>
        <c:lblOffset val="100"/>
        <c:noMultiLvlLbl val="0"/>
      </c:catAx>
      <c:valAx>
        <c:axId val="33896320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33894784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Bennett</a:t>
            </a:r>
            <a:r>
              <a:rPr lang="en-US" baseline="0"/>
              <a:t> 2035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Bennett!$X$3:$X$20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Bennett!$Y$3:$Y$20</c:f>
              <c:numCache>
                <c:formatCode>0.00%</c:formatCode>
                <c:ptCount val="18"/>
                <c:pt idx="0">
                  <c:v>-5.5018688178610227E-2</c:v>
                </c:pt>
                <c:pt idx="1">
                  <c:v>-5.1783283137652562E-2</c:v>
                </c:pt>
                <c:pt idx="2">
                  <c:v>-4.7774175303131446E-2</c:v>
                </c:pt>
                <c:pt idx="3">
                  <c:v>-4.4556494562830548E-2</c:v>
                </c:pt>
                <c:pt idx="4">
                  <c:v>-3.8617994045599666E-2</c:v>
                </c:pt>
                <c:pt idx="5">
                  <c:v>-3.2864808142196E-2</c:v>
                </c:pt>
                <c:pt idx="6">
                  <c:v>-3.1149079738347733E-2</c:v>
                </c:pt>
                <c:pt idx="7">
                  <c:v>-2.9855172975930034E-2</c:v>
                </c:pt>
                <c:pt idx="8">
                  <c:v>-3.4548772871123623E-2</c:v>
                </c:pt>
                <c:pt idx="9">
                  <c:v>-2.0921701109095726E-2</c:v>
                </c:pt>
                <c:pt idx="10">
                  <c:v>-1.7669729183282808E-2</c:v>
                </c:pt>
                <c:pt idx="11">
                  <c:v>-1.5147311737099855E-2</c:v>
                </c:pt>
                <c:pt idx="12">
                  <c:v>-1.0222157594748942E-2</c:v>
                </c:pt>
                <c:pt idx="13">
                  <c:v>-1.0983653172076609E-2</c:v>
                </c:pt>
                <c:pt idx="14">
                  <c:v>-1.1289420487288156E-2</c:v>
                </c:pt>
                <c:pt idx="15">
                  <c:v>-1.1542878658318038E-2</c:v>
                </c:pt>
                <c:pt idx="16">
                  <c:v>-7.2494873204512538E-3</c:v>
                </c:pt>
                <c:pt idx="17">
                  <c:v>-9.5913413709028013E-3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Bennett!$X$3:$X$20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Bennett!$Z$3:$Z$20</c:f>
              <c:numCache>
                <c:formatCode>0.00%</c:formatCode>
                <c:ptCount val="18"/>
                <c:pt idx="0">
                  <c:v>5.286109249846227E-2</c:v>
                </c:pt>
                <c:pt idx="1">
                  <c:v>4.9890309948120187E-2</c:v>
                </c:pt>
                <c:pt idx="2">
                  <c:v>4.5989041632401181E-2</c:v>
                </c:pt>
                <c:pt idx="3">
                  <c:v>4.2869937732181458E-2</c:v>
                </c:pt>
                <c:pt idx="4">
                  <c:v>3.659108895042705E-2</c:v>
                </c:pt>
                <c:pt idx="5">
                  <c:v>3.7674745932794677E-2</c:v>
                </c:pt>
                <c:pt idx="6">
                  <c:v>3.4512489928411674E-2</c:v>
                </c:pt>
                <c:pt idx="7">
                  <c:v>3.1612238099197179E-2</c:v>
                </c:pt>
                <c:pt idx="8">
                  <c:v>2.7939804333466822E-2</c:v>
                </c:pt>
                <c:pt idx="9">
                  <c:v>2.7820059937441476E-2</c:v>
                </c:pt>
                <c:pt idx="10">
                  <c:v>2.241688601200453E-2</c:v>
                </c:pt>
                <c:pt idx="11">
                  <c:v>1.404508013596994E-2</c:v>
                </c:pt>
                <c:pt idx="12">
                  <c:v>1.7024617553254195E-2</c:v>
                </c:pt>
                <c:pt idx="13">
                  <c:v>1.5249632413565146E-2</c:v>
                </c:pt>
                <c:pt idx="14">
                  <c:v>1.7049083182625626E-2</c:v>
                </c:pt>
                <c:pt idx="15">
                  <c:v>1.3312332900895393E-2</c:v>
                </c:pt>
                <c:pt idx="16">
                  <c:v>1.0903127821879102E-2</c:v>
                </c:pt>
                <c:pt idx="17">
                  <c:v>2.1452281398215887E-2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17244288"/>
        <c:axId val="117245824"/>
      </c:barChart>
      <c:catAx>
        <c:axId val="117244288"/>
        <c:scaling>
          <c:orientation val="minMax"/>
        </c:scaling>
        <c:delete val="0"/>
        <c:axPos val="l"/>
        <c:majorTickMark val="none"/>
        <c:minorTickMark val="none"/>
        <c:tickLblPos val="low"/>
        <c:crossAx val="117245824"/>
        <c:crosses val="autoZero"/>
        <c:auto val="1"/>
        <c:lblAlgn val="ctr"/>
        <c:lblOffset val="100"/>
        <c:noMultiLvlLbl val="0"/>
      </c:catAx>
      <c:valAx>
        <c:axId val="117245824"/>
        <c:scaling>
          <c:orientation val="minMax"/>
          <c:max val="8.0000000000000016E-2"/>
          <c:min val="-8.0000000000000016E-2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17244288"/>
        <c:crosses val="autoZero"/>
        <c:crossBetween val="between"/>
      </c:valAx>
      <c:spPr>
        <a:gradFill flip="none" rotWithShape="1"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  <a:tileRect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Hamlin</a:t>
            </a:r>
            <a:r>
              <a:rPr lang="en-US" baseline="0"/>
              <a:t> 2015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Hamlin!$L$3:$L$20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Hamlin!$M$3:$M$20</c:f>
              <c:numCache>
                <c:formatCode>0.00%</c:formatCode>
                <c:ptCount val="18"/>
                <c:pt idx="0">
                  <c:v>-3.958055209933739E-2</c:v>
                </c:pt>
                <c:pt idx="1">
                  <c:v>-4.5613656676391674E-2</c:v>
                </c:pt>
                <c:pt idx="2">
                  <c:v>-4.2435225575526078E-2</c:v>
                </c:pt>
                <c:pt idx="3">
                  <c:v>-3.5161019555279116E-2</c:v>
                </c:pt>
                <c:pt idx="4">
                  <c:v>-3.6489723258635247E-2</c:v>
                </c:pt>
                <c:pt idx="5">
                  <c:v>-2.0928325488823164E-2</c:v>
                </c:pt>
                <c:pt idx="6">
                  <c:v>-2.6298036099112534E-2</c:v>
                </c:pt>
                <c:pt idx="7">
                  <c:v>-2.693814103124937E-2</c:v>
                </c:pt>
                <c:pt idx="8">
                  <c:v>-2.6810291338576375E-2</c:v>
                </c:pt>
                <c:pt idx="9">
                  <c:v>-2.7180714705320862E-2</c:v>
                </c:pt>
                <c:pt idx="10">
                  <c:v>-3.044297985841159E-2</c:v>
                </c:pt>
                <c:pt idx="11">
                  <c:v>-3.3768046609647315E-2</c:v>
                </c:pt>
                <c:pt idx="12">
                  <c:v>-2.5781397398819197E-2</c:v>
                </c:pt>
                <c:pt idx="13">
                  <c:v>-2.5513396600031879E-2</c:v>
                </c:pt>
                <c:pt idx="14">
                  <c:v>-1.8022441531367107E-2</c:v>
                </c:pt>
                <c:pt idx="15">
                  <c:v>-1.4467554149631547E-2</c:v>
                </c:pt>
                <c:pt idx="16">
                  <c:v>-9.4966717543588427E-3</c:v>
                </c:pt>
                <c:pt idx="17">
                  <c:v>-1.3082074603245574E-2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Hamlin!$L$3:$L$20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Hamlin!$N$3:$N$20</c:f>
              <c:numCache>
                <c:formatCode>0.00%</c:formatCode>
                <c:ptCount val="18"/>
                <c:pt idx="0">
                  <c:v>3.8029295390592209E-2</c:v>
                </c:pt>
                <c:pt idx="1">
                  <c:v>4.4087542293597931E-2</c:v>
                </c:pt>
                <c:pt idx="2">
                  <c:v>4.1971521123357398E-2</c:v>
                </c:pt>
                <c:pt idx="3">
                  <c:v>3.7553578890639025E-2</c:v>
                </c:pt>
                <c:pt idx="4">
                  <c:v>3.3294531975925037E-2</c:v>
                </c:pt>
                <c:pt idx="5">
                  <c:v>1.7833801261791057E-2</c:v>
                </c:pt>
                <c:pt idx="6">
                  <c:v>2.6781793974449089E-2</c:v>
                </c:pt>
                <c:pt idx="7">
                  <c:v>2.6009769194026235E-2</c:v>
                </c:pt>
                <c:pt idx="8">
                  <c:v>2.2991286875141438E-2</c:v>
                </c:pt>
                <c:pt idx="9">
                  <c:v>2.3273764370635705E-2</c:v>
                </c:pt>
                <c:pt idx="10">
                  <c:v>3.2668386356773917E-2</c:v>
                </c:pt>
                <c:pt idx="11">
                  <c:v>2.9106762196685926E-2</c:v>
                </c:pt>
                <c:pt idx="12">
                  <c:v>2.261963122853515E-2</c:v>
                </c:pt>
                <c:pt idx="13">
                  <c:v>2.4136970853135816E-2</c:v>
                </c:pt>
                <c:pt idx="14">
                  <c:v>2.1374186559463423E-2</c:v>
                </c:pt>
                <c:pt idx="15">
                  <c:v>1.6004318151930642E-2</c:v>
                </c:pt>
                <c:pt idx="16">
                  <c:v>1.349917356054885E-2</c:v>
                </c:pt>
                <c:pt idx="17">
                  <c:v>3.0753437409006268E-2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3925376"/>
        <c:axId val="33935360"/>
      </c:barChart>
      <c:catAx>
        <c:axId val="33925376"/>
        <c:scaling>
          <c:orientation val="minMax"/>
        </c:scaling>
        <c:delete val="0"/>
        <c:axPos val="l"/>
        <c:majorTickMark val="none"/>
        <c:minorTickMark val="none"/>
        <c:tickLblPos val="low"/>
        <c:crossAx val="33935360"/>
        <c:crosses val="autoZero"/>
        <c:auto val="1"/>
        <c:lblAlgn val="ctr"/>
        <c:lblOffset val="100"/>
        <c:noMultiLvlLbl val="0"/>
      </c:catAx>
      <c:valAx>
        <c:axId val="33935360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33925376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Hamlin</a:t>
            </a:r>
            <a:r>
              <a:rPr lang="en-US" baseline="0"/>
              <a:t> 2020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Hamlin!$O$3:$O$20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Hamlin!$P$3:$P$20</c:f>
              <c:numCache>
                <c:formatCode>0.00%</c:formatCode>
                <c:ptCount val="18"/>
                <c:pt idx="0">
                  <c:v>-4.3439807005529477E-2</c:v>
                </c:pt>
                <c:pt idx="1">
                  <c:v>-3.7422840714301547E-2</c:v>
                </c:pt>
                <c:pt idx="2">
                  <c:v>-4.3442542894457148E-2</c:v>
                </c:pt>
                <c:pt idx="3">
                  <c:v>-4.0486310548914321E-2</c:v>
                </c:pt>
                <c:pt idx="4">
                  <c:v>-3.3346710844184252E-2</c:v>
                </c:pt>
                <c:pt idx="5">
                  <c:v>-3.4871816985539358E-2</c:v>
                </c:pt>
                <c:pt idx="6">
                  <c:v>-1.973586798849683E-2</c:v>
                </c:pt>
                <c:pt idx="7">
                  <c:v>-2.4879346018544645E-2</c:v>
                </c:pt>
                <c:pt idx="8">
                  <c:v>-2.5542606447000644E-2</c:v>
                </c:pt>
                <c:pt idx="9">
                  <c:v>-2.5199638043231724E-2</c:v>
                </c:pt>
                <c:pt idx="10">
                  <c:v>-2.5554927929095615E-2</c:v>
                </c:pt>
                <c:pt idx="11">
                  <c:v>-2.8295026731363585E-2</c:v>
                </c:pt>
                <c:pt idx="12">
                  <c:v>-3.0718756351616663E-2</c:v>
                </c:pt>
                <c:pt idx="13">
                  <c:v>-2.3010907808884408E-2</c:v>
                </c:pt>
                <c:pt idx="14">
                  <c:v>-2.1629353771882201E-2</c:v>
                </c:pt>
                <c:pt idx="15">
                  <c:v>-1.4994178270368324E-2</c:v>
                </c:pt>
                <c:pt idx="16">
                  <c:v>-1.0117344751664216E-2</c:v>
                </c:pt>
                <c:pt idx="17">
                  <c:v>-1.3610485527883747E-2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Hamlin!$O$3:$O$20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Hamlin!$Q$3:$Q$20</c:f>
              <c:numCache>
                <c:formatCode>0.00%</c:formatCode>
                <c:ptCount val="18"/>
                <c:pt idx="0">
                  <c:v>4.1736262821666752E-2</c:v>
                </c:pt>
                <c:pt idx="1">
                  <c:v>3.6041265066219172E-2</c:v>
                </c:pt>
                <c:pt idx="2">
                  <c:v>4.2044141396741251E-2</c:v>
                </c:pt>
                <c:pt idx="3">
                  <c:v>4.0028980915532322E-2</c:v>
                </c:pt>
                <c:pt idx="4">
                  <c:v>3.5752183044629959E-2</c:v>
                </c:pt>
                <c:pt idx="5">
                  <c:v>3.1902696592474702E-2</c:v>
                </c:pt>
                <c:pt idx="6">
                  <c:v>1.6833753838743113E-2</c:v>
                </c:pt>
                <c:pt idx="7">
                  <c:v>2.551009167075332E-2</c:v>
                </c:pt>
                <c:pt idx="8">
                  <c:v>2.4768829552689015E-2</c:v>
                </c:pt>
                <c:pt idx="9">
                  <c:v>2.1801078762010519E-2</c:v>
                </c:pt>
                <c:pt idx="10">
                  <c:v>2.1788070794258183E-2</c:v>
                </c:pt>
                <c:pt idx="11">
                  <c:v>3.0596899996174109E-2</c:v>
                </c:pt>
                <c:pt idx="12">
                  <c:v>2.7344541515531121E-2</c:v>
                </c:pt>
                <c:pt idx="13">
                  <c:v>2.1018871815138254E-2</c:v>
                </c:pt>
                <c:pt idx="14">
                  <c:v>2.1889967730002145E-2</c:v>
                </c:pt>
                <c:pt idx="15">
                  <c:v>1.8987013326673227E-2</c:v>
                </c:pt>
                <c:pt idx="16">
                  <c:v>1.3399408624540875E-2</c:v>
                </c:pt>
                <c:pt idx="17">
                  <c:v>3.2257473903263154E-2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4636160"/>
        <c:axId val="34637696"/>
      </c:barChart>
      <c:catAx>
        <c:axId val="34636160"/>
        <c:scaling>
          <c:orientation val="minMax"/>
        </c:scaling>
        <c:delete val="0"/>
        <c:axPos val="l"/>
        <c:majorTickMark val="none"/>
        <c:minorTickMark val="none"/>
        <c:tickLblPos val="low"/>
        <c:crossAx val="34637696"/>
        <c:crosses val="autoZero"/>
        <c:auto val="1"/>
        <c:lblAlgn val="ctr"/>
        <c:lblOffset val="100"/>
        <c:noMultiLvlLbl val="0"/>
      </c:catAx>
      <c:valAx>
        <c:axId val="34637696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34636160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Hamlin</a:t>
            </a:r>
            <a:r>
              <a:rPr lang="en-US" baseline="0"/>
              <a:t> 2025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Hamlin!$R$3:$R$20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Hamlin!$S$3:$S$20</c:f>
              <c:numCache>
                <c:formatCode>0.00%</c:formatCode>
                <c:ptCount val="18"/>
                <c:pt idx="0">
                  <c:v>-4.8367161128442845E-2</c:v>
                </c:pt>
                <c:pt idx="1">
                  <c:v>-4.0883254818913098E-2</c:v>
                </c:pt>
                <c:pt idx="2">
                  <c:v>-3.5172960923351607E-2</c:v>
                </c:pt>
                <c:pt idx="3">
                  <c:v>-4.0985270075059303E-2</c:v>
                </c:pt>
                <c:pt idx="4">
                  <c:v>-3.8170376407411923E-2</c:v>
                </c:pt>
                <c:pt idx="5">
                  <c:v>-3.1319909614453682E-2</c:v>
                </c:pt>
                <c:pt idx="6">
                  <c:v>-3.2950226952280046E-2</c:v>
                </c:pt>
                <c:pt idx="7">
                  <c:v>-1.8424458663221493E-2</c:v>
                </c:pt>
                <c:pt idx="8">
                  <c:v>-2.335681069967644E-2</c:v>
                </c:pt>
                <c:pt idx="9">
                  <c:v>-2.37935520515275E-2</c:v>
                </c:pt>
                <c:pt idx="10">
                  <c:v>-2.3512363742525702E-2</c:v>
                </c:pt>
                <c:pt idx="11">
                  <c:v>-2.3531149682183308E-2</c:v>
                </c:pt>
                <c:pt idx="12">
                  <c:v>-2.5355471759758417E-2</c:v>
                </c:pt>
                <c:pt idx="13">
                  <c:v>-2.7274306753775256E-2</c:v>
                </c:pt>
                <c:pt idx="14">
                  <c:v>-1.9239934691389272E-2</c:v>
                </c:pt>
                <c:pt idx="15">
                  <c:v>-1.7861562193615167E-2</c:v>
                </c:pt>
                <c:pt idx="16">
                  <c:v>-1.0382298969232732E-2</c:v>
                </c:pt>
                <c:pt idx="17">
                  <c:v>-1.4170243954805501E-2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Hamlin!$R$3:$R$20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Hamlin!$T$3:$T$20</c:f>
              <c:numCache>
                <c:formatCode>0.00%</c:formatCode>
                <c:ptCount val="18"/>
                <c:pt idx="0">
                  <c:v>4.6470410018393776E-2</c:v>
                </c:pt>
                <c:pt idx="1">
                  <c:v>3.9375683592988153E-2</c:v>
                </c:pt>
                <c:pt idx="2">
                  <c:v>3.3928253052381334E-2</c:v>
                </c:pt>
                <c:pt idx="3">
                  <c:v>3.9682257730510928E-2</c:v>
                </c:pt>
                <c:pt idx="4">
                  <c:v>3.7744502864146615E-2</c:v>
                </c:pt>
                <c:pt idx="5">
                  <c:v>3.3731642040217252E-2</c:v>
                </c:pt>
                <c:pt idx="6">
                  <c:v>3.0315912046591391E-2</c:v>
                </c:pt>
                <c:pt idx="7">
                  <c:v>1.5742864496693366E-2</c:v>
                </c:pt>
                <c:pt idx="8">
                  <c:v>2.4029204068468285E-2</c:v>
                </c:pt>
                <c:pt idx="9">
                  <c:v>2.3316360379653095E-2</c:v>
                </c:pt>
                <c:pt idx="10">
                  <c:v>2.0357457549859417E-2</c:v>
                </c:pt>
                <c:pt idx="11">
                  <c:v>2.0042055357412374E-2</c:v>
                </c:pt>
                <c:pt idx="12">
                  <c:v>2.8416458034312489E-2</c:v>
                </c:pt>
                <c:pt idx="13">
                  <c:v>2.5297171007821775E-2</c:v>
                </c:pt>
                <c:pt idx="14">
                  <c:v>1.8832033356455544E-2</c:v>
                </c:pt>
                <c:pt idx="15">
                  <c:v>1.9220632732456423E-2</c:v>
                </c:pt>
                <c:pt idx="16">
                  <c:v>1.5787089859323457E-2</c:v>
                </c:pt>
                <c:pt idx="17">
                  <c:v>3.2958698730691224E-2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4662656"/>
        <c:axId val="34664448"/>
      </c:barChart>
      <c:catAx>
        <c:axId val="34662656"/>
        <c:scaling>
          <c:orientation val="minMax"/>
        </c:scaling>
        <c:delete val="0"/>
        <c:axPos val="l"/>
        <c:majorTickMark val="none"/>
        <c:minorTickMark val="none"/>
        <c:tickLblPos val="low"/>
        <c:crossAx val="34664448"/>
        <c:crosses val="autoZero"/>
        <c:auto val="1"/>
        <c:lblAlgn val="ctr"/>
        <c:lblOffset val="100"/>
        <c:noMultiLvlLbl val="0"/>
      </c:catAx>
      <c:valAx>
        <c:axId val="34664448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34662656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Hamlin</a:t>
            </a:r>
            <a:r>
              <a:rPr lang="en-US" baseline="0"/>
              <a:t> 2030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Hamlin!$U$3:$U$20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Hamlin!$V$3:$V$20</c:f>
              <c:numCache>
                <c:formatCode>0.00%</c:formatCode>
                <c:ptCount val="18"/>
                <c:pt idx="0">
                  <c:v>-5.2185747596253232E-2</c:v>
                </c:pt>
                <c:pt idx="1">
                  <c:v>-4.5205231061350049E-2</c:v>
                </c:pt>
                <c:pt idx="2">
                  <c:v>-3.8336601373281959E-2</c:v>
                </c:pt>
                <c:pt idx="3">
                  <c:v>-3.2826752695090153E-2</c:v>
                </c:pt>
                <c:pt idx="4">
                  <c:v>-3.8297854144554028E-2</c:v>
                </c:pt>
                <c:pt idx="5">
                  <c:v>-3.5723003276885532E-2</c:v>
                </c:pt>
                <c:pt idx="6">
                  <c:v>-2.9153254191621701E-2</c:v>
                </c:pt>
                <c:pt idx="7">
                  <c:v>-3.0885946009534777E-2</c:v>
                </c:pt>
                <c:pt idx="8">
                  <c:v>-1.7109753835154045E-2</c:v>
                </c:pt>
                <c:pt idx="9">
                  <c:v>-2.1592179502486725E-2</c:v>
                </c:pt>
                <c:pt idx="10">
                  <c:v>-2.2052391143223628E-2</c:v>
                </c:pt>
                <c:pt idx="11">
                  <c:v>-2.1535309664522877E-2</c:v>
                </c:pt>
                <c:pt idx="12">
                  <c:v>-2.0941773116172128E-2</c:v>
                </c:pt>
                <c:pt idx="13">
                  <c:v>-2.2228736595091361E-2</c:v>
                </c:pt>
                <c:pt idx="14">
                  <c:v>-2.273734878436692E-2</c:v>
                </c:pt>
                <c:pt idx="15">
                  <c:v>-1.5707433831751084E-2</c:v>
                </c:pt>
                <c:pt idx="16">
                  <c:v>-1.2303790063317804E-2</c:v>
                </c:pt>
                <c:pt idx="17">
                  <c:v>-1.4556621892731325E-2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Hamlin!$U$3:$U$20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Hamlin!$W$3:$W$20</c:f>
              <c:numCache>
                <c:formatCode>0.00%</c:formatCode>
                <c:ptCount val="18"/>
                <c:pt idx="0">
                  <c:v>5.0139247686836988E-2</c:v>
                </c:pt>
                <c:pt idx="1">
                  <c:v>4.353828347549666E-2</c:v>
                </c:pt>
                <c:pt idx="2">
                  <c:v>3.6983921857143762E-2</c:v>
                </c:pt>
                <c:pt idx="3">
                  <c:v>3.1686362115013446E-2</c:v>
                </c:pt>
                <c:pt idx="4">
                  <c:v>3.711599547635968E-2</c:v>
                </c:pt>
                <c:pt idx="5">
                  <c:v>3.5355588780376541E-2</c:v>
                </c:pt>
                <c:pt idx="6">
                  <c:v>3.1633650477129717E-2</c:v>
                </c:pt>
                <c:pt idx="7">
                  <c:v>2.8601465943251327E-2</c:v>
                </c:pt>
                <c:pt idx="8">
                  <c:v>1.4595780010703805E-2</c:v>
                </c:pt>
                <c:pt idx="9">
                  <c:v>2.2426305651032919E-2</c:v>
                </c:pt>
                <c:pt idx="10">
                  <c:v>2.1661196882609854E-2</c:v>
                </c:pt>
                <c:pt idx="11">
                  <c:v>1.8723613665779442E-2</c:v>
                </c:pt>
                <c:pt idx="12">
                  <c:v>1.8327162525367018E-2</c:v>
                </c:pt>
                <c:pt idx="13">
                  <c:v>2.6048208757095681E-2</c:v>
                </c:pt>
                <c:pt idx="14">
                  <c:v>2.2615741223059507E-2</c:v>
                </c:pt>
                <c:pt idx="15">
                  <c:v>1.6375429862698149E-2</c:v>
                </c:pt>
                <c:pt idx="16">
                  <c:v>1.5833441768186036E-2</c:v>
                </c:pt>
                <c:pt idx="17">
                  <c:v>3.4958875064470277E-2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4771328"/>
        <c:axId val="34772864"/>
      </c:barChart>
      <c:catAx>
        <c:axId val="34771328"/>
        <c:scaling>
          <c:orientation val="minMax"/>
        </c:scaling>
        <c:delete val="0"/>
        <c:axPos val="l"/>
        <c:majorTickMark val="none"/>
        <c:minorTickMark val="none"/>
        <c:tickLblPos val="low"/>
        <c:crossAx val="34772864"/>
        <c:crosses val="autoZero"/>
        <c:auto val="1"/>
        <c:lblAlgn val="ctr"/>
        <c:lblOffset val="100"/>
        <c:noMultiLvlLbl val="0"/>
      </c:catAx>
      <c:valAx>
        <c:axId val="34772864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34771328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u="none" strike="noStrike" baseline="0">
                <a:effectLst/>
              </a:rPr>
              <a:t>Hamlin</a:t>
            </a:r>
            <a:r>
              <a:rPr lang="en-US" baseline="0"/>
              <a:t> 2035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Hamlin!$X$3:$X$20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Hamlin!$Y$3:$Y$20</c:f>
              <c:numCache>
                <c:formatCode>0.00%</c:formatCode>
                <c:ptCount val="18"/>
                <c:pt idx="0">
                  <c:v>-5.4008781890382052E-2</c:v>
                </c:pt>
                <c:pt idx="1">
                  <c:v>-4.8549404314507279E-2</c:v>
                </c:pt>
                <c:pt idx="2">
                  <c:v>-4.2215233057976913E-2</c:v>
                </c:pt>
                <c:pt idx="3">
                  <c:v>-3.5798155207444136E-2</c:v>
                </c:pt>
                <c:pt idx="4">
                  <c:v>-3.0437501318701723E-2</c:v>
                </c:pt>
                <c:pt idx="5">
                  <c:v>-3.5628064750667161E-2</c:v>
                </c:pt>
                <c:pt idx="6">
                  <c:v>-3.3230764504336818E-2</c:v>
                </c:pt>
                <c:pt idx="7">
                  <c:v>-2.7001632985308974E-2</c:v>
                </c:pt>
                <c:pt idx="8">
                  <c:v>-2.8873139025527184E-2</c:v>
                </c:pt>
                <c:pt idx="9">
                  <c:v>-1.5693684706581622E-2</c:v>
                </c:pt>
                <c:pt idx="10">
                  <c:v>-1.9918462991214986E-2</c:v>
                </c:pt>
                <c:pt idx="11">
                  <c:v>-2.0121351721327854E-2</c:v>
                </c:pt>
                <c:pt idx="12">
                  <c:v>-1.9118618235105047E-2</c:v>
                </c:pt>
                <c:pt idx="13">
                  <c:v>-1.8288678302395864E-2</c:v>
                </c:pt>
                <c:pt idx="14">
                  <c:v>-1.8353009106107331E-2</c:v>
                </c:pt>
                <c:pt idx="15">
                  <c:v>-1.8560713448132059E-2</c:v>
                </c:pt>
                <c:pt idx="16">
                  <c:v>-1.0729045754052287E-2</c:v>
                </c:pt>
                <c:pt idx="17">
                  <c:v>-1.5870315520967567E-2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Hamlin!$X$3:$X$20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Hamlin!$Z$3:$Z$20</c:f>
              <c:numCache>
                <c:formatCode>0.00%</c:formatCode>
                <c:ptCount val="18"/>
                <c:pt idx="0">
                  <c:v>5.1890790443741418E-2</c:v>
                </c:pt>
                <c:pt idx="1">
                  <c:v>4.6759139724499209E-2</c:v>
                </c:pt>
                <c:pt idx="2">
                  <c:v>4.072563684940278E-2</c:v>
                </c:pt>
                <c:pt idx="3">
                  <c:v>3.4560223824046443E-2</c:v>
                </c:pt>
                <c:pt idx="4">
                  <c:v>2.9415579252130866E-2</c:v>
                </c:pt>
                <c:pt idx="5">
                  <c:v>3.4588388524516837E-2</c:v>
                </c:pt>
                <c:pt idx="6">
                  <c:v>3.3017300044546033E-2</c:v>
                </c:pt>
                <c:pt idx="7">
                  <c:v>2.9540502021035697E-2</c:v>
                </c:pt>
                <c:pt idx="8">
                  <c:v>2.6819494318259498E-2</c:v>
                </c:pt>
                <c:pt idx="9">
                  <c:v>1.3450512695387145E-2</c:v>
                </c:pt>
                <c:pt idx="10">
                  <c:v>2.0716492825101514E-2</c:v>
                </c:pt>
                <c:pt idx="11">
                  <c:v>1.9875420609563956E-2</c:v>
                </c:pt>
                <c:pt idx="12">
                  <c:v>1.7169466240360236E-2</c:v>
                </c:pt>
                <c:pt idx="13">
                  <c:v>1.6593625610769235E-2</c:v>
                </c:pt>
                <c:pt idx="14">
                  <c:v>2.3141279647015525E-2</c:v>
                </c:pt>
                <c:pt idx="15">
                  <c:v>1.9677580520444944E-2</c:v>
                </c:pt>
                <c:pt idx="16">
                  <c:v>1.3399548141832205E-2</c:v>
                </c:pt>
                <c:pt idx="17">
                  <c:v>3.6262461866609592E-2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4793728"/>
        <c:axId val="34869248"/>
      </c:barChart>
      <c:catAx>
        <c:axId val="34793728"/>
        <c:scaling>
          <c:orientation val="minMax"/>
        </c:scaling>
        <c:delete val="0"/>
        <c:axPos val="l"/>
        <c:majorTickMark val="none"/>
        <c:minorTickMark val="none"/>
        <c:tickLblPos val="low"/>
        <c:crossAx val="34869248"/>
        <c:crosses val="autoZero"/>
        <c:auto val="1"/>
        <c:lblAlgn val="ctr"/>
        <c:lblOffset val="100"/>
        <c:noMultiLvlLbl val="0"/>
      </c:catAx>
      <c:valAx>
        <c:axId val="34869248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34793728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Aurora</a:t>
            </a:r>
            <a:r>
              <a:rPr lang="en-US" baseline="0"/>
              <a:t> 2010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Aurora!$I$3:$I$20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Aurora!$J$3:$J$20</c:f>
              <c:numCache>
                <c:formatCode>0.00%</c:formatCode>
                <c:ptCount val="18"/>
                <c:pt idx="0">
                  <c:v>-4.1697416974169739E-2</c:v>
                </c:pt>
                <c:pt idx="1">
                  <c:v>-2.915129151291513E-2</c:v>
                </c:pt>
                <c:pt idx="2">
                  <c:v>-4.0590405904059039E-2</c:v>
                </c:pt>
                <c:pt idx="3">
                  <c:v>-3.9852398523985241E-2</c:v>
                </c:pt>
                <c:pt idx="4">
                  <c:v>-2.1771217712177122E-2</c:v>
                </c:pt>
                <c:pt idx="5">
                  <c:v>-2.3985239852398525E-2</c:v>
                </c:pt>
                <c:pt idx="6">
                  <c:v>-2.3247232472324724E-2</c:v>
                </c:pt>
                <c:pt idx="7">
                  <c:v>-2.6568265682656828E-2</c:v>
                </c:pt>
                <c:pt idx="8">
                  <c:v>-3.136531365313653E-2</c:v>
                </c:pt>
                <c:pt idx="9">
                  <c:v>-3.6162361623616239E-2</c:v>
                </c:pt>
                <c:pt idx="10">
                  <c:v>-3.8007380073800737E-2</c:v>
                </c:pt>
                <c:pt idx="11">
                  <c:v>-3.8376383763837639E-2</c:v>
                </c:pt>
                <c:pt idx="12">
                  <c:v>-3.2103321033210334E-2</c:v>
                </c:pt>
                <c:pt idx="13">
                  <c:v>-2.2878228782287822E-2</c:v>
                </c:pt>
                <c:pt idx="14">
                  <c:v>-2.3247232472324724E-2</c:v>
                </c:pt>
                <c:pt idx="15">
                  <c:v>-1.808118081180812E-2</c:v>
                </c:pt>
                <c:pt idx="16">
                  <c:v>-1.3284132841328414E-2</c:v>
                </c:pt>
                <c:pt idx="17">
                  <c:v>-9.2250922509225092E-3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Aurora!$I$3:$I$20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Aurora!$K$3:$K$20</c:f>
              <c:numCache>
                <c:formatCode>0.00%</c:formatCode>
                <c:ptCount val="18"/>
                <c:pt idx="0">
                  <c:v>2.9889298892988931E-2</c:v>
                </c:pt>
                <c:pt idx="1">
                  <c:v>3.3579335793357937E-2</c:v>
                </c:pt>
                <c:pt idx="2">
                  <c:v>3.7269372693726939E-2</c:v>
                </c:pt>
                <c:pt idx="3">
                  <c:v>2.9520295202952029E-2</c:v>
                </c:pt>
                <c:pt idx="4">
                  <c:v>1.3653136531365314E-2</c:v>
                </c:pt>
                <c:pt idx="5">
                  <c:v>2.0664206642066422E-2</c:v>
                </c:pt>
                <c:pt idx="6">
                  <c:v>2.9520295202952029E-2</c:v>
                </c:pt>
                <c:pt idx="7">
                  <c:v>2.6568265682656828E-2</c:v>
                </c:pt>
                <c:pt idx="8">
                  <c:v>2.3985239852398525E-2</c:v>
                </c:pt>
                <c:pt idx="9">
                  <c:v>3.3579335793357937E-2</c:v>
                </c:pt>
                <c:pt idx="10">
                  <c:v>3.6900369003690037E-2</c:v>
                </c:pt>
                <c:pt idx="11">
                  <c:v>3.025830258302583E-2</c:v>
                </c:pt>
                <c:pt idx="12">
                  <c:v>3.2841328413284132E-2</c:v>
                </c:pt>
                <c:pt idx="13">
                  <c:v>2.1771217712177122E-2</c:v>
                </c:pt>
                <c:pt idx="14">
                  <c:v>2.5830258302583026E-2</c:v>
                </c:pt>
                <c:pt idx="15">
                  <c:v>2.3616236162361623E-2</c:v>
                </c:pt>
                <c:pt idx="16">
                  <c:v>1.8450184501845018E-2</c:v>
                </c:pt>
                <c:pt idx="17">
                  <c:v>2.2509225092250923E-2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401984"/>
        <c:axId val="1403520"/>
      </c:barChart>
      <c:catAx>
        <c:axId val="1401984"/>
        <c:scaling>
          <c:orientation val="minMax"/>
        </c:scaling>
        <c:delete val="0"/>
        <c:axPos val="l"/>
        <c:majorTickMark val="none"/>
        <c:minorTickMark val="none"/>
        <c:tickLblPos val="low"/>
        <c:crossAx val="1403520"/>
        <c:crosses val="autoZero"/>
        <c:auto val="1"/>
        <c:lblAlgn val="ctr"/>
        <c:lblOffset val="100"/>
        <c:noMultiLvlLbl val="0"/>
      </c:catAx>
      <c:valAx>
        <c:axId val="1403520"/>
        <c:scaling>
          <c:orientation val="minMax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4019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Hand</a:t>
            </a:r>
            <a:r>
              <a:rPr lang="en-US" baseline="0"/>
              <a:t> 2010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Hand!$I$3:$I$20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Hand!$J$3:$J$20</c:f>
              <c:numCache>
                <c:formatCode>0.00%</c:formatCode>
                <c:ptCount val="18"/>
                <c:pt idx="0">
                  <c:v>-2.856310113669484E-2</c:v>
                </c:pt>
                <c:pt idx="1">
                  <c:v>-2.3608277470125328E-2</c:v>
                </c:pt>
                <c:pt idx="2">
                  <c:v>-3.1186243077819878E-2</c:v>
                </c:pt>
                <c:pt idx="3">
                  <c:v>-3.2060623724861556E-2</c:v>
                </c:pt>
                <c:pt idx="4">
                  <c:v>-1.9236374234916934E-2</c:v>
                </c:pt>
                <c:pt idx="5">
                  <c:v>-2.5065578548528127E-2</c:v>
                </c:pt>
                <c:pt idx="6">
                  <c:v>-2.302535703876421E-2</c:v>
                </c:pt>
                <c:pt idx="7">
                  <c:v>-2.0402215097639172E-2</c:v>
                </c:pt>
                <c:pt idx="8">
                  <c:v>-2.7688720489653162E-2</c:v>
                </c:pt>
                <c:pt idx="9">
                  <c:v>-4.2261731273681144E-2</c:v>
                </c:pt>
                <c:pt idx="10">
                  <c:v>-4.0804430195278345E-2</c:v>
                </c:pt>
                <c:pt idx="11">
                  <c:v>-3.9347129116875545E-2</c:v>
                </c:pt>
                <c:pt idx="12">
                  <c:v>-2.9728941999417079E-2</c:v>
                </c:pt>
                <c:pt idx="13">
                  <c:v>-2.4774118332847567E-2</c:v>
                </c:pt>
                <c:pt idx="14">
                  <c:v>-2.3899737685805889E-2</c:v>
                </c:pt>
                <c:pt idx="15">
                  <c:v>-2.6522879626930923E-2</c:v>
                </c:pt>
                <c:pt idx="16">
                  <c:v>-1.8944914019236373E-2</c:v>
                </c:pt>
                <c:pt idx="17">
                  <c:v>-1.8653453803555816E-2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Hand!$I$3:$I$20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Hand!$K$3:$K$20</c:f>
              <c:numCache>
                <c:formatCode>0.00%</c:formatCode>
                <c:ptCount val="18"/>
                <c:pt idx="0">
                  <c:v>2.5939959195569805E-2</c:v>
                </c:pt>
                <c:pt idx="1">
                  <c:v>3.03118624307782E-2</c:v>
                </c:pt>
                <c:pt idx="2">
                  <c:v>3.0020402215097639E-2</c:v>
                </c:pt>
                <c:pt idx="3">
                  <c:v>2.5939959195569805E-2</c:v>
                </c:pt>
                <c:pt idx="4">
                  <c:v>1.8361993587875255E-2</c:v>
                </c:pt>
                <c:pt idx="5">
                  <c:v>2.0110754881958612E-2</c:v>
                </c:pt>
                <c:pt idx="6">
                  <c:v>2.4774118332847567E-2</c:v>
                </c:pt>
                <c:pt idx="7">
                  <c:v>1.9236374234916934E-2</c:v>
                </c:pt>
                <c:pt idx="8">
                  <c:v>2.7980180705333722E-2</c:v>
                </c:pt>
                <c:pt idx="9">
                  <c:v>3.4975225881667155E-2</c:v>
                </c:pt>
                <c:pt idx="10">
                  <c:v>4.197027105800058E-2</c:v>
                </c:pt>
                <c:pt idx="11">
                  <c:v>3.5558146313028269E-2</c:v>
                </c:pt>
                <c:pt idx="12">
                  <c:v>2.9146021568055961E-2</c:v>
                </c:pt>
                <c:pt idx="13">
                  <c:v>2.5648498979889245E-2</c:v>
                </c:pt>
                <c:pt idx="14">
                  <c:v>2.7980180705333722E-2</c:v>
                </c:pt>
                <c:pt idx="15">
                  <c:v>3.0894782862139317E-2</c:v>
                </c:pt>
                <c:pt idx="16">
                  <c:v>2.5065578548528127E-2</c:v>
                </c:pt>
                <c:pt idx="17">
                  <c:v>3.03118624307782E-2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2418816"/>
        <c:axId val="32420608"/>
      </c:barChart>
      <c:catAx>
        <c:axId val="32418816"/>
        <c:scaling>
          <c:orientation val="minMax"/>
        </c:scaling>
        <c:delete val="0"/>
        <c:axPos val="l"/>
        <c:majorTickMark val="none"/>
        <c:minorTickMark val="none"/>
        <c:tickLblPos val="low"/>
        <c:crossAx val="32420608"/>
        <c:crosses val="autoZero"/>
        <c:auto val="1"/>
        <c:lblAlgn val="ctr"/>
        <c:lblOffset val="100"/>
        <c:noMultiLvlLbl val="0"/>
      </c:catAx>
      <c:valAx>
        <c:axId val="32420608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32418816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Hand</a:t>
            </a:r>
            <a:r>
              <a:rPr lang="en-US" baseline="0"/>
              <a:t> 2015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Hand!$L$3:$L$20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Hand!$M$3:$M$20</c:f>
              <c:numCache>
                <c:formatCode>0.00%</c:formatCode>
                <c:ptCount val="18"/>
                <c:pt idx="0">
                  <c:v>-2.5612432991673133E-2</c:v>
                </c:pt>
                <c:pt idx="1">
                  <c:v>-2.8863886977454286E-2</c:v>
                </c:pt>
                <c:pt idx="2">
                  <c:v>-2.3361478159889714E-2</c:v>
                </c:pt>
                <c:pt idx="3">
                  <c:v>-3.1265431591778102E-2</c:v>
                </c:pt>
                <c:pt idx="4">
                  <c:v>-3.264483952347462E-2</c:v>
                </c:pt>
                <c:pt idx="5">
                  <c:v>-1.8850299277274912E-2</c:v>
                </c:pt>
                <c:pt idx="6">
                  <c:v>-2.5135183945984269E-2</c:v>
                </c:pt>
                <c:pt idx="7">
                  <c:v>-2.309040681031423E-2</c:v>
                </c:pt>
                <c:pt idx="8">
                  <c:v>-1.9999036550206937E-2</c:v>
                </c:pt>
                <c:pt idx="9">
                  <c:v>-2.6844984306949114E-2</c:v>
                </c:pt>
                <c:pt idx="10">
                  <c:v>-4.165377868918977E-2</c:v>
                </c:pt>
                <c:pt idx="11">
                  <c:v>-3.9950727230355552E-2</c:v>
                </c:pt>
                <c:pt idx="12">
                  <c:v>-3.8386506313894224E-2</c:v>
                </c:pt>
                <c:pt idx="13">
                  <c:v>-2.8148158652064732E-2</c:v>
                </c:pt>
                <c:pt idx="14">
                  <c:v>-2.2655721550246932E-2</c:v>
                </c:pt>
                <c:pt idx="15">
                  <c:v>-2.0090539945787904E-2</c:v>
                </c:pt>
                <c:pt idx="16">
                  <c:v>-2.0299984679444757E-2</c:v>
                </c:pt>
                <c:pt idx="17">
                  <c:v>-2.4760809123274861E-2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Hand!$L$3:$L$20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Hand!$N$3:$N$20</c:f>
              <c:numCache>
                <c:formatCode>0.00%</c:formatCode>
                <c:ptCount val="18"/>
                <c:pt idx="0">
                  <c:v>2.4667056357148338E-2</c:v>
                </c:pt>
                <c:pt idx="1">
                  <c:v>2.5813446930497978E-2</c:v>
                </c:pt>
                <c:pt idx="2">
                  <c:v>3.046179001235684E-2</c:v>
                </c:pt>
                <c:pt idx="3">
                  <c:v>3.0341073630158286E-2</c:v>
                </c:pt>
                <c:pt idx="4">
                  <c:v>2.6293971850259713E-2</c:v>
                </c:pt>
                <c:pt idx="5">
                  <c:v>1.8336536886487165E-2</c:v>
                </c:pt>
                <c:pt idx="6">
                  <c:v>1.9949295328082796E-2</c:v>
                </c:pt>
                <c:pt idx="7">
                  <c:v>2.5135365764248237E-2</c:v>
                </c:pt>
                <c:pt idx="8">
                  <c:v>1.8839712456956172E-2</c:v>
                </c:pt>
                <c:pt idx="9">
                  <c:v>2.7707986551397723E-2</c:v>
                </c:pt>
                <c:pt idx="10">
                  <c:v>3.4547506146876114E-2</c:v>
                </c:pt>
                <c:pt idx="11">
                  <c:v>4.1985269416530732E-2</c:v>
                </c:pt>
                <c:pt idx="12">
                  <c:v>3.5050098255953996E-2</c:v>
                </c:pt>
                <c:pt idx="13">
                  <c:v>2.817515324972544E-2</c:v>
                </c:pt>
                <c:pt idx="14">
                  <c:v>2.4197323062396692E-2</c:v>
                </c:pt>
                <c:pt idx="15">
                  <c:v>2.5068353537157813E-2</c:v>
                </c:pt>
                <c:pt idx="16">
                  <c:v>2.7219074160984083E-2</c:v>
                </c:pt>
                <c:pt idx="17">
                  <c:v>4.4596780083523919E-2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4907264"/>
        <c:axId val="34908800"/>
      </c:barChart>
      <c:catAx>
        <c:axId val="34907264"/>
        <c:scaling>
          <c:orientation val="minMax"/>
        </c:scaling>
        <c:delete val="0"/>
        <c:axPos val="l"/>
        <c:majorTickMark val="none"/>
        <c:minorTickMark val="none"/>
        <c:tickLblPos val="low"/>
        <c:crossAx val="34908800"/>
        <c:crosses val="autoZero"/>
        <c:auto val="1"/>
        <c:lblAlgn val="ctr"/>
        <c:lblOffset val="100"/>
        <c:noMultiLvlLbl val="0"/>
      </c:catAx>
      <c:valAx>
        <c:axId val="34908800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34907264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Hand</a:t>
            </a:r>
            <a:r>
              <a:rPr lang="en-US" baseline="0"/>
              <a:t> 2020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Hand!$O$3:$O$20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Hand!$P$3:$P$20</c:f>
              <c:numCache>
                <c:formatCode>0.00%</c:formatCode>
                <c:ptCount val="18"/>
                <c:pt idx="0">
                  <c:v>-2.6985177413810058E-2</c:v>
                </c:pt>
                <c:pt idx="1">
                  <c:v>-2.5576843831798615E-2</c:v>
                </c:pt>
                <c:pt idx="2">
                  <c:v>-2.9318827254923539E-2</c:v>
                </c:pt>
                <c:pt idx="3">
                  <c:v>-2.3119192866577858E-2</c:v>
                </c:pt>
                <c:pt idx="4">
                  <c:v>-3.126227661733285E-2</c:v>
                </c:pt>
                <c:pt idx="5">
                  <c:v>-3.318429105609183E-2</c:v>
                </c:pt>
                <c:pt idx="6">
                  <c:v>-1.8568584030074529E-2</c:v>
                </c:pt>
                <c:pt idx="7">
                  <c:v>-2.5228790417614434E-2</c:v>
                </c:pt>
                <c:pt idx="8">
                  <c:v>-2.3213414220802107E-2</c:v>
                </c:pt>
                <c:pt idx="9">
                  <c:v>-1.9584539422580868E-2</c:v>
                </c:pt>
                <c:pt idx="10">
                  <c:v>-2.5754881175824414E-2</c:v>
                </c:pt>
                <c:pt idx="11">
                  <c:v>-4.0883849023509514E-2</c:v>
                </c:pt>
                <c:pt idx="12">
                  <c:v>-3.8683848686669645E-2</c:v>
                </c:pt>
                <c:pt idx="13">
                  <c:v>-3.6621848697998012E-2</c:v>
                </c:pt>
                <c:pt idx="14">
                  <c:v>-2.6012770352973318E-2</c:v>
                </c:pt>
                <c:pt idx="15">
                  <c:v>-1.9317382655040505E-2</c:v>
                </c:pt>
                <c:pt idx="16">
                  <c:v>-1.5124397121307082E-2</c:v>
                </c:pt>
                <c:pt idx="17">
                  <c:v>-2.9641057246504666E-2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Hand!$O$3:$O$20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Hand!$Q$3:$Q$20</c:f>
              <c:numCache>
                <c:formatCode>0.00%</c:formatCode>
                <c:ptCount val="18"/>
                <c:pt idx="0">
                  <c:v>2.5924607311767725E-2</c:v>
                </c:pt>
                <c:pt idx="1">
                  <c:v>2.4736707642165106E-2</c:v>
                </c:pt>
                <c:pt idx="2">
                  <c:v>2.5761474461158458E-2</c:v>
                </c:pt>
                <c:pt idx="3">
                  <c:v>3.0670350972495743E-2</c:v>
                </c:pt>
                <c:pt idx="4">
                  <c:v>3.0610929390840369E-2</c:v>
                </c:pt>
                <c:pt idx="5">
                  <c:v>2.6816792214514228E-2</c:v>
                </c:pt>
                <c:pt idx="6">
                  <c:v>1.8346979955676874E-2</c:v>
                </c:pt>
                <c:pt idx="7">
                  <c:v>1.9827925762689342E-2</c:v>
                </c:pt>
                <c:pt idx="8">
                  <c:v>2.5502762250197521E-2</c:v>
                </c:pt>
                <c:pt idx="9">
                  <c:v>1.8484177944562658E-2</c:v>
                </c:pt>
                <c:pt idx="10">
                  <c:v>2.735247788597148E-2</c:v>
                </c:pt>
                <c:pt idx="11">
                  <c:v>3.4031370488908259E-2</c:v>
                </c:pt>
                <c:pt idx="12">
                  <c:v>4.1461926653456979E-2</c:v>
                </c:pt>
                <c:pt idx="13">
                  <c:v>3.4093677223428751E-2</c:v>
                </c:pt>
                <c:pt idx="14">
                  <c:v>2.6946906715949126E-2</c:v>
                </c:pt>
                <c:pt idx="15">
                  <c:v>2.1794977486443878E-2</c:v>
                </c:pt>
                <c:pt idx="16">
                  <c:v>2.1804695288513611E-2</c:v>
                </c:pt>
                <c:pt idx="17">
                  <c:v>5.7749288259825997E-2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2472064"/>
        <c:axId val="32473856"/>
      </c:barChart>
      <c:catAx>
        <c:axId val="32472064"/>
        <c:scaling>
          <c:orientation val="minMax"/>
        </c:scaling>
        <c:delete val="0"/>
        <c:axPos val="l"/>
        <c:majorTickMark val="none"/>
        <c:minorTickMark val="none"/>
        <c:tickLblPos val="low"/>
        <c:crossAx val="32473856"/>
        <c:crosses val="autoZero"/>
        <c:auto val="1"/>
        <c:lblAlgn val="ctr"/>
        <c:lblOffset val="100"/>
        <c:noMultiLvlLbl val="0"/>
      </c:catAx>
      <c:valAx>
        <c:axId val="32473856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32472064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Hand</a:t>
            </a:r>
            <a:r>
              <a:rPr lang="en-US" baseline="0"/>
              <a:t> 2025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Hand!$R$3:$R$20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Hand!$S$3:$S$20</c:f>
              <c:numCache>
                <c:formatCode>0.00%</c:formatCode>
                <c:ptCount val="18"/>
                <c:pt idx="0">
                  <c:v>-3.125581833660742E-2</c:v>
                </c:pt>
                <c:pt idx="1">
                  <c:v>-2.7009885854011605E-2</c:v>
                </c:pt>
                <c:pt idx="2">
                  <c:v>-2.538563212334809E-2</c:v>
                </c:pt>
                <c:pt idx="3">
                  <c:v>-2.9621148292927457E-2</c:v>
                </c:pt>
                <c:pt idx="4">
                  <c:v>-2.2600396131435725E-2</c:v>
                </c:pt>
                <c:pt idx="5">
                  <c:v>-3.0837217737996591E-2</c:v>
                </c:pt>
                <c:pt idx="6">
                  <c:v>-3.3755123690148374E-2</c:v>
                </c:pt>
                <c:pt idx="7">
                  <c:v>-1.810393763515062E-2</c:v>
                </c:pt>
                <c:pt idx="8">
                  <c:v>-2.5138321532252948E-2</c:v>
                </c:pt>
                <c:pt idx="9">
                  <c:v>-2.3152488962061773E-2</c:v>
                </c:pt>
                <c:pt idx="10">
                  <c:v>-1.8872296195479039E-2</c:v>
                </c:pt>
                <c:pt idx="11">
                  <c:v>-2.4290370362075927E-2</c:v>
                </c:pt>
                <c:pt idx="12">
                  <c:v>-3.9361513179131273E-2</c:v>
                </c:pt>
                <c:pt idx="13">
                  <c:v>-3.6267450809400574E-2</c:v>
                </c:pt>
                <c:pt idx="14">
                  <c:v>-3.3812188888186531E-2</c:v>
                </c:pt>
                <c:pt idx="15">
                  <c:v>-2.2224593823681405E-2</c:v>
                </c:pt>
                <c:pt idx="16">
                  <c:v>-1.4658660298794552E-2</c:v>
                </c:pt>
                <c:pt idx="17">
                  <c:v>-2.9011185227074712E-2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Hand!$R$3:$R$20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Hand!$T$3:$T$20</c:f>
              <c:numCache>
                <c:formatCode>0.00%</c:formatCode>
                <c:ptCount val="18"/>
                <c:pt idx="0">
                  <c:v>3.0030195373360928E-2</c:v>
                </c:pt>
                <c:pt idx="1">
                  <c:v>2.5947901497430891E-2</c:v>
                </c:pt>
                <c:pt idx="2">
                  <c:v>2.4689329610838761E-2</c:v>
                </c:pt>
                <c:pt idx="3">
                  <c:v>2.5514343597607091E-2</c:v>
                </c:pt>
                <c:pt idx="4">
                  <c:v>3.0548092832754802E-2</c:v>
                </c:pt>
                <c:pt idx="5">
                  <c:v>3.0764222048038973E-2</c:v>
                </c:pt>
                <c:pt idx="6">
                  <c:v>2.7203923667250177E-2</c:v>
                </c:pt>
                <c:pt idx="7">
                  <c:v>1.827149506406538E-2</c:v>
                </c:pt>
                <c:pt idx="8">
                  <c:v>1.94581890783662E-2</c:v>
                </c:pt>
                <c:pt idx="9">
                  <c:v>2.5795917469898583E-2</c:v>
                </c:pt>
                <c:pt idx="10">
                  <c:v>1.7895779168945549E-2</c:v>
                </c:pt>
                <c:pt idx="11">
                  <c:v>2.6711427568162756E-2</c:v>
                </c:pt>
                <c:pt idx="12">
                  <c:v>3.2736777678491938E-2</c:v>
                </c:pt>
                <c:pt idx="13">
                  <c:v>4.0048331978212365E-2</c:v>
                </c:pt>
                <c:pt idx="14">
                  <c:v>3.2523559044844316E-2</c:v>
                </c:pt>
                <c:pt idx="15">
                  <c:v>2.4416401405456794E-2</c:v>
                </c:pt>
                <c:pt idx="16">
                  <c:v>1.8916504298898847E-2</c:v>
                </c:pt>
                <c:pt idx="17">
                  <c:v>6.3169379537610912E-2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5271808"/>
        <c:axId val="35273344"/>
      </c:barChart>
      <c:catAx>
        <c:axId val="35271808"/>
        <c:scaling>
          <c:orientation val="minMax"/>
        </c:scaling>
        <c:delete val="0"/>
        <c:axPos val="l"/>
        <c:majorTickMark val="none"/>
        <c:minorTickMark val="none"/>
        <c:tickLblPos val="low"/>
        <c:crossAx val="35273344"/>
        <c:crosses val="autoZero"/>
        <c:auto val="1"/>
        <c:lblAlgn val="ctr"/>
        <c:lblOffset val="100"/>
        <c:noMultiLvlLbl val="0"/>
      </c:catAx>
      <c:valAx>
        <c:axId val="35273344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35271808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Aurora</a:t>
            </a:r>
            <a:r>
              <a:rPr lang="en-US" baseline="0"/>
              <a:t> 2015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Aurora!$L$3:$L$20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Aurora!$M$3:$M$20</c:f>
              <c:numCache>
                <c:formatCode>0.00%</c:formatCode>
                <c:ptCount val="18"/>
                <c:pt idx="0">
                  <c:v>-2.5164053621579953E-2</c:v>
                </c:pt>
                <c:pt idx="1">
                  <c:v>-4.1365642757209796E-2</c:v>
                </c:pt>
                <c:pt idx="2">
                  <c:v>-2.8621940171888242E-2</c:v>
                </c:pt>
                <c:pt idx="3">
                  <c:v>-4.0135379714601523E-2</c:v>
                </c:pt>
                <c:pt idx="4">
                  <c:v>-3.9566468979570918E-2</c:v>
                </c:pt>
                <c:pt idx="5">
                  <c:v>-2.1314419698463843E-2</c:v>
                </c:pt>
                <c:pt idx="6">
                  <c:v>-2.3656658026576391E-2</c:v>
                </c:pt>
                <c:pt idx="7">
                  <c:v>-2.2813521199756739E-2</c:v>
                </c:pt>
                <c:pt idx="8">
                  <c:v>-2.5967421691511422E-2</c:v>
                </c:pt>
                <c:pt idx="9">
                  <c:v>-3.0772549287277587E-2</c:v>
                </c:pt>
                <c:pt idx="10">
                  <c:v>-3.4975981859499641E-2</c:v>
                </c:pt>
                <c:pt idx="11">
                  <c:v>-3.6886410751006453E-2</c:v>
                </c:pt>
                <c:pt idx="12">
                  <c:v>-3.6256563687512143E-2</c:v>
                </c:pt>
                <c:pt idx="13">
                  <c:v>-2.9840878905302941E-2</c:v>
                </c:pt>
                <c:pt idx="14">
                  <c:v>-2.0644383793641932E-2</c:v>
                </c:pt>
                <c:pt idx="15">
                  <c:v>-1.9821649231989188E-2</c:v>
                </c:pt>
                <c:pt idx="16">
                  <c:v>-1.4149760420286907E-2</c:v>
                </c:pt>
                <c:pt idx="17">
                  <c:v>-1.4823422974956235E-2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Aurora!$L$3:$L$20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Aurora!$N$3:$N$20</c:f>
              <c:numCache>
                <c:formatCode>0.00%</c:formatCode>
                <c:ptCount val="18"/>
                <c:pt idx="0">
                  <c:v>2.4303117183816402E-2</c:v>
                </c:pt>
                <c:pt idx="1">
                  <c:v>2.9459608145975692E-2</c:v>
                </c:pt>
                <c:pt idx="2">
                  <c:v>3.3118266667073445E-2</c:v>
                </c:pt>
                <c:pt idx="3">
                  <c:v>3.6955573332910066E-2</c:v>
                </c:pt>
                <c:pt idx="4">
                  <c:v>2.9468199551912728E-2</c:v>
                </c:pt>
                <c:pt idx="5">
                  <c:v>1.3357142971686033E-2</c:v>
                </c:pt>
                <c:pt idx="6">
                  <c:v>2.0197134383035512E-2</c:v>
                </c:pt>
                <c:pt idx="7">
                  <c:v>2.9097629190827992E-2</c:v>
                </c:pt>
                <c:pt idx="8">
                  <c:v>2.6201326026564394E-2</c:v>
                </c:pt>
                <c:pt idx="9">
                  <c:v>2.3371091947518817E-2</c:v>
                </c:pt>
                <c:pt idx="10">
                  <c:v>3.2752025169983552E-2</c:v>
                </c:pt>
                <c:pt idx="11">
                  <c:v>3.6242648027051946E-2</c:v>
                </c:pt>
                <c:pt idx="12">
                  <c:v>2.9369034338267343E-2</c:v>
                </c:pt>
                <c:pt idx="13">
                  <c:v>3.1485494843633388E-2</c:v>
                </c:pt>
                <c:pt idx="14">
                  <c:v>2.0164517718220924E-2</c:v>
                </c:pt>
                <c:pt idx="15">
                  <c:v>2.3804114026692039E-2</c:v>
                </c:pt>
                <c:pt idx="16">
                  <c:v>2.0579780140773194E-2</c:v>
                </c:pt>
                <c:pt idx="17">
                  <c:v>3.3296189561424744E-2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11965312"/>
        <c:axId val="111966848"/>
      </c:barChart>
      <c:catAx>
        <c:axId val="111965312"/>
        <c:scaling>
          <c:orientation val="minMax"/>
        </c:scaling>
        <c:delete val="0"/>
        <c:axPos val="l"/>
        <c:majorTickMark val="none"/>
        <c:minorTickMark val="none"/>
        <c:tickLblPos val="low"/>
        <c:crossAx val="111966848"/>
        <c:crosses val="autoZero"/>
        <c:auto val="1"/>
        <c:lblAlgn val="ctr"/>
        <c:lblOffset val="100"/>
        <c:noMultiLvlLbl val="0"/>
      </c:catAx>
      <c:valAx>
        <c:axId val="111966848"/>
        <c:scaling>
          <c:orientation val="minMax"/>
          <c:max val="8.0000000000000016E-2"/>
          <c:min val="-8.0000000000000016E-2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11965312"/>
        <c:crosses val="autoZero"/>
        <c:crossBetween val="between"/>
      </c:valAx>
      <c:spPr>
        <a:gradFill>
          <a:gsLst>
            <a:gs pos="83000">
              <a:schemeClr val="bg1"/>
            </a:gs>
            <a:gs pos="28000">
              <a:schemeClr val="bg1"/>
            </a:gs>
            <a:gs pos="27000">
              <a:schemeClr val="bg1">
                <a:lumMod val="75000"/>
              </a:schemeClr>
            </a:gs>
            <a:gs pos="84000">
              <a:schemeClr val="bg1">
                <a:lumMod val="75000"/>
              </a:schemeClr>
            </a:gs>
          </a:gsLst>
          <a:lin ang="5400000" scaled="0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Aurora</a:t>
            </a:r>
            <a:r>
              <a:rPr lang="en-US" baseline="0"/>
              <a:t> 2010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Aurora!$I$3:$I$20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Aurora!$J$3:$J$20</c:f>
              <c:numCache>
                <c:formatCode>0.00%</c:formatCode>
                <c:ptCount val="18"/>
                <c:pt idx="0">
                  <c:v>-4.1697416974169739E-2</c:v>
                </c:pt>
                <c:pt idx="1">
                  <c:v>-2.915129151291513E-2</c:v>
                </c:pt>
                <c:pt idx="2">
                  <c:v>-4.0590405904059039E-2</c:v>
                </c:pt>
                <c:pt idx="3">
                  <c:v>-3.9852398523985241E-2</c:v>
                </c:pt>
                <c:pt idx="4">
                  <c:v>-2.1771217712177122E-2</c:v>
                </c:pt>
                <c:pt idx="5">
                  <c:v>-2.3985239852398525E-2</c:v>
                </c:pt>
                <c:pt idx="6">
                  <c:v>-2.3247232472324724E-2</c:v>
                </c:pt>
                <c:pt idx="7">
                  <c:v>-2.6568265682656828E-2</c:v>
                </c:pt>
                <c:pt idx="8">
                  <c:v>-3.136531365313653E-2</c:v>
                </c:pt>
                <c:pt idx="9">
                  <c:v>-3.6162361623616239E-2</c:v>
                </c:pt>
                <c:pt idx="10">
                  <c:v>-3.8007380073800737E-2</c:v>
                </c:pt>
                <c:pt idx="11">
                  <c:v>-3.8376383763837639E-2</c:v>
                </c:pt>
                <c:pt idx="12">
                  <c:v>-3.2103321033210334E-2</c:v>
                </c:pt>
                <c:pt idx="13">
                  <c:v>-2.2878228782287822E-2</c:v>
                </c:pt>
                <c:pt idx="14">
                  <c:v>-2.3247232472324724E-2</c:v>
                </c:pt>
                <c:pt idx="15">
                  <c:v>-1.808118081180812E-2</c:v>
                </c:pt>
                <c:pt idx="16">
                  <c:v>-1.3284132841328414E-2</c:v>
                </c:pt>
                <c:pt idx="17">
                  <c:v>-9.2250922509225092E-3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Aurora!$I$3:$I$20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Aurora!$K$3:$K$20</c:f>
              <c:numCache>
                <c:formatCode>0.00%</c:formatCode>
                <c:ptCount val="18"/>
                <c:pt idx="0">
                  <c:v>2.9889298892988931E-2</c:v>
                </c:pt>
                <c:pt idx="1">
                  <c:v>3.3579335793357937E-2</c:v>
                </c:pt>
                <c:pt idx="2">
                  <c:v>3.7269372693726939E-2</c:v>
                </c:pt>
                <c:pt idx="3">
                  <c:v>2.9520295202952029E-2</c:v>
                </c:pt>
                <c:pt idx="4">
                  <c:v>1.3653136531365314E-2</c:v>
                </c:pt>
                <c:pt idx="5">
                  <c:v>2.0664206642066422E-2</c:v>
                </c:pt>
                <c:pt idx="6">
                  <c:v>2.9520295202952029E-2</c:v>
                </c:pt>
                <c:pt idx="7">
                  <c:v>2.6568265682656828E-2</c:v>
                </c:pt>
                <c:pt idx="8">
                  <c:v>2.3985239852398525E-2</c:v>
                </c:pt>
                <c:pt idx="9">
                  <c:v>3.3579335793357937E-2</c:v>
                </c:pt>
                <c:pt idx="10">
                  <c:v>3.6900369003690037E-2</c:v>
                </c:pt>
                <c:pt idx="11">
                  <c:v>3.025830258302583E-2</c:v>
                </c:pt>
                <c:pt idx="12">
                  <c:v>3.2841328413284132E-2</c:v>
                </c:pt>
                <c:pt idx="13">
                  <c:v>2.1771217712177122E-2</c:v>
                </c:pt>
                <c:pt idx="14">
                  <c:v>2.5830258302583026E-2</c:v>
                </c:pt>
                <c:pt idx="15">
                  <c:v>2.3616236162361623E-2</c:v>
                </c:pt>
                <c:pt idx="16">
                  <c:v>1.8450184501845018E-2</c:v>
                </c:pt>
                <c:pt idx="17">
                  <c:v>2.2509225092250923E-2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17287936"/>
        <c:axId val="117306112"/>
      </c:barChart>
      <c:catAx>
        <c:axId val="117287936"/>
        <c:scaling>
          <c:orientation val="minMax"/>
        </c:scaling>
        <c:delete val="0"/>
        <c:axPos val="l"/>
        <c:majorTickMark val="none"/>
        <c:minorTickMark val="none"/>
        <c:tickLblPos val="low"/>
        <c:crossAx val="117306112"/>
        <c:crosses val="autoZero"/>
        <c:auto val="1"/>
        <c:lblAlgn val="ctr"/>
        <c:lblOffset val="100"/>
        <c:noMultiLvlLbl val="0"/>
      </c:catAx>
      <c:valAx>
        <c:axId val="117306112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172879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Hand</a:t>
            </a:r>
            <a:r>
              <a:rPr lang="en-US" baseline="0"/>
              <a:t> 2030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Hand!$U$3:$U$20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Hand!$V$3:$V$20</c:f>
              <c:numCache>
                <c:formatCode>0.00%</c:formatCode>
                <c:ptCount val="18"/>
                <c:pt idx="0">
                  <c:v>-3.4782284496017231E-2</c:v>
                </c:pt>
                <c:pt idx="1">
                  <c:v>-3.1249433918407125E-2</c:v>
                </c:pt>
                <c:pt idx="2">
                  <c:v>-2.6941729499703193E-2</c:v>
                </c:pt>
                <c:pt idx="3">
                  <c:v>-2.5001421369334243E-2</c:v>
                </c:pt>
                <c:pt idx="4">
                  <c:v>-2.9695143158018463E-2</c:v>
                </c:pt>
                <c:pt idx="5">
                  <c:v>-2.1794515903682574E-2</c:v>
                </c:pt>
                <c:pt idx="6">
                  <c:v>-3.0342280430761294E-2</c:v>
                </c:pt>
                <c:pt idx="7">
                  <c:v>-3.4172959968915798E-2</c:v>
                </c:pt>
                <c:pt idx="8">
                  <c:v>-1.7485527081538388E-2</c:v>
                </c:pt>
                <c:pt idx="9">
                  <c:v>-2.4834834893663334E-2</c:v>
                </c:pt>
                <c:pt idx="10">
                  <c:v>-2.2780499399375594E-2</c:v>
                </c:pt>
                <c:pt idx="11">
                  <c:v>-1.7968374408190432E-2</c:v>
                </c:pt>
                <c:pt idx="12">
                  <c:v>-2.2376627365839924E-2</c:v>
                </c:pt>
                <c:pt idx="13">
                  <c:v>-3.6743647709372738E-2</c:v>
                </c:pt>
                <c:pt idx="14">
                  <c:v>-3.2882667263885203E-2</c:v>
                </c:pt>
                <c:pt idx="15">
                  <c:v>-2.8886961720920989E-2</c:v>
                </c:pt>
                <c:pt idx="16">
                  <c:v>-1.6913396890453975E-2</c:v>
                </c:pt>
                <c:pt idx="17">
                  <c:v>-2.8132237653532545E-2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Hand!$U$3:$U$20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Hand!$W$3:$W$20</c:f>
              <c:numCache>
                <c:formatCode>0.00%</c:formatCode>
                <c:ptCount val="18"/>
                <c:pt idx="0">
                  <c:v>3.3418269251657667E-2</c:v>
                </c:pt>
                <c:pt idx="1">
                  <c:v>3.0033430081162205E-2</c:v>
                </c:pt>
                <c:pt idx="2">
                  <c:v>2.5871683258116337E-2</c:v>
                </c:pt>
                <c:pt idx="3">
                  <c:v>2.450691200911256E-2</c:v>
                </c:pt>
                <c:pt idx="4">
                  <c:v>2.4994894102505359E-2</c:v>
                </c:pt>
                <c:pt idx="5">
                  <c:v>3.0321362807942988E-2</c:v>
                </c:pt>
                <c:pt idx="6">
                  <c:v>3.0726879719679495E-2</c:v>
                </c:pt>
                <c:pt idx="7">
                  <c:v>2.7526086382923802E-2</c:v>
                </c:pt>
                <c:pt idx="8">
                  <c:v>1.8029654083112374E-2</c:v>
                </c:pt>
                <c:pt idx="9">
                  <c:v>1.8958148140582599E-2</c:v>
                </c:pt>
                <c:pt idx="10">
                  <c:v>2.5881765655689483E-2</c:v>
                </c:pt>
                <c:pt idx="11">
                  <c:v>1.7125713645036587E-2</c:v>
                </c:pt>
                <c:pt idx="12">
                  <c:v>2.5519667665604529E-2</c:v>
                </c:pt>
                <c:pt idx="13">
                  <c:v>3.0749357184453725E-2</c:v>
                </c:pt>
                <c:pt idx="14">
                  <c:v>3.7955753184767252E-2</c:v>
                </c:pt>
                <c:pt idx="15">
                  <c:v>2.9409900804811553E-2</c:v>
                </c:pt>
                <c:pt idx="16">
                  <c:v>2.1356603901617133E-2</c:v>
                </c:pt>
                <c:pt idx="17">
                  <c:v>6.4629374989611243E-2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5302400"/>
        <c:axId val="35066624"/>
      </c:barChart>
      <c:catAx>
        <c:axId val="35302400"/>
        <c:scaling>
          <c:orientation val="minMax"/>
        </c:scaling>
        <c:delete val="0"/>
        <c:axPos val="l"/>
        <c:majorTickMark val="none"/>
        <c:minorTickMark val="none"/>
        <c:tickLblPos val="low"/>
        <c:crossAx val="35066624"/>
        <c:crosses val="autoZero"/>
        <c:auto val="1"/>
        <c:lblAlgn val="ctr"/>
        <c:lblOffset val="100"/>
        <c:noMultiLvlLbl val="0"/>
      </c:catAx>
      <c:valAx>
        <c:axId val="35066624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35302400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Hand</a:t>
            </a:r>
            <a:r>
              <a:rPr lang="en-US" baseline="0"/>
              <a:t> 2035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Hand!$X$3:$X$20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Hand!$Y$3:$Y$20</c:f>
              <c:numCache>
                <c:formatCode>0.00%</c:formatCode>
                <c:ptCount val="18"/>
                <c:pt idx="0">
                  <c:v>-3.4647383759633027E-2</c:v>
                </c:pt>
                <c:pt idx="1">
                  <c:v>-3.4788876977973955E-2</c:v>
                </c:pt>
                <c:pt idx="2">
                  <c:v>-3.1373614053929987E-2</c:v>
                </c:pt>
                <c:pt idx="3">
                  <c:v>-2.6936198013251617E-2</c:v>
                </c:pt>
                <c:pt idx="4">
                  <c:v>-2.4530412386976039E-2</c:v>
                </c:pt>
                <c:pt idx="5">
                  <c:v>-2.9716979566892746E-2</c:v>
                </c:pt>
                <c:pt idx="6">
                  <c:v>-2.1115185606996566E-2</c:v>
                </c:pt>
                <c:pt idx="7">
                  <c:v>-2.9807327158905605E-2</c:v>
                </c:pt>
                <c:pt idx="8">
                  <c:v>-3.472189203985511E-2</c:v>
                </c:pt>
                <c:pt idx="9">
                  <c:v>-1.6819492767975334E-2</c:v>
                </c:pt>
                <c:pt idx="10">
                  <c:v>-2.4351962770474037E-2</c:v>
                </c:pt>
                <c:pt idx="11">
                  <c:v>-2.2352053131222727E-2</c:v>
                </c:pt>
                <c:pt idx="12">
                  <c:v>-1.6932457569433859E-2</c:v>
                </c:pt>
                <c:pt idx="13">
                  <c:v>-2.0021437498273908E-2</c:v>
                </c:pt>
                <c:pt idx="14">
                  <c:v>-3.3455067339123103E-2</c:v>
                </c:pt>
                <c:pt idx="15">
                  <c:v>-2.7755218609220839E-2</c:v>
                </c:pt>
                <c:pt idx="16">
                  <c:v>-2.2155185850110556E-2</c:v>
                </c:pt>
                <c:pt idx="17">
                  <c:v>-2.9174430833063626E-2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Hand!$X$3:$X$20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Hand!$Z$3:$Z$20</c:f>
              <c:numCache>
                <c:formatCode>0.00%</c:formatCode>
                <c:ptCount val="18"/>
                <c:pt idx="0">
                  <c:v>3.3288663012231441E-2</c:v>
                </c:pt>
                <c:pt idx="1">
                  <c:v>3.3434372339572978E-2</c:v>
                </c:pt>
                <c:pt idx="2">
                  <c:v>3.0160286449034061E-2</c:v>
                </c:pt>
                <c:pt idx="3">
                  <c:v>2.5854058278600458E-2</c:v>
                </c:pt>
                <c:pt idx="4">
                  <c:v>2.4286393467223947E-2</c:v>
                </c:pt>
                <c:pt idx="5">
                  <c:v>2.4567125224586789E-2</c:v>
                </c:pt>
                <c:pt idx="6">
                  <c:v>3.013271386872263E-2</c:v>
                </c:pt>
                <c:pt idx="7">
                  <c:v>3.0791119807792203E-2</c:v>
                </c:pt>
                <c:pt idx="8">
                  <c:v>2.7845672705679714E-2</c:v>
                </c:pt>
                <c:pt idx="9">
                  <c:v>1.7863070918477057E-2</c:v>
                </c:pt>
                <c:pt idx="10">
                  <c:v>1.8356623246067821E-2</c:v>
                </c:pt>
                <c:pt idx="11">
                  <c:v>2.5992780853876102E-2</c:v>
                </c:pt>
                <c:pt idx="12">
                  <c:v>1.6126461671993907E-2</c:v>
                </c:pt>
                <c:pt idx="13">
                  <c:v>2.4025231410474988E-2</c:v>
                </c:pt>
                <c:pt idx="14">
                  <c:v>2.8479239532014304E-2</c:v>
                </c:pt>
                <c:pt idx="15">
                  <c:v>3.4353337705756763E-2</c:v>
                </c:pt>
                <c:pt idx="16">
                  <c:v>2.5863243079530956E-2</c:v>
                </c:pt>
                <c:pt idx="17">
                  <c:v>6.7924430495051286E-2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5083392"/>
        <c:axId val="35084928"/>
      </c:barChart>
      <c:catAx>
        <c:axId val="35083392"/>
        <c:scaling>
          <c:orientation val="minMax"/>
        </c:scaling>
        <c:delete val="0"/>
        <c:axPos val="l"/>
        <c:majorTickMark val="none"/>
        <c:minorTickMark val="none"/>
        <c:tickLblPos val="low"/>
        <c:crossAx val="35084928"/>
        <c:crosses val="autoZero"/>
        <c:auto val="1"/>
        <c:lblAlgn val="ctr"/>
        <c:lblOffset val="100"/>
        <c:noMultiLvlLbl val="0"/>
      </c:catAx>
      <c:valAx>
        <c:axId val="35084928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35083392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Aurora</a:t>
            </a:r>
            <a:r>
              <a:rPr lang="en-US" baseline="0"/>
              <a:t> 2010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Aurora!$I$3:$I$20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Aurora!$J$3:$J$20</c:f>
              <c:numCache>
                <c:formatCode>0.00%</c:formatCode>
                <c:ptCount val="18"/>
                <c:pt idx="0">
                  <c:v>-4.1697416974169739E-2</c:v>
                </c:pt>
                <c:pt idx="1">
                  <c:v>-2.915129151291513E-2</c:v>
                </c:pt>
                <c:pt idx="2">
                  <c:v>-4.0590405904059039E-2</c:v>
                </c:pt>
                <c:pt idx="3">
                  <c:v>-3.9852398523985241E-2</c:v>
                </c:pt>
                <c:pt idx="4">
                  <c:v>-2.1771217712177122E-2</c:v>
                </c:pt>
                <c:pt idx="5">
                  <c:v>-2.3985239852398525E-2</c:v>
                </c:pt>
                <c:pt idx="6">
                  <c:v>-2.3247232472324724E-2</c:v>
                </c:pt>
                <c:pt idx="7">
                  <c:v>-2.6568265682656828E-2</c:v>
                </c:pt>
                <c:pt idx="8">
                  <c:v>-3.136531365313653E-2</c:v>
                </c:pt>
                <c:pt idx="9">
                  <c:v>-3.6162361623616239E-2</c:v>
                </c:pt>
                <c:pt idx="10">
                  <c:v>-3.8007380073800737E-2</c:v>
                </c:pt>
                <c:pt idx="11">
                  <c:v>-3.8376383763837639E-2</c:v>
                </c:pt>
                <c:pt idx="12">
                  <c:v>-3.2103321033210334E-2</c:v>
                </c:pt>
                <c:pt idx="13">
                  <c:v>-2.2878228782287822E-2</c:v>
                </c:pt>
                <c:pt idx="14">
                  <c:v>-2.3247232472324724E-2</c:v>
                </c:pt>
                <c:pt idx="15">
                  <c:v>-1.808118081180812E-2</c:v>
                </c:pt>
                <c:pt idx="16">
                  <c:v>-1.3284132841328414E-2</c:v>
                </c:pt>
                <c:pt idx="17">
                  <c:v>-9.2250922509225092E-3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Aurora!$I$3:$I$20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Aurora!$K$3:$K$20</c:f>
              <c:numCache>
                <c:formatCode>0.00%</c:formatCode>
                <c:ptCount val="18"/>
                <c:pt idx="0">
                  <c:v>2.9889298892988931E-2</c:v>
                </c:pt>
                <c:pt idx="1">
                  <c:v>3.3579335793357937E-2</c:v>
                </c:pt>
                <c:pt idx="2">
                  <c:v>3.7269372693726939E-2</c:v>
                </c:pt>
                <c:pt idx="3">
                  <c:v>2.9520295202952029E-2</c:v>
                </c:pt>
                <c:pt idx="4">
                  <c:v>1.3653136531365314E-2</c:v>
                </c:pt>
                <c:pt idx="5">
                  <c:v>2.0664206642066422E-2</c:v>
                </c:pt>
                <c:pt idx="6">
                  <c:v>2.9520295202952029E-2</c:v>
                </c:pt>
                <c:pt idx="7">
                  <c:v>2.6568265682656828E-2</c:v>
                </c:pt>
                <c:pt idx="8">
                  <c:v>2.3985239852398525E-2</c:v>
                </c:pt>
                <c:pt idx="9">
                  <c:v>3.3579335793357937E-2</c:v>
                </c:pt>
                <c:pt idx="10">
                  <c:v>3.6900369003690037E-2</c:v>
                </c:pt>
                <c:pt idx="11">
                  <c:v>3.025830258302583E-2</c:v>
                </c:pt>
                <c:pt idx="12">
                  <c:v>3.2841328413284132E-2</c:v>
                </c:pt>
                <c:pt idx="13">
                  <c:v>2.1771217712177122E-2</c:v>
                </c:pt>
                <c:pt idx="14">
                  <c:v>2.5830258302583026E-2</c:v>
                </c:pt>
                <c:pt idx="15">
                  <c:v>2.3616236162361623E-2</c:v>
                </c:pt>
                <c:pt idx="16">
                  <c:v>1.8450184501845018E-2</c:v>
                </c:pt>
                <c:pt idx="17">
                  <c:v>2.2509225092250923E-2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5176448"/>
        <c:axId val="35177984"/>
      </c:barChart>
      <c:catAx>
        <c:axId val="35176448"/>
        <c:scaling>
          <c:orientation val="minMax"/>
        </c:scaling>
        <c:delete val="0"/>
        <c:axPos val="l"/>
        <c:majorTickMark val="none"/>
        <c:minorTickMark val="none"/>
        <c:tickLblPos val="low"/>
        <c:crossAx val="35177984"/>
        <c:crosses val="autoZero"/>
        <c:auto val="1"/>
        <c:lblAlgn val="ctr"/>
        <c:lblOffset val="100"/>
        <c:noMultiLvlLbl val="0"/>
      </c:catAx>
      <c:valAx>
        <c:axId val="35177984"/>
        <c:scaling>
          <c:orientation val="minMax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351764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Hanson</a:t>
            </a:r>
            <a:r>
              <a:rPr lang="en-US" baseline="0"/>
              <a:t> 2010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Hanson!$I$3:$I$20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Hanson!$J$3:$J$20</c:f>
              <c:numCache>
                <c:formatCode>0.00%</c:formatCode>
                <c:ptCount val="18"/>
                <c:pt idx="0">
                  <c:v>-4.4431101771239871E-2</c:v>
                </c:pt>
                <c:pt idx="1">
                  <c:v>-5.2236565595917141E-2</c:v>
                </c:pt>
                <c:pt idx="2">
                  <c:v>-4.052836985890123E-2</c:v>
                </c:pt>
                <c:pt idx="3">
                  <c:v>-3.6925848093665566E-2</c:v>
                </c:pt>
                <c:pt idx="4">
                  <c:v>-1.8312818973281297E-2</c:v>
                </c:pt>
                <c:pt idx="5">
                  <c:v>-2.4917442209546684E-2</c:v>
                </c:pt>
                <c:pt idx="6">
                  <c:v>-3.0621435004503154E-2</c:v>
                </c:pt>
                <c:pt idx="7">
                  <c:v>-2.8219753827679377E-2</c:v>
                </c:pt>
                <c:pt idx="8">
                  <c:v>-3.6325427799459624E-2</c:v>
                </c:pt>
                <c:pt idx="9">
                  <c:v>-3.3023116181326931E-2</c:v>
                </c:pt>
                <c:pt idx="10">
                  <c:v>-3.6625637946562595E-2</c:v>
                </c:pt>
                <c:pt idx="11">
                  <c:v>-2.9420594416091263E-2</c:v>
                </c:pt>
                <c:pt idx="12">
                  <c:v>-2.161513059141399E-2</c:v>
                </c:pt>
                <c:pt idx="13">
                  <c:v>-2.4016811768237768E-2</c:v>
                </c:pt>
                <c:pt idx="14">
                  <c:v>-1.5310717502251577E-2</c:v>
                </c:pt>
                <c:pt idx="15">
                  <c:v>-1.4710297208045632E-2</c:v>
                </c:pt>
                <c:pt idx="16">
                  <c:v>-9.6067247072951067E-3</c:v>
                </c:pt>
                <c:pt idx="17">
                  <c:v>-4.2029420594416091E-3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Hanson!$I$3:$I$20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Hanson!$K$3:$K$20</c:f>
              <c:numCache>
                <c:formatCode>0.00%</c:formatCode>
                <c:ptCount val="18"/>
                <c:pt idx="0">
                  <c:v>5.0135094566196338E-2</c:v>
                </c:pt>
                <c:pt idx="1">
                  <c:v>4.1128790153107178E-2</c:v>
                </c:pt>
                <c:pt idx="2">
                  <c:v>4.4731311918342842E-2</c:v>
                </c:pt>
                <c:pt idx="3">
                  <c:v>3.7826478534974485E-2</c:v>
                </c:pt>
                <c:pt idx="4">
                  <c:v>1.5610927649354548E-2</c:v>
                </c:pt>
                <c:pt idx="5">
                  <c:v>2.7319123386370461E-2</c:v>
                </c:pt>
                <c:pt idx="6">
                  <c:v>2.9720804563194234E-2</c:v>
                </c:pt>
                <c:pt idx="7">
                  <c:v>2.9120384268988293E-2</c:v>
                </c:pt>
                <c:pt idx="8">
                  <c:v>3.5124587211047734E-2</c:v>
                </c:pt>
                <c:pt idx="9">
                  <c:v>3.2122485740018011E-2</c:v>
                </c:pt>
                <c:pt idx="10">
                  <c:v>3.0921645151606125E-2</c:v>
                </c:pt>
                <c:pt idx="11">
                  <c:v>3.272290603422396E-2</c:v>
                </c:pt>
                <c:pt idx="12">
                  <c:v>2.0114079855899129E-2</c:v>
                </c:pt>
                <c:pt idx="13">
                  <c:v>2.2815971179825877E-2</c:v>
                </c:pt>
                <c:pt idx="14">
                  <c:v>1.9513659561693184E-2</c:v>
                </c:pt>
                <c:pt idx="15">
                  <c:v>1.2308616031221855E-2</c:v>
                </c:pt>
                <c:pt idx="16">
                  <c:v>8.4058841188832181E-3</c:v>
                </c:pt>
                <c:pt idx="17">
                  <c:v>9.3065145601921341E-3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4551680"/>
        <c:axId val="34553216"/>
      </c:barChart>
      <c:catAx>
        <c:axId val="34551680"/>
        <c:scaling>
          <c:orientation val="minMax"/>
        </c:scaling>
        <c:delete val="0"/>
        <c:axPos val="l"/>
        <c:majorTickMark val="none"/>
        <c:minorTickMark val="none"/>
        <c:tickLblPos val="low"/>
        <c:crossAx val="34553216"/>
        <c:crosses val="autoZero"/>
        <c:auto val="1"/>
        <c:lblAlgn val="ctr"/>
        <c:lblOffset val="100"/>
        <c:noMultiLvlLbl val="0"/>
      </c:catAx>
      <c:valAx>
        <c:axId val="34553216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34551680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Hanson</a:t>
            </a:r>
            <a:r>
              <a:rPr lang="en-US" baseline="0"/>
              <a:t> 2015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Hanson!$L$3:$L$20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Hanson!$M$3:$M$20</c:f>
              <c:numCache>
                <c:formatCode>0.00%</c:formatCode>
                <c:ptCount val="18"/>
                <c:pt idx="0">
                  <c:v>-3.9248879127448039E-2</c:v>
                </c:pt>
                <c:pt idx="1">
                  <c:v>-4.2362176070178927E-2</c:v>
                </c:pt>
                <c:pt idx="2">
                  <c:v>-4.9391646830305731E-2</c:v>
                </c:pt>
                <c:pt idx="3">
                  <c:v>-3.8475061290142464E-2</c:v>
                </c:pt>
                <c:pt idx="4">
                  <c:v>-3.4547093147066422E-2</c:v>
                </c:pt>
                <c:pt idx="5">
                  <c:v>-1.7570140663055563E-2</c:v>
                </c:pt>
                <c:pt idx="6">
                  <c:v>-2.3775059327232971E-2</c:v>
                </c:pt>
                <c:pt idx="7">
                  <c:v>-2.8936004932063542E-2</c:v>
                </c:pt>
                <c:pt idx="8">
                  <c:v>-2.6998400524090416E-2</c:v>
                </c:pt>
                <c:pt idx="9">
                  <c:v>-3.4094926196485124E-2</c:v>
                </c:pt>
                <c:pt idx="10">
                  <c:v>-3.1240775956210422E-2</c:v>
                </c:pt>
                <c:pt idx="11">
                  <c:v>-3.3955772534579952E-2</c:v>
                </c:pt>
                <c:pt idx="12">
                  <c:v>-2.6509493488447687E-2</c:v>
                </c:pt>
                <c:pt idx="13">
                  <c:v>-1.942284621098788E-2</c:v>
                </c:pt>
                <c:pt idx="14">
                  <c:v>-2.0133718094765524E-2</c:v>
                </c:pt>
                <c:pt idx="15">
                  <c:v>-1.2764366693198519E-2</c:v>
                </c:pt>
                <c:pt idx="16">
                  <c:v>-1.0241030750334158E-2</c:v>
                </c:pt>
                <c:pt idx="17">
                  <c:v>-8.1908478054983757E-3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Hanson!$L$3:$L$20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Hanson!$N$3:$N$20</c:f>
              <c:numCache>
                <c:formatCode>0.00%</c:formatCode>
                <c:ptCount val="18"/>
                <c:pt idx="0">
                  <c:v>3.783969964004099E-2</c:v>
                </c:pt>
                <c:pt idx="1">
                  <c:v>4.7418071234126717E-2</c:v>
                </c:pt>
                <c:pt idx="2">
                  <c:v>3.9307765265948091E-2</c:v>
                </c:pt>
                <c:pt idx="3">
                  <c:v>4.2413746424848353E-2</c:v>
                </c:pt>
                <c:pt idx="4">
                  <c:v>3.5345994836520553E-2</c:v>
                </c:pt>
                <c:pt idx="5">
                  <c:v>1.5175455721467643E-2</c:v>
                </c:pt>
                <c:pt idx="6">
                  <c:v>2.608554176511417E-2</c:v>
                </c:pt>
                <c:pt idx="7">
                  <c:v>2.8292351740664443E-2</c:v>
                </c:pt>
                <c:pt idx="8">
                  <c:v>2.7858821199413675E-2</c:v>
                </c:pt>
                <c:pt idx="9">
                  <c:v>3.3251061359501566E-2</c:v>
                </c:pt>
                <c:pt idx="10">
                  <c:v>3.0273917136580765E-2</c:v>
                </c:pt>
                <c:pt idx="11">
                  <c:v>2.8994570684461454E-2</c:v>
                </c:pt>
                <c:pt idx="12">
                  <c:v>3.0312914885184481E-2</c:v>
                </c:pt>
                <c:pt idx="13">
                  <c:v>1.8815821376176382E-2</c:v>
                </c:pt>
                <c:pt idx="14">
                  <c:v>2.0616521922950038E-2</c:v>
                </c:pt>
                <c:pt idx="15">
                  <c:v>1.7123498415191403E-2</c:v>
                </c:pt>
                <c:pt idx="16">
                  <c:v>1.0236083996845299E-2</c:v>
                </c:pt>
                <c:pt idx="17">
                  <c:v>1.2779922752872409E-2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5131392"/>
        <c:axId val="35132928"/>
      </c:barChart>
      <c:catAx>
        <c:axId val="35131392"/>
        <c:scaling>
          <c:orientation val="minMax"/>
        </c:scaling>
        <c:delete val="0"/>
        <c:axPos val="l"/>
        <c:majorTickMark val="none"/>
        <c:minorTickMark val="none"/>
        <c:tickLblPos val="low"/>
        <c:crossAx val="35132928"/>
        <c:crosses val="autoZero"/>
        <c:auto val="1"/>
        <c:lblAlgn val="ctr"/>
        <c:lblOffset val="100"/>
        <c:noMultiLvlLbl val="0"/>
      </c:catAx>
      <c:valAx>
        <c:axId val="35132928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35131392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Hanson</a:t>
            </a:r>
            <a:r>
              <a:rPr lang="en-US" baseline="0"/>
              <a:t> 2020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Hanson!$O$3:$O$20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Hanson!$P$3:$P$20</c:f>
              <c:numCache>
                <c:formatCode>0.00%</c:formatCode>
                <c:ptCount val="18"/>
                <c:pt idx="0">
                  <c:v>-4.1082722773991713E-2</c:v>
                </c:pt>
                <c:pt idx="1">
                  <c:v>-3.7272965248617534E-2</c:v>
                </c:pt>
                <c:pt idx="2">
                  <c:v>-4.0460193557609117E-2</c:v>
                </c:pt>
                <c:pt idx="3">
                  <c:v>-4.6684014151423939E-2</c:v>
                </c:pt>
                <c:pt idx="4">
                  <c:v>-3.6398132252649568E-2</c:v>
                </c:pt>
                <c:pt idx="5">
                  <c:v>-3.2330345481263435E-2</c:v>
                </c:pt>
                <c:pt idx="6">
                  <c:v>-1.6796081432511482E-2</c:v>
                </c:pt>
                <c:pt idx="7">
                  <c:v>-2.2628764568082941E-2</c:v>
                </c:pt>
                <c:pt idx="8">
                  <c:v>-2.7375659716504564E-2</c:v>
                </c:pt>
                <c:pt idx="9">
                  <c:v>-2.556590332876307E-2</c:v>
                </c:pt>
                <c:pt idx="10">
                  <c:v>-3.2045654628381937E-2</c:v>
                </c:pt>
                <c:pt idx="11">
                  <c:v>-2.9174154818981602E-2</c:v>
                </c:pt>
                <c:pt idx="12">
                  <c:v>-3.0620991853826742E-2</c:v>
                </c:pt>
                <c:pt idx="13">
                  <c:v>-2.3529930874808501E-2</c:v>
                </c:pt>
                <c:pt idx="14">
                  <c:v>-1.6475871818347566E-2</c:v>
                </c:pt>
                <c:pt idx="15">
                  <c:v>-1.6595804751040909E-2</c:v>
                </c:pt>
                <c:pt idx="16">
                  <c:v>-8.9286969198391075E-3</c:v>
                </c:pt>
                <c:pt idx="17">
                  <c:v>-1.1000277372277623E-2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Hanson!$O$3:$O$20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Hanson!$Q$3:$Q$20</c:f>
              <c:numCache>
                <c:formatCode>0.00%</c:formatCode>
                <c:ptCount val="18"/>
                <c:pt idx="0">
                  <c:v>3.9474130065396656E-2</c:v>
                </c:pt>
                <c:pt idx="1">
                  <c:v>3.6189032362410084E-2</c:v>
                </c:pt>
                <c:pt idx="2">
                  <c:v>4.4950095664367549E-2</c:v>
                </c:pt>
                <c:pt idx="3">
                  <c:v>3.7483005316343493E-2</c:v>
                </c:pt>
                <c:pt idx="4">
                  <c:v>4.0102857115037881E-2</c:v>
                </c:pt>
                <c:pt idx="5">
                  <c:v>3.3071056817565593E-2</c:v>
                </c:pt>
                <c:pt idx="6">
                  <c:v>1.4719846305581218E-2</c:v>
                </c:pt>
                <c:pt idx="7">
                  <c:v>2.487888160193388E-2</c:v>
                </c:pt>
                <c:pt idx="8">
                  <c:v>2.6866919223324827E-2</c:v>
                </c:pt>
                <c:pt idx="9">
                  <c:v>2.6551674089766299E-2</c:v>
                </c:pt>
                <c:pt idx="10">
                  <c:v>3.1263994994259858E-2</c:v>
                </c:pt>
                <c:pt idx="11">
                  <c:v>2.8276379738165724E-2</c:v>
                </c:pt>
                <c:pt idx="12">
                  <c:v>2.7175884780522703E-2</c:v>
                </c:pt>
                <c:pt idx="13">
                  <c:v>2.7918152665563647E-2</c:v>
                </c:pt>
                <c:pt idx="14">
                  <c:v>1.7105414740121647E-2</c:v>
                </c:pt>
                <c:pt idx="15">
                  <c:v>1.8191983309322673E-2</c:v>
                </c:pt>
                <c:pt idx="16">
                  <c:v>1.4195468983630893E-2</c:v>
                </c:pt>
                <c:pt idx="17">
                  <c:v>1.6619056677764015E-2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5219328"/>
        <c:axId val="35220864"/>
      </c:barChart>
      <c:catAx>
        <c:axId val="35219328"/>
        <c:scaling>
          <c:orientation val="minMax"/>
        </c:scaling>
        <c:delete val="0"/>
        <c:axPos val="l"/>
        <c:majorTickMark val="none"/>
        <c:minorTickMark val="none"/>
        <c:tickLblPos val="low"/>
        <c:crossAx val="35220864"/>
        <c:crosses val="autoZero"/>
        <c:auto val="1"/>
        <c:lblAlgn val="ctr"/>
        <c:lblOffset val="100"/>
        <c:noMultiLvlLbl val="0"/>
      </c:catAx>
      <c:valAx>
        <c:axId val="35220864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35219328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Hanson</a:t>
            </a:r>
            <a:r>
              <a:rPr lang="en-US" baseline="0"/>
              <a:t> 2025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Hanson!$R$3:$R$20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Hanson!$S$3:$S$20</c:f>
              <c:numCache>
                <c:formatCode>0.00%</c:formatCode>
                <c:ptCount val="18"/>
                <c:pt idx="0">
                  <c:v>-4.8534214970608155E-2</c:v>
                </c:pt>
                <c:pt idx="1">
                  <c:v>-3.8361546232836573E-2</c:v>
                </c:pt>
                <c:pt idx="2">
                  <c:v>-3.507958657220607E-2</c:v>
                </c:pt>
                <c:pt idx="3">
                  <c:v>-3.8146154962663145E-2</c:v>
                </c:pt>
                <c:pt idx="4">
                  <c:v>-4.3498900110788739E-2</c:v>
                </c:pt>
                <c:pt idx="5">
                  <c:v>-3.4002278512869404E-2</c:v>
                </c:pt>
                <c:pt idx="6">
                  <c:v>-2.9868539462272463E-2</c:v>
                </c:pt>
                <c:pt idx="7">
                  <c:v>-1.5834486046050478E-2</c:v>
                </c:pt>
                <c:pt idx="8">
                  <c:v>-2.1295680341255365E-2</c:v>
                </c:pt>
                <c:pt idx="9">
                  <c:v>-2.5378018342525288E-2</c:v>
                </c:pt>
                <c:pt idx="10">
                  <c:v>-2.3940678782427189E-2</c:v>
                </c:pt>
                <c:pt idx="11">
                  <c:v>-2.941788617522359E-2</c:v>
                </c:pt>
                <c:pt idx="12">
                  <c:v>-2.6179736859945776E-2</c:v>
                </c:pt>
                <c:pt idx="13">
                  <c:v>-2.6882359025837438E-2</c:v>
                </c:pt>
                <c:pt idx="14">
                  <c:v>-1.9521067843466067E-2</c:v>
                </c:pt>
                <c:pt idx="15">
                  <c:v>-1.3566064222453577E-2</c:v>
                </c:pt>
                <c:pt idx="16">
                  <c:v>-1.1360381566615195E-2</c:v>
                </c:pt>
                <c:pt idx="17">
                  <c:v>-1.180491728498727E-2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Hanson!$R$3:$R$20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Hanson!$T$3:$T$20</c:f>
              <c:numCache>
                <c:formatCode>0.00%</c:formatCode>
                <c:ptCount val="18"/>
                <c:pt idx="0">
                  <c:v>4.6630958673518443E-2</c:v>
                </c:pt>
                <c:pt idx="1">
                  <c:v>3.6956100234531497E-2</c:v>
                </c:pt>
                <c:pt idx="2">
                  <c:v>3.4247898519293475E-2</c:v>
                </c:pt>
                <c:pt idx="3">
                  <c:v>4.2069646099574885E-2</c:v>
                </c:pt>
                <c:pt idx="4">
                  <c:v>3.5225461865471611E-2</c:v>
                </c:pt>
                <c:pt idx="5">
                  <c:v>3.7476134741952369E-2</c:v>
                </c:pt>
                <c:pt idx="6">
                  <c:v>3.0645805125411235E-2</c:v>
                </c:pt>
                <c:pt idx="7">
                  <c:v>1.4074468692042322E-2</c:v>
                </c:pt>
                <c:pt idx="8">
                  <c:v>2.3391431654169584E-2</c:v>
                </c:pt>
                <c:pt idx="9">
                  <c:v>2.5151537880573293E-2</c:v>
                </c:pt>
                <c:pt idx="10">
                  <c:v>2.4829172835435384E-2</c:v>
                </c:pt>
                <c:pt idx="11">
                  <c:v>2.880405702976448E-2</c:v>
                </c:pt>
                <c:pt idx="12">
                  <c:v>2.6117270885784034E-2</c:v>
                </c:pt>
                <c:pt idx="13">
                  <c:v>2.499965726079216E-2</c:v>
                </c:pt>
                <c:pt idx="14">
                  <c:v>2.4742497650139715E-2</c:v>
                </c:pt>
                <c:pt idx="15">
                  <c:v>1.5005333331111041E-2</c:v>
                </c:pt>
                <c:pt idx="16">
                  <c:v>1.498347664529623E-2</c:v>
                </c:pt>
                <c:pt idx="17">
                  <c:v>2.1976593560106641E-2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5917824"/>
        <c:axId val="35919360"/>
      </c:barChart>
      <c:catAx>
        <c:axId val="35917824"/>
        <c:scaling>
          <c:orientation val="minMax"/>
        </c:scaling>
        <c:delete val="0"/>
        <c:axPos val="l"/>
        <c:majorTickMark val="none"/>
        <c:minorTickMark val="none"/>
        <c:tickLblPos val="low"/>
        <c:crossAx val="35919360"/>
        <c:crosses val="autoZero"/>
        <c:auto val="1"/>
        <c:lblAlgn val="ctr"/>
        <c:lblOffset val="100"/>
        <c:noMultiLvlLbl val="0"/>
      </c:catAx>
      <c:valAx>
        <c:axId val="35919360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35917824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Hanson</a:t>
            </a:r>
            <a:r>
              <a:rPr lang="en-US" baseline="0"/>
              <a:t> 2030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Hanson!$U$3:$U$20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Hanson!$V$3:$V$20</c:f>
              <c:numCache>
                <c:formatCode>0.00%</c:formatCode>
                <c:ptCount val="18"/>
                <c:pt idx="0">
                  <c:v>-5.2151976671411054E-2</c:v>
                </c:pt>
                <c:pt idx="1">
                  <c:v>-4.4953473400367018E-2</c:v>
                </c:pt>
                <c:pt idx="2">
                  <c:v>-3.5755625465631199E-2</c:v>
                </c:pt>
                <c:pt idx="3">
                  <c:v>-3.2828941698765053E-2</c:v>
                </c:pt>
                <c:pt idx="4">
                  <c:v>-3.5658659091593818E-2</c:v>
                </c:pt>
                <c:pt idx="5">
                  <c:v>-4.0318839460046836E-2</c:v>
                </c:pt>
                <c:pt idx="6">
                  <c:v>-3.1532691220674314E-2</c:v>
                </c:pt>
                <c:pt idx="7">
                  <c:v>-2.7455432570458339E-2</c:v>
                </c:pt>
                <c:pt idx="8">
                  <c:v>-1.4858583156141716E-2</c:v>
                </c:pt>
                <c:pt idx="9">
                  <c:v>-1.9752649856295781E-2</c:v>
                </c:pt>
                <c:pt idx="10">
                  <c:v>-2.3450174235814573E-2</c:v>
                </c:pt>
                <c:pt idx="11">
                  <c:v>-2.2022973345349528E-2</c:v>
                </c:pt>
                <c:pt idx="12">
                  <c:v>-2.6144992765183783E-2</c:v>
                </c:pt>
                <c:pt idx="13">
                  <c:v>-2.301008311599877E-2</c:v>
                </c:pt>
                <c:pt idx="14">
                  <c:v>-2.2203050256184818E-2</c:v>
                </c:pt>
                <c:pt idx="15">
                  <c:v>-1.5847594065068658E-2</c:v>
                </c:pt>
                <c:pt idx="16">
                  <c:v>-9.3274999971823206E-3</c:v>
                </c:pt>
                <c:pt idx="17">
                  <c:v>-1.3628069833549779E-2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Hanson!$U$3:$U$20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Hanson!$W$3:$W$20</c:f>
              <c:numCache>
                <c:formatCode>0.00%</c:formatCode>
                <c:ptCount val="18"/>
                <c:pt idx="0">
                  <c:v>5.010680191024932E-2</c:v>
                </c:pt>
                <c:pt idx="1">
                  <c:v>4.3296048518875085E-2</c:v>
                </c:pt>
                <c:pt idx="2">
                  <c:v>3.4511076821190395E-2</c:v>
                </c:pt>
                <c:pt idx="3">
                  <c:v>3.2177496330915066E-2</c:v>
                </c:pt>
                <c:pt idx="4">
                  <c:v>3.9099335064510896E-2</c:v>
                </c:pt>
                <c:pt idx="5">
                  <c:v>3.2928795769404176E-2</c:v>
                </c:pt>
                <c:pt idx="6">
                  <c:v>3.4875758668542187E-2</c:v>
                </c:pt>
                <c:pt idx="7">
                  <c:v>2.8285248508243686E-2</c:v>
                </c:pt>
                <c:pt idx="8">
                  <c:v>1.3334032918287907E-2</c:v>
                </c:pt>
                <c:pt idx="9">
                  <c:v>2.1820535774389461E-2</c:v>
                </c:pt>
                <c:pt idx="10">
                  <c:v>2.3276964300311273E-2</c:v>
                </c:pt>
                <c:pt idx="11">
                  <c:v>2.2889072632066465E-2</c:v>
                </c:pt>
                <c:pt idx="12">
                  <c:v>2.6424273515207718E-2</c:v>
                </c:pt>
                <c:pt idx="13">
                  <c:v>2.3850348127118403E-2</c:v>
                </c:pt>
                <c:pt idx="14">
                  <c:v>2.2252346399016756E-2</c:v>
                </c:pt>
                <c:pt idx="15">
                  <c:v>2.1333914461971176E-2</c:v>
                </c:pt>
                <c:pt idx="16">
                  <c:v>1.2363649856738185E-2</c:v>
                </c:pt>
                <c:pt idx="17">
                  <c:v>2.6272990217244468E-2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5952512"/>
        <c:axId val="35954048"/>
      </c:barChart>
      <c:catAx>
        <c:axId val="35952512"/>
        <c:scaling>
          <c:orientation val="minMax"/>
        </c:scaling>
        <c:delete val="0"/>
        <c:axPos val="l"/>
        <c:majorTickMark val="none"/>
        <c:minorTickMark val="none"/>
        <c:tickLblPos val="low"/>
        <c:crossAx val="35954048"/>
        <c:crosses val="autoZero"/>
        <c:auto val="1"/>
        <c:lblAlgn val="ctr"/>
        <c:lblOffset val="100"/>
        <c:noMultiLvlLbl val="0"/>
      </c:catAx>
      <c:valAx>
        <c:axId val="35954048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35952512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Hanson</a:t>
            </a:r>
            <a:r>
              <a:rPr lang="en-US" baseline="0"/>
              <a:t> 2035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Hanson!$X$3:$X$20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Hanson!$Y$3:$Y$20</c:f>
              <c:numCache>
                <c:formatCode>0.00%</c:formatCode>
                <c:ptCount val="18"/>
                <c:pt idx="0">
                  <c:v>-5.3540502427040941E-2</c:v>
                </c:pt>
                <c:pt idx="1">
                  <c:v>-4.8289888713073922E-2</c:v>
                </c:pt>
                <c:pt idx="2">
                  <c:v>-4.1707975024701284E-2</c:v>
                </c:pt>
                <c:pt idx="3">
                  <c:v>-3.3262145628311104E-2</c:v>
                </c:pt>
                <c:pt idx="4">
                  <c:v>-3.0576336932485348E-2</c:v>
                </c:pt>
                <c:pt idx="5">
                  <c:v>-3.3237486793786249E-2</c:v>
                </c:pt>
                <c:pt idx="6">
                  <c:v>-3.7239261402840215E-2</c:v>
                </c:pt>
                <c:pt idx="7">
                  <c:v>-2.9158907579253088E-2</c:v>
                </c:pt>
                <c:pt idx="8">
                  <c:v>-2.5253644283577039E-2</c:v>
                </c:pt>
                <c:pt idx="9">
                  <c:v>-1.378613268736209E-2</c:v>
                </c:pt>
                <c:pt idx="10">
                  <c:v>-1.8308136949211906E-2</c:v>
                </c:pt>
                <c:pt idx="11">
                  <c:v>-2.1379228356630798E-2</c:v>
                </c:pt>
                <c:pt idx="12">
                  <c:v>-1.9660797261366273E-2</c:v>
                </c:pt>
                <c:pt idx="13">
                  <c:v>-2.2848600997118943E-2</c:v>
                </c:pt>
                <c:pt idx="14">
                  <c:v>-1.9077562843797486E-2</c:v>
                </c:pt>
                <c:pt idx="15">
                  <c:v>-1.8000184089577459E-2</c:v>
                </c:pt>
                <c:pt idx="16">
                  <c:v>-1.0791222517367222E-2</c:v>
                </c:pt>
                <c:pt idx="17">
                  <c:v>-1.3517803483663517E-2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Hanson!$X$3:$X$20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Hanson!$Z$3:$Z$20</c:f>
              <c:numCache>
                <c:formatCode>0.00%</c:formatCode>
                <c:ptCount val="18"/>
                <c:pt idx="0">
                  <c:v>5.1440874893397999E-2</c:v>
                </c:pt>
                <c:pt idx="1">
                  <c:v>4.650919923824226E-2</c:v>
                </c:pt>
                <c:pt idx="2">
                  <c:v>4.0236834386072395E-2</c:v>
                </c:pt>
                <c:pt idx="3">
                  <c:v>3.2136959151901963E-2</c:v>
                </c:pt>
                <c:pt idx="4">
                  <c:v>3.0088118544939146E-2</c:v>
                </c:pt>
                <c:pt idx="5">
                  <c:v>3.6293283555961897E-2</c:v>
                </c:pt>
                <c:pt idx="6">
                  <c:v>3.0743352359895497E-2</c:v>
                </c:pt>
                <c:pt idx="7">
                  <c:v>3.239384394346518E-2</c:v>
                </c:pt>
                <c:pt idx="8">
                  <c:v>2.6039707218733679E-2</c:v>
                </c:pt>
                <c:pt idx="9">
                  <c:v>1.2556487738357444E-2</c:v>
                </c:pt>
                <c:pt idx="10">
                  <c:v>2.0183648177948422E-2</c:v>
                </c:pt>
                <c:pt idx="11">
                  <c:v>2.132180021632794E-2</c:v>
                </c:pt>
                <c:pt idx="12">
                  <c:v>2.1066228511513043E-2</c:v>
                </c:pt>
                <c:pt idx="13">
                  <c:v>2.4049552796716365E-2</c:v>
                </c:pt>
                <c:pt idx="14">
                  <c:v>2.115379569177598E-2</c:v>
                </c:pt>
                <c:pt idx="15">
                  <c:v>1.9311720259068223E-2</c:v>
                </c:pt>
                <c:pt idx="16">
                  <c:v>1.7358137658598498E-2</c:v>
                </c:pt>
                <c:pt idx="17">
                  <c:v>2.7480637685919036E-2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5999744"/>
        <c:axId val="36001280"/>
      </c:barChart>
      <c:catAx>
        <c:axId val="35999744"/>
        <c:scaling>
          <c:orientation val="minMax"/>
        </c:scaling>
        <c:delete val="0"/>
        <c:axPos val="l"/>
        <c:majorTickMark val="none"/>
        <c:minorTickMark val="none"/>
        <c:tickLblPos val="low"/>
        <c:crossAx val="36001280"/>
        <c:crosses val="autoZero"/>
        <c:auto val="1"/>
        <c:lblAlgn val="ctr"/>
        <c:lblOffset val="100"/>
        <c:noMultiLvlLbl val="0"/>
      </c:catAx>
      <c:valAx>
        <c:axId val="36001280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35999744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Aurora</a:t>
            </a:r>
            <a:r>
              <a:rPr lang="en-US" baseline="0"/>
              <a:t> 2010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Aurora!$I$3:$I$20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Aurora!$J$3:$J$20</c:f>
              <c:numCache>
                <c:formatCode>0.00%</c:formatCode>
                <c:ptCount val="18"/>
                <c:pt idx="0">
                  <c:v>-4.1697416974169739E-2</c:v>
                </c:pt>
                <c:pt idx="1">
                  <c:v>-2.915129151291513E-2</c:v>
                </c:pt>
                <c:pt idx="2">
                  <c:v>-4.0590405904059039E-2</c:v>
                </c:pt>
                <c:pt idx="3">
                  <c:v>-3.9852398523985241E-2</c:v>
                </c:pt>
                <c:pt idx="4">
                  <c:v>-2.1771217712177122E-2</c:v>
                </c:pt>
                <c:pt idx="5">
                  <c:v>-2.3985239852398525E-2</c:v>
                </c:pt>
                <c:pt idx="6">
                  <c:v>-2.3247232472324724E-2</c:v>
                </c:pt>
                <c:pt idx="7">
                  <c:v>-2.6568265682656828E-2</c:v>
                </c:pt>
                <c:pt idx="8">
                  <c:v>-3.136531365313653E-2</c:v>
                </c:pt>
                <c:pt idx="9">
                  <c:v>-3.6162361623616239E-2</c:v>
                </c:pt>
                <c:pt idx="10">
                  <c:v>-3.8007380073800737E-2</c:v>
                </c:pt>
                <c:pt idx="11">
                  <c:v>-3.8376383763837639E-2</c:v>
                </c:pt>
                <c:pt idx="12">
                  <c:v>-3.2103321033210334E-2</c:v>
                </c:pt>
                <c:pt idx="13">
                  <c:v>-2.2878228782287822E-2</c:v>
                </c:pt>
                <c:pt idx="14">
                  <c:v>-2.3247232472324724E-2</c:v>
                </c:pt>
                <c:pt idx="15">
                  <c:v>-1.808118081180812E-2</c:v>
                </c:pt>
                <c:pt idx="16">
                  <c:v>-1.3284132841328414E-2</c:v>
                </c:pt>
                <c:pt idx="17">
                  <c:v>-9.2250922509225092E-3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Aurora!$I$3:$I$20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Aurora!$K$3:$K$20</c:f>
              <c:numCache>
                <c:formatCode>0.00%</c:formatCode>
                <c:ptCount val="18"/>
                <c:pt idx="0">
                  <c:v>2.9889298892988931E-2</c:v>
                </c:pt>
                <c:pt idx="1">
                  <c:v>3.3579335793357937E-2</c:v>
                </c:pt>
                <c:pt idx="2">
                  <c:v>3.7269372693726939E-2</c:v>
                </c:pt>
                <c:pt idx="3">
                  <c:v>2.9520295202952029E-2</c:v>
                </c:pt>
                <c:pt idx="4">
                  <c:v>1.3653136531365314E-2</c:v>
                </c:pt>
                <c:pt idx="5">
                  <c:v>2.0664206642066422E-2</c:v>
                </c:pt>
                <c:pt idx="6">
                  <c:v>2.9520295202952029E-2</c:v>
                </c:pt>
                <c:pt idx="7">
                  <c:v>2.6568265682656828E-2</c:v>
                </c:pt>
                <c:pt idx="8">
                  <c:v>2.3985239852398525E-2</c:v>
                </c:pt>
                <c:pt idx="9">
                  <c:v>3.3579335793357937E-2</c:v>
                </c:pt>
                <c:pt idx="10">
                  <c:v>3.6900369003690037E-2</c:v>
                </c:pt>
                <c:pt idx="11">
                  <c:v>3.025830258302583E-2</c:v>
                </c:pt>
                <c:pt idx="12">
                  <c:v>3.2841328413284132E-2</c:v>
                </c:pt>
                <c:pt idx="13">
                  <c:v>2.1771217712177122E-2</c:v>
                </c:pt>
                <c:pt idx="14">
                  <c:v>2.5830258302583026E-2</c:v>
                </c:pt>
                <c:pt idx="15">
                  <c:v>2.3616236162361623E-2</c:v>
                </c:pt>
                <c:pt idx="16">
                  <c:v>1.8450184501845018E-2</c:v>
                </c:pt>
                <c:pt idx="17">
                  <c:v>2.2509225092250923E-2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6067968"/>
        <c:axId val="36077952"/>
      </c:barChart>
      <c:catAx>
        <c:axId val="36067968"/>
        <c:scaling>
          <c:orientation val="minMax"/>
        </c:scaling>
        <c:delete val="0"/>
        <c:axPos val="l"/>
        <c:majorTickMark val="none"/>
        <c:minorTickMark val="none"/>
        <c:tickLblPos val="low"/>
        <c:crossAx val="36077952"/>
        <c:crosses val="autoZero"/>
        <c:auto val="1"/>
        <c:lblAlgn val="ctr"/>
        <c:lblOffset val="100"/>
        <c:noMultiLvlLbl val="0"/>
      </c:catAx>
      <c:valAx>
        <c:axId val="36077952"/>
        <c:scaling>
          <c:orientation val="minMax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3606796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Bon Homme</a:t>
            </a:r>
            <a:r>
              <a:rPr lang="en-US" baseline="0"/>
              <a:t> 2010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'Bon Homme'!$I$3:$I$20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'Bon Homme'!$J$3:$J$20</c:f>
              <c:numCache>
                <c:formatCode>0.00%</c:formatCode>
                <c:ptCount val="18"/>
                <c:pt idx="0">
                  <c:v>-2.5884016973125885E-2</c:v>
                </c:pt>
                <c:pt idx="1">
                  <c:v>-2.1782178217821781E-2</c:v>
                </c:pt>
                <c:pt idx="2">
                  <c:v>-2.9702970297029702E-2</c:v>
                </c:pt>
                <c:pt idx="3">
                  <c:v>-3.4370579915134369E-2</c:v>
                </c:pt>
                <c:pt idx="4">
                  <c:v>-4.6251768033946254E-2</c:v>
                </c:pt>
                <c:pt idx="5">
                  <c:v>-4.9646393210749644E-2</c:v>
                </c:pt>
                <c:pt idx="6">
                  <c:v>-4.2149929278642147E-2</c:v>
                </c:pt>
                <c:pt idx="7">
                  <c:v>-4.1725601131541723E-2</c:v>
                </c:pt>
                <c:pt idx="8">
                  <c:v>-4.2432814710042434E-2</c:v>
                </c:pt>
                <c:pt idx="9">
                  <c:v>-4.922206506364922E-2</c:v>
                </c:pt>
                <c:pt idx="10">
                  <c:v>-4.7100424328147102E-2</c:v>
                </c:pt>
                <c:pt idx="11">
                  <c:v>-3.6633663366336632E-2</c:v>
                </c:pt>
                <c:pt idx="12">
                  <c:v>-3.2673267326732675E-2</c:v>
                </c:pt>
                <c:pt idx="13">
                  <c:v>-2.2913719943422915E-2</c:v>
                </c:pt>
                <c:pt idx="14">
                  <c:v>-1.8387553041018388E-2</c:v>
                </c:pt>
                <c:pt idx="15">
                  <c:v>-1.5558698727015558E-2</c:v>
                </c:pt>
                <c:pt idx="16">
                  <c:v>-1.2305516265912305E-2</c:v>
                </c:pt>
                <c:pt idx="17">
                  <c:v>-1.5275813295615276E-2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'Bon Homme'!$I$3:$I$20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'Bon Homme'!$K$3:$K$20</c:f>
              <c:numCache>
                <c:formatCode>0.00%</c:formatCode>
                <c:ptCount val="18"/>
                <c:pt idx="0">
                  <c:v>2.6874115983026876E-2</c:v>
                </c:pt>
                <c:pt idx="1">
                  <c:v>2.4328147100424326E-2</c:v>
                </c:pt>
                <c:pt idx="2">
                  <c:v>2.7864214992927863E-2</c:v>
                </c:pt>
                <c:pt idx="3">
                  <c:v>2.3055162659123055E-2</c:v>
                </c:pt>
                <c:pt idx="4">
                  <c:v>1.089108910891089E-2</c:v>
                </c:pt>
                <c:pt idx="5">
                  <c:v>1.9236209335219235E-2</c:v>
                </c:pt>
                <c:pt idx="6">
                  <c:v>1.6690240452616689E-2</c:v>
                </c:pt>
                <c:pt idx="7">
                  <c:v>1.9801980198019802E-2</c:v>
                </c:pt>
                <c:pt idx="8">
                  <c:v>2.2347949080622348E-2</c:v>
                </c:pt>
                <c:pt idx="9">
                  <c:v>3.0975954738330976E-2</c:v>
                </c:pt>
                <c:pt idx="10">
                  <c:v>3.1400282885431403E-2</c:v>
                </c:pt>
                <c:pt idx="11">
                  <c:v>3.0551626591230552E-2</c:v>
                </c:pt>
                <c:pt idx="12">
                  <c:v>2.5884016973125885E-2</c:v>
                </c:pt>
                <c:pt idx="13">
                  <c:v>2.2630834512022632E-2</c:v>
                </c:pt>
                <c:pt idx="14">
                  <c:v>1.7963224893917964E-2</c:v>
                </c:pt>
                <c:pt idx="15">
                  <c:v>2.0367751060820366E-2</c:v>
                </c:pt>
                <c:pt idx="16">
                  <c:v>2.1216407355021217E-2</c:v>
                </c:pt>
                <c:pt idx="17">
                  <c:v>2.3903818953323903E-2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17015680"/>
        <c:axId val="117017216"/>
      </c:barChart>
      <c:catAx>
        <c:axId val="117015680"/>
        <c:scaling>
          <c:orientation val="minMax"/>
        </c:scaling>
        <c:delete val="0"/>
        <c:axPos val="l"/>
        <c:majorTickMark val="none"/>
        <c:minorTickMark val="none"/>
        <c:tickLblPos val="low"/>
        <c:crossAx val="117017216"/>
        <c:crosses val="autoZero"/>
        <c:auto val="1"/>
        <c:lblAlgn val="ctr"/>
        <c:lblOffset val="100"/>
        <c:noMultiLvlLbl val="0"/>
      </c:catAx>
      <c:valAx>
        <c:axId val="117017216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17015680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Harding</a:t>
            </a:r>
            <a:r>
              <a:rPr lang="en-US" baseline="0"/>
              <a:t> 2010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Harding!$I$3:$I$20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Harding!$J$3:$J$20</c:f>
              <c:numCache>
                <c:formatCode>0.00%</c:formatCode>
                <c:ptCount val="18"/>
                <c:pt idx="0">
                  <c:v>-2.2310756972111555E-2</c:v>
                </c:pt>
                <c:pt idx="1">
                  <c:v>-3.0278884462151396E-2</c:v>
                </c:pt>
                <c:pt idx="2">
                  <c:v>-2.7888446215139442E-2</c:v>
                </c:pt>
                <c:pt idx="3">
                  <c:v>-5.4980079681274899E-2</c:v>
                </c:pt>
                <c:pt idx="4">
                  <c:v>-2.3107569721115537E-2</c:v>
                </c:pt>
                <c:pt idx="5">
                  <c:v>-3.2669322709163347E-2</c:v>
                </c:pt>
                <c:pt idx="6">
                  <c:v>-2.3904382470119521E-2</c:v>
                </c:pt>
                <c:pt idx="7">
                  <c:v>-3.0278884462151396E-2</c:v>
                </c:pt>
                <c:pt idx="8">
                  <c:v>-3.1872509960159362E-2</c:v>
                </c:pt>
                <c:pt idx="9">
                  <c:v>-3.5856573705179286E-2</c:v>
                </c:pt>
                <c:pt idx="10">
                  <c:v>-5.0996015936254982E-2</c:v>
                </c:pt>
                <c:pt idx="11">
                  <c:v>-5.1792828685258967E-2</c:v>
                </c:pt>
                <c:pt idx="12">
                  <c:v>-3.9043824701195218E-2</c:v>
                </c:pt>
                <c:pt idx="13">
                  <c:v>-2.2310756972111555E-2</c:v>
                </c:pt>
                <c:pt idx="14">
                  <c:v>-1.9920318725099601E-2</c:v>
                </c:pt>
                <c:pt idx="15">
                  <c:v>-7.1713147410358566E-3</c:v>
                </c:pt>
                <c:pt idx="16">
                  <c:v>-1.1155378486055778E-2</c:v>
                </c:pt>
                <c:pt idx="17">
                  <c:v>-9.5617529880478083E-3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Harding!$I$3:$I$20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Harding!$K$3:$K$20</c:f>
              <c:numCache>
                <c:formatCode>0.00%</c:formatCode>
                <c:ptCount val="18"/>
                <c:pt idx="0">
                  <c:v>2.9482071713147411E-2</c:v>
                </c:pt>
                <c:pt idx="1">
                  <c:v>2.6294820717131476E-2</c:v>
                </c:pt>
                <c:pt idx="2">
                  <c:v>3.4262948207171316E-2</c:v>
                </c:pt>
                <c:pt idx="3">
                  <c:v>3.7450199203187248E-2</c:v>
                </c:pt>
                <c:pt idx="4">
                  <c:v>1.2749003984063745E-2</c:v>
                </c:pt>
                <c:pt idx="5">
                  <c:v>2.0717131474103586E-2</c:v>
                </c:pt>
                <c:pt idx="6">
                  <c:v>2.3904382470119521E-2</c:v>
                </c:pt>
                <c:pt idx="7">
                  <c:v>3.4262948207171316E-2</c:v>
                </c:pt>
                <c:pt idx="8">
                  <c:v>2.3107569721115537E-2</c:v>
                </c:pt>
                <c:pt idx="9">
                  <c:v>3.6653386454183264E-2</c:v>
                </c:pt>
                <c:pt idx="10">
                  <c:v>4.3027888446215141E-2</c:v>
                </c:pt>
                <c:pt idx="11">
                  <c:v>5.0199203187250997E-2</c:v>
                </c:pt>
                <c:pt idx="12">
                  <c:v>2.7888446215139442E-2</c:v>
                </c:pt>
                <c:pt idx="13">
                  <c:v>1.9920318725099601E-2</c:v>
                </c:pt>
                <c:pt idx="14">
                  <c:v>2.1513944223107571E-2</c:v>
                </c:pt>
                <c:pt idx="15">
                  <c:v>1.6733067729083666E-2</c:v>
                </c:pt>
                <c:pt idx="16">
                  <c:v>9.5617529880478083E-3</c:v>
                </c:pt>
                <c:pt idx="17">
                  <c:v>7.1713147410358566E-3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6119296"/>
        <c:axId val="36120832"/>
      </c:barChart>
      <c:catAx>
        <c:axId val="36119296"/>
        <c:scaling>
          <c:orientation val="minMax"/>
        </c:scaling>
        <c:delete val="0"/>
        <c:axPos val="l"/>
        <c:majorTickMark val="none"/>
        <c:minorTickMark val="none"/>
        <c:tickLblPos val="low"/>
        <c:crossAx val="36120832"/>
        <c:crosses val="autoZero"/>
        <c:auto val="1"/>
        <c:lblAlgn val="ctr"/>
        <c:lblOffset val="100"/>
        <c:noMultiLvlLbl val="0"/>
      </c:catAx>
      <c:valAx>
        <c:axId val="36120832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36119296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Harding</a:t>
            </a:r>
            <a:r>
              <a:rPr lang="en-US" baseline="0"/>
              <a:t> 2015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Harding!$L$3:$L$20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Harding!$M$3:$M$20</c:f>
              <c:numCache>
                <c:formatCode>0.00%</c:formatCode>
                <c:ptCount val="18"/>
                <c:pt idx="0">
                  <c:v>-3.1330541558177522E-2</c:v>
                </c:pt>
                <c:pt idx="1">
                  <c:v>-2.0876618102607158E-2</c:v>
                </c:pt>
                <c:pt idx="2">
                  <c:v>-2.9524738920798304E-2</c:v>
                </c:pt>
                <c:pt idx="3">
                  <c:v>-2.4717615099218368E-2</c:v>
                </c:pt>
                <c:pt idx="4">
                  <c:v>-5.5646713185371531E-2</c:v>
                </c:pt>
                <c:pt idx="5">
                  <c:v>-2.1378767614695076E-2</c:v>
                </c:pt>
                <c:pt idx="6">
                  <c:v>-3.2258037143853578E-2</c:v>
                </c:pt>
                <c:pt idx="7">
                  <c:v>-2.2488013963452919E-2</c:v>
                </c:pt>
                <c:pt idx="8">
                  <c:v>-2.8925226547340609E-2</c:v>
                </c:pt>
                <c:pt idx="9">
                  <c:v>-3.0360803888323764E-2</c:v>
                </c:pt>
                <c:pt idx="10">
                  <c:v>-3.2670550435760691E-2</c:v>
                </c:pt>
                <c:pt idx="11">
                  <c:v>-4.8338962966802811E-2</c:v>
                </c:pt>
                <c:pt idx="12">
                  <c:v>-4.8664622555669688E-2</c:v>
                </c:pt>
                <c:pt idx="13">
                  <c:v>-3.6567723759533363E-2</c:v>
                </c:pt>
                <c:pt idx="14">
                  <c:v>-1.9793050996572421E-2</c:v>
                </c:pt>
                <c:pt idx="15">
                  <c:v>-1.7436089589777166E-2</c:v>
                </c:pt>
                <c:pt idx="16">
                  <c:v>-5.0272996926004065E-3</c:v>
                </c:pt>
                <c:pt idx="17">
                  <c:v>-1.3610076106416029E-2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Harding!$L$3:$L$20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Harding!$N$3:$N$20</c:f>
              <c:numCache>
                <c:formatCode>0.00%</c:formatCode>
                <c:ptCount val="18"/>
                <c:pt idx="0">
                  <c:v>2.9728787178748196E-2</c:v>
                </c:pt>
                <c:pt idx="1">
                  <c:v>2.8782367495652706E-2</c:v>
                </c:pt>
                <c:pt idx="2">
                  <c:v>2.4775061675574958E-2</c:v>
                </c:pt>
                <c:pt idx="3">
                  <c:v>3.2864602597637488E-2</c:v>
                </c:pt>
                <c:pt idx="4">
                  <c:v>3.8305714885653791E-2</c:v>
                </c:pt>
                <c:pt idx="5">
                  <c:v>1.1662047055524368E-2</c:v>
                </c:pt>
                <c:pt idx="6">
                  <c:v>1.9715143633390549E-2</c:v>
                </c:pt>
                <c:pt idx="7">
                  <c:v>2.2149536372056491E-2</c:v>
                </c:pt>
                <c:pt idx="8">
                  <c:v>3.3947979140834063E-2</c:v>
                </c:pt>
                <c:pt idx="9">
                  <c:v>2.1066969628537598E-2</c:v>
                </c:pt>
                <c:pt idx="10">
                  <c:v>3.4506483856490543E-2</c:v>
                </c:pt>
                <c:pt idx="11">
                  <c:v>4.0606891538463044E-2</c:v>
                </c:pt>
                <c:pt idx="12">
                  <c:v>4.9599407510895491E-2</c:v>
                </c:pt>
                <c:pt idx="13">
                  <c:v>2.6608884016333351E-2</c:v>
                </c:pt>
                <c:pt idx="14">
                  <c:v>1.7921591555549982E-2</c:v>
                </c:pt>
                <c:pt idx="15">
                  <c:v>1.9682558790282995E-2</c:v>
                </c:pt>
                <c:pt idx="16">
                  <c:v>1.4678937543640655E-2</c:v>
                </c:pt>
                <c:pt idx="17">
                  <c:v>1.3781583397762667E-2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6141696"/>
        <c:axId val="36147584"/>
      </c:barChart>
      <c:catAx>
        <c:axId val="36141696"/>
        <c:scaling>
          <c:orientation val="minMax"/>
        </c:scaling>
        <c:delete val="0"/>
        <c:axPos val="l"/>
        <c:majorTickMark val="none"/>
        <c:minorTickMark val="none"/>
        <c:tickLblPos val="low"/>
        <c:crossAx val="36147584"/>
        <c:crosses val="autoZero"/>
        <c:auto val="1"/>
        <c:lblAlgn val="ctr"/>
        <c:lblOffset val="100"/>
        <c:noMultiLvlLbl val="0"/>
      </c:catAx>
      <c:valAx>
        <c:axId val="36147584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36141696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Harding</a:t>
            </a:r>
            <a:r>
              <a:rPr lang="en-US" baseline="0"/>
              <a:t> 2020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Harding!$O$3:$O$20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Harding!$P$3:$P$20</c:f>
              <c:numCache>
                <c:formatCode>0.00%</c:formatCode>
                <c:ptCount val="18"/>
                <c:pt idx="0">
                  <c:v>-4.3479777253509537E-2</c:v>
                </c:pt>
                <c:pt idx="1">
                  <c:v>-3.0544034997713146E-2</c:v>
                </c:pt>
                <c:pt idx="2">
                  <c:v>-1.9054474083512005E-2</c:v>
                </c:pt>
                <c:pt idx="3">
                  <c:v>-2.8406339630769498E-2</c:v>
                </c:pt>
                <c:pt idx="4">
                  <c:v>-2.0643171746865502E-2</c:v>
                </c:pt>
                <c:pt idx="5">
                  <c:v>-5.5296261632863976E-2</c:v>
                </c:pt>
                <c:pt idx="6">
                  <c:v>-1.9262249215202681E-2</c:v>
                </c:pt>
                <c:pt idx="7">
                  <c:v>-3.1280804249382191E-2</c:v>
                </c:pt>
                <c:pt idx="8">
                  <c:v>-2.0581157228038063E-2</c:v>
                </c:pt>
                <c:pt idx="9">
                  <c:v>-2.7162010850771183E-2</c:v>
                </c:pt>
                <c:pt idx="10">
                  <c:v>-2.7947331984580007E-2</c:v>
                </c:pt>
                <c:pt idx="11">
                  <c:v>-2.9014268633770175E-2</c:v>
                </c:pt>
                <c:pt idx="12">
                  <c:v>-4.3475135576018335E-2</c:v>
                </c:pt>
                <c:pt idx="13">
                  <c:v>-4.3969752552441198E-2</c:v>
                </c:pt>
                <c:pt idx="14">
                  <c:v>-3.2898354029048706E-2</c:v>
                </c:pt>
                <c:pt idx="15">
                  <c:v>-1.6121953825015557E-2</c:v>
                </c:pt>
                <c:pt idx="16">
                  <c:v>-1.3829388913945624E-2</c:v>
                </c:pt>
                <c:pt idx="17">
                  <c:v>-1.1576225593235281E-2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Harding!$O$3:$O$20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Harding!$Q$3:$Q$20</c:f>
              <c:numCache>
                <c:formatCode>0.00%</c:formatCode>
                <c:ptCount val="18"/>
                <c:pt idx="0">
                  <c:v>4.1797711104160994E-2</c:v>
                </c:pt>
                <c:pt idx="1">
                  <c:v>2.8248289875340751E-2</c:v>
                </c:pt>
                <c:pt idx="2">
                  <c:v>2.7629016372437795E-2</c:v>
                </c:pt>
                <c:pt idx="3">
                  <c:v>2.276515729223046E-2</c:v>
                </c:pt>
                <c:pt idx="4">
                  <c:v>3.0675537376564185E-2</c:v>
                </c:pt>
                <c:pt idx="5">
                  <c:v>3.8603615800658485E-2</c:v>
                </c:pt>
                <c:pt idx="6">
                  <c:v>1.0319195416813058E-2</c:v>
                </c:pt>
                <c:pt idx="7">
                  <c:v>1.8384467313659329E-2</c:v>
                </c:pt>
                <c:pt idx="8">
                  <c:v>1.9880289972210283E-2</c:v>
                </c:pt>
                <c:pt idx="9">
                  <c:v>3.3069610832269086E-2</c:v>
                </c:pt>
                <c:pt idx="10">
                  <c:v>1.8560644367059471E-2</c:v>
                </c:pt>
                <c:pt idx="11">
                  <c:v>3.1840662234051478E-2</c:v>
                </c:pt>
                <c:pt idx="12">
                  <c:v>3.7035612549699046E-2</c:v>
                </c:pt>
                <c:pt idx="13">
                  <c:v>4.7180634516800372E-2</c:v>
                </c:pt>
                <c:pt idx="14">
                  <c:v>2.4371748093598739E-2</c:v>
                </c:pt>
                <c:pt idx="15">
                  <c:v>1.5575235151459166E-2</c:v>
                </c:pt>
                <c:pt idx="16">
                  <c:v>1.66440293677757E-2</c:v>
                </c:pt>
                <c:pt idx="17">
                  <c:v>2.2875850366529133E-2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5115776"/>
        <c:axId val="35117312"/>
      </c:barChart>
      <c:catAx>
        <c:axId val="35115776"/>
        <c:scaling>
          <c:orientation val="minMax"/>
        </c:scaling>
        <c:delete val="0"/>
        <c:axPos val="l"/>
        <c:majorTickMark val="none"/>
        <c:minorTickMark val="none"/>
        <c:tickLblPos val="low"/>
        <c:crossAx val="35117312"/>
        <c:crosses val="autoZero"/>
        <c:auto val="1"/>
        <c:lblAlgn val="ctr"/>
        <c:lblOffset val="100"/>
        <c:noMultiLvlLbl val="0"/>
      </c:catAx>
      <c:valAx>
        <c:axId val="35117312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35115776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Harding </a:t>
            </a:r>
            <a:r>
              <a:rPr lang="en-US" baseline="0"/>
              <a:t>2025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Harding!$R$3:$R$20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Harding!$S$3:$S$20</c:f>
              <c:numCache>
                <c:formatCode>0.00%</c:formatCode>
                <c:ptCount val="18"/>
                <c:pt idx="0">
                  <c:v>-4.7171008057653584E-2</c:v>
                </c:pt>
                <c:pt idx="1">
                  <c:v>-4.211628972517565E-2</c:v>
                </c:pt>
                <c:pt idx="2">
                  <c:v>-2.9886278651262484E-2</c:v>
                </c:pt>
                <c:pt idx="3">
                  <c:v>-1.7146887248560162E-2</c:v>
                </c:pt>
                <c:pt idx="4">
                  <c:v>-2.7393686103864417E-2</c:v>
                </c:pt>
                <c:pt idx="5">
                  <c:v>-1.6214071420922922E-2</c:v>
                </c:pt>
                <c:pt idx="6">
                  <c:v>-5.5280327565055923E-2</c:v>
                </c:pt>
                <c:pt idx="7">
                  <c:v>-1.7015452258505474E-2</c:v>
                </c:pt>
                <c:pt idx="8">
                  <c:v>-3.0241748570832984E-2</c:v>
                </c:pt>
                <c:pt idx="9">
                  <c:v>-1.874171811168223E-2</c:v>
                </c:pt>
                <c:pt idx="10">
                  <c:v>-2.500334618100199E-2</c:v>
                </c:pt>
                <c:pt idx="11">
                  <c:v>-2.5776027471013836E-2</c:v>
                </c:pt>
                <c:pt idx="12">
                  <c:v>-2.4697940236255229E-2</c:v>
                </c:pt>
                <c:pt idx="13">
                  <c:v>-3.812663117195652E-2</c:v>
                </c:pt>
                <c:pt idx="14">
                  <c:v>-3.8628254534356324E-2</c:v>
                </c:pt>
                <c:pt idx="15">
                  <c:v>-2.7836058976927921E-2</c:v>
                </c:pt>
                <c:pt idx="16">
                  <c:v>-1.1935559850020365E-2</c:v>
                </c:pt>
                <c:pt idx="17">
                  <c:v>-1.6334209782594616E-2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Harding!$R$3:$R$20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Harding!$T$3:$T$20</c:f>
              <c:numCache>
                <c:formatCode>0.00%</c:formatCode>
                <c:ptCount val="18"/>
                <c:pt idx="0">
                  <c:v>4.5319562162454981E-2</c:v>
                </c:pt>
                <c:pt idx="1">
                  <c:v>4.0650135441482049E-2</c:v>
                </c:pt>
                <c:pt idx="2">
                  <c:v>2.6717211044352384E-2</c:v>
                </c:pt>
                <c:pt idx="3">
                  <c:v>2.64970268869998E-2</c:v>
                </c:pt>
                <c:pt idx="4">
                  <c:v>2.0774241911986967E-2</c:v>
                </c:pt>
                <c:pt idx="5">
                  <c:v>2.8226370126452318E-2</c:v>
                </c:pt>
                <c:pt idx="6">
                  <c:v>3.8859089619972823E-2</c:v>
                </c:pt>
                <c:pt idx="7">
                  <c:v>8.9675514520742225E-3</c:v>
                </c:pt>
                <c:pt idx="8">
                  <c:v>1.7143257821839321E-2</c:v>
                </c:pt>
                <c:pt idx="9">
                  <c:v>1.7446637615058005E-2</c:v>
                </c:pt>
                <c:pt idx="10">
                  <c:v>3.2138149178249031E-2</c:v>
                </c:pt>
                <c:pt idx="11">
                  <c:v>1.6144533937573768E-2</c:v>
                </c:pt>
                <c:pt idx="12">
                  <c:v>2.9058816210823964E-2</c:v>
                </c:pt>
                <c:pt idx="13">
                  <c:v>3.2680524207076601E-2</c:v>
                </c:pt>
                <c:pt idx="14">
                  <c:v>4.3738866582841006E-2</c:v>
                </c:pt>
                <c:pt idx="15">
                  <c:v>2.2082945580678328E-2</c:v>
                </c:pt>
                <c:pt idx="16">
                  <c:v>1.2670429533505424E-2</c:v>
                </c:pt>
                <c:pt idx="17">
                  <c:v>3.1339154768936325E-2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5670656"/>
        <c:axId val="35680640"/>
      </c:barChart>
      <c:catAx>
        <c:axId val="35670656"/>
        <c:scaling>
          <c:orientation val="minMax"/>
        </c:scaling>
        <c:delete val="0"/>
        <c:axPos val="l"/>
        <c:majorTickMark val="none"/>
        <c:minorTickMark val="none"/>
        <c:tickLblPos val="low"/>
        <c:crossAx val="35680640"/>
        <c:crosses val="autoZero"/>
        <c:auto val="1"/>
        <c:lblAlgn val="ctr"/>
        <c:lblOffset val="100"/>
        <c:noMultiLvlLbl val="0"/>
      </c:catAx>
      <c:valAx>
        <c:axId val="35680640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35670656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Harding</a:t>
            </a:r>
            <a:r>
              <a:rPr lang="en-US" baseline="0"/>
              <a:t> 2030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Harding!$U$3:$U$20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Harding!$V$3:$V$20</c:f>
              <c:numCache>
                <c:formatCode>0.00%</c:formatCode>
                <c:ptCount val="18"/>
                <c:pt idx="0">
                  <c:v>-3.8814629883171449E-2</c:v>
                </c:pt>
                <c:pt idx="1">
                  <c:v>-4.5863954298757177E-2</c:v>
                </c:pt>
                <c:pt idx="2">
                  <c:v>-4.1803255719004451E-2</c:v>
                </c:pt>
                <c:pt idx="3">
                  <c:v>-3.0029292757851524E-2</c:v>
                </c:pt>
                <c:pt idx="4">
                  <c:v>-1.5483884034723025E-2</c:v>
                </c:pt>
                <c:pt idx="5">
                  <c:v>-2.726004969007326E-2</c:v>
                </c:pt>
                <c:pt idx="6">
                  <c:v>-1.1866922246646585E-2</c:v>
                </c:pt>
                <c:pt idx="7">
                  <c:v>-5.6685863222918728E-2</c:v>
                </c:pt>
                <c:pt idx="8">
                  <c:v>-1.5008694431888448E-2</c:v>
                </c:pt>
                <c:pt idx="9">
                  <c:v>-3.0110630438886045E-2</c:v>
                </c:pt>
                <c:pt idx="10">
                  <c:v>-1.7073933412788192E-2</c:v>
                </c:pt>
                <c:pt idx="11">
                  <c:v>-2.3567215493900621E-2</c:v>
                </c:pt>
                <c:pt idx="12">
                  <c:v>-2.3688629196679495E-2</c:v>
                </c:pt>
                <c:pt idx="13">
                  <c:v>-2.086498974192626E-2</c:v>
                </c:pt>
                <c:pt idx="14">
                  <c:v>-3.3272596114185794E-2</c:v>
                </c:pt>
                <c:pt idx="15">
                  <c:v>-3.2586130402223017E-2</c:v>
                </c:pt>
                <c:pt idx="16">
                  <c:v>-2.218000751554389E-2</c:v>
                </c:pt>
                <c:pt idx="17">
                  <c:v>-1.8256452934435796E-2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Harding!$U$3:$U$20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Harding!$W$3:$W$20</c:f>
              <c:numCache>
                <c:formatCode>0.00%</c:formatCode>
                <c:ptCount val="18"/>
                <c:pt idx="0">
                  <c:v>3.7292608620436651E-2</c:v>
                </c:pt>
                <c:pt idx="1">
                  <c:v>4.4116113177558362E-2</c:v>
                </c:pt>
                <c:pt idx="2">
                  <c:v>4.0515434996860604E-2</c:v>
                </c:pt>
                <c:pt idx="3">
                  <c:v>2.5760814371328978E-2</c:v>
                </c:pt>
                <c:pt idx="4">
                  <c:v>2.6087373835024956E-2</c:v>
                </c:pt>
                <c:pt idx="5">
                  <c:v>1.9308003255197315E-2</c:v>
                </c:pt>
                <c:pt idx="6">
                  <c:v>2.611153072955999E-2</c:v>
                </c:pt>
                <c:pt idx="7">
                  <c:v>4.0124930283008078E-2</c:v>
                </c:pt>
                <c:pt idx="8">
                  <c:v>7.829514066568009E-3</c:v>
                </c:pt>
                <c:pt idx="9">
                  <c:v>1.6381146057800101E-2</c:v>
                </c:pt>
                <c:pt idx="10">
                  <c:v>1.5216432547135774E-2</c:v>
                </c:pt>
                <c:pt idx="11">
                  <c:v>3.2185080364134255E-2</c:v>
                </c:pt>
                <c:pt idx="12">
                  <c:v>1.4060623547133198E-2</c:v>
                </c:pt>
                <c:pt idx="13">
                  <c:v>2.657282301763559E-2</c:v>
                </c:pt>
                <c:pt idx="14">
                  <c:v>2.8436290164496336E-2</c:v>
                </c:pt>
                <c:pt idx="15">
                  <c:v>4.1083660825510765E-2</c:v>
                </c:pt>
                <c:pt idx="16">
                  <c:v>1.9375372759562668E-2</c:v>
                </c:pt>
                <c:pt idx="17">
                  <c:v>3.5125115845444838E-2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5713792"/>
        <c:axId val="35715328"/>
      </c:barChart>
      <c:catAx>
        <c:axId val="35713792"/>
        <c:scaling>
          <c:orientation val="minMax"/>
        </c:scaling>
        <c:delete val="0"/>
        <c:axPos val="l"/>
        <c:majorTickMark val="none"/>
        <c:minorTickMark val="none"/>
        <c:tickLblPos val="low"/>
        <c:crossAx val="35715328"/>
        <c:crosses val="autoZero"/>
        <c:auto val="1"/>
        <c:lblAlgn val="ctr"/>
        <c:lblOffset val="100"/>
        <c:noMultiLvlLbl val="0"/>
      </c:catAx>
      <c:valAx>
        <c:axId val="35715328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35713792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Harding</a:t>
            </a:r>
            <a:r>
              <a:rPr lang="en-US" baseline="0"/>
              <a:t> 2035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Harding!$X$3:$X$20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Harding!$Y$3:$Y$20</c:f>
              <c:numCache>
                <c:formatCode>0.00%</c:formatCode>
                <c:ptCount val="18"/>
                <c:pt idx="0">
                  <c:v>-4.0698888213189677E-2</c:v>
                </c:pt>
                <c:pt idx="1">
                  <c:v>-3.6754307747975369E-2</c:v>
                </c:pt>
                <c:pt idx="2">
                  <c:v>-4.4823078355434712E-2</c:v>
                </c:pt>
                <c:pt idx="3">
                  <c:v>-4.164681153083595E-2</c:v>
                </c:pt>
                <c:pt idx="4">
                  <c:v>-3.0407759509204001E-2</c:v>
                </c:pt>
                <c:pt idx="5">
                  <c:v>-1.3657354291674273E-2</c:v>
                </c:pt>
                <c:pt idx="6">
                  <c:v>-2.7865465313222926E-2</c:v>
                </c:pt>
                <c:pt idx="7">
                  <c:v>-6.8582625512605402E-3</c:v>
                </c:pt>
                <c:pt idx="8">
                  <c:v>-5.8629866846606642E-2</c:v>
                </c:pt>
                <c:pt idx="9">
                  <c:v>-1.29108459466729E-2</c:v>
                </c:pt>
                <c:pt idx="10">
                  <c:v>-2.9812788774536206E-2</c:v>
                </c:pt>
                <c:pt idx="11">
                  <c:v>-1.5536110361576493E-2</c:v>
                </c:pt>
                <c:pt idx="12">
                  <c:v>-2.1620664989367169E-2</c:v>
                </c:pt>
                <c:pt idx="13">
                  <c:v>-2.1591000872495457E-2</c:v>
                </c:pt>
                <c:pt idx="14">
                  <c:v>-1.7022530930969157E-2</c:v>
                </c:pt>
                <c:pt idx="15">
                  <c:v>-2.7318301602167909E-2</c:v>
                </c:pt>
                <c:pt idx="16">
                  <c:v>-2.5293853952188448E-2</c:v>
                </c:pt>
                <c:pt idx="17">
                  <c:v>-2.6746668090705965E-2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Harding!$X$3:$X$20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Harding!$Z$3:$Z$20</c:f>
              <c:numCache>
                <c:formatCode>0.00%</c:formatCode>
                <c:ptCount val="18"/>
                <c:pt idx="0">
                  <c:v>3.9102843529560824E-2</c:v>
                </c:pt>
                <c:pt idx="1">
                  <c:v>3.5366151602089946E-2</c:v>
                </c:pt>
                <c:pt idx="2">
                  <c:v>4.3045155200110964E-2</c:v>
                </c:pt>
                <c:pt idx="3">
                  <c:v>4.0672809482169989E-2</c:v>
                </c:pt>
                <c:pt idx="4">
                  <c:v>2.4885958817373217E-2</c:v>
                </c:pt>
                <c:pt idx="5">
                  <c:v>2.5915671424957765E-2</c:v>
                </c:pt>
                <c:pt idx="6">
                  <c:v>1.7924905528594302E-2</c:v>
                </c:pt>
                <c:pt idx="7">
                  <c:v>2.3707853475740615E-2</c:v>
                </c:pt>
                <c:pt idx="8">
                  <c:v>4.1940836351199523E-2</c:v>
                </c:pt>
                <c:pt idx="9">
                  <c:v>6.6489358086377782E-3</c:v>
                </c:pt>
                <c:pt idx="10">
                  <c:v>1.5772627536606826E-2</c:v>
                </c:pt>
                <c:pt idx="11">
                  <c:v>1.2837942290751718E-2</c:v>
                </c:pt>
                <c:pt idx="12">
                  <c:v>3.2432331223901378E-2</c:v>
                </c:pt>
                <c:pt idx="13">
                  <c:v>1.1791684569538474E-2</c:v>
                </c:pt>
                <c:pt idx="14">
                  <c:v>2.3861847884007348E-2</c:v>
                </c:pt>
                <c:pt idx="15">
                  <c:v>2.4156550485916323E-2</c:v>
                </c:pt>
                <c:pt idx="16">
                  <c:v>3.6679629895947724E-2</c:v>
                </c:pt>
                <c:pt idx="17">
                  <c:v>4.4061705012811432E-2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5740288"/>
        <c:axId val="35746176"/>
      </c:barChart>
      <c:catAx>
        <c:axId val="35740288"/>
        <c:scaling>
          <c:orientation val="minMax"/>
        </c:scaling>
        <c:delete val="0"/>
        <c:axPos val="l"/>
        <c:majorTickMark val="none"/>
        <c:minorTickMark val="none"/>
        <c:tickLblPos val="low"/>
        <c:crossAx val="35746176"/>
        <c:crosses val="autoZero"/>
        <c:auto val="1"/>
        <c:lblAlgn val="ctr"/>
        <c:lblOffset val="100"/>
        <c:noMultiLvlLbl val="0"/>
      </c:catAx>
      <c:valAx>
        <c:axId val="35746176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35740288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Aurora</a:t>
            </a:r>
            <a:r>
              <a:rPr lang="en-US" baseline="0"/>
              <a:t> 2010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Aurora!$I$3:$I$20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Aurora!$J$3:$J$20</c:f>
              <c:numCache>
                <c:formatCode>0.00%</c:formatCode>
                <c:ptCount val="18"/>
                <c:pt idx="0">
                  <c:v>-4.1697416974169739E-2</c:v>
                </c:pt>
                <c:pt idx="1">
                  <c:v>-2.915129151291513E-2</c:v>
                </c:pt>
                <c:pt idx="2">
                  <c:v>-4.0590405904059039E-2</c:v>
                </c:pt>
                <c:pt idx="3">
                  <c:v>-3.9852398523985241E-2</c:v>
                </c:pt>
                <c:pt idx="4">
                  <c:v>-2.1771217712177122E-2</c:v>
                </c:pt>
                <c:pt idx="5">
                  <c:v>-2.3985239852398525E-2</c:v>
                </c:pt>
                <c:pt idx="6">
                  <c:v>-2.3247232472324724E-2</c:v>
                </c:pt>
                <c:pt idx="7">
                  <c:v>-2.6568265682656828E-2</c:v>
                </c:pt>
                <c:pt idx="8">
                  <c:v>-3.136531365313653E-2</c:v>
                </c:pt>
                <c:pt idx="9">
                  <c:v>-3.6162361623616239E-2</c:v>
                </c:pt>
                <c:pt idx="10">
                  <c:v>-3.8007380073800737E-2</c:v>
                </c:pt>
                <c:pt idx="11">
                  <c:v>-3.8376383763837639E-2</c:v>
                </c:pt>
                <c:pt idx="12">
                  <c:v>-3.2103321033210334E-2</c:v>
                </c:pt>
                <c:pt idx="13">
                  <c:v>-2.2878228782287822E-2</c:v>
                </c:pt>
                <c:pt idx="14">
                  <c:v>-2.3247232472324724E-2</c:v>
                </c:pt>
                <c:pt idx="15">
                  <c:v>-1.808118081180812E-2</c:v>
                </c:pt>
                <c:pt idx="16">
                  <c:v>-1.3284132841328414E-2</c:v>
                </c:pt>
                <c:pt idx="17">
                  <c:v>-9.2250922509225092E-3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Aurora!$I$3:$I$20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Aurora!$K$3:$K$20</c:f>
              <c:numCache>
                <c:formatCode>0.00%</c:formatCode>
                <c:ptCount val="18"/>
                <c:pt idx="0">
                  <c:v>2.9889298892988931E-2</c:v>
                </c:pt>
                <c:pt idx="1">
                  <c:v>3.3579335793357937E-2</c:v>
                </c:pt>
                <c:pt idx="2">
                  <c:v>3.7269372693726939E-2</c:v>
                </c:pt>
                <c:pt idx="3">
                  <c:v>2.9520295202952029E-2</c:v>
                </c:pt>
                <c:pt idx="4">
                  <c:v>1.3653136531365314E-2</c:v>
                </c:pt>
                <c:pt idx="5">
                  <c:v>2.0664206642066422E-2</c:v>
                </c:pt>
                <c:pt idx="6">
                  <c:v>2.9520295202952029E-2</c:v>
                </c:pt>
                <c:pt idx="7">
                  <c:v>2.6568265682656828E-2</c:v>
                </c:pt>
                <c:pt idx="8">
                  <c:v>2.3985239852398525E-2</c:v>
                </c:pt>
                <c:pt idx="9">
                  <c:v>3.3579335793357937E-2</c:v>
                </c:pt>
                <c:pt idx="10">
                  <c:v>3.6900369003690037E-2</c:v>
                </c:pt>
                <c:pt idx="11">
                  <c:v>3.025830258302583E-2</c:v>
                </c:pt>
                <c:pt idx="12">
                  <c:v>3.2841328413284132E-2</c:v>
                </c:pt>
                <c:pt idx="13">
                  <c:v>2.1771217712177122E-2</c:v>
                </c:pt>
                <c:pt idx="14">
                  <c:v>2.5830258302583026E-2</c:v>
                </c:pt>
                <c:pt idx="15">
                  <c:v>2.3616236162361623E-2</c:v>
                </c:pt>
                <c:pt idx="16">
                  <c:v>1.8450184501845018E-2</c:v>
                </c:pt>
                <c:pt idx="17">
                  <c:v>2.2509225092250923E-2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5374592"/>
        <c:axId val="35376128"/>
      </c:barChart>
      <c:catAx>
        <c:axId val="35374592"/>
        <c:scaling>
          <c:orientation val="minMax"/>
        </c:scaling>
        <c:delete val="0"/>
        <c:axPos val="l"/>
        <c:majorTickMark val="none"/>
        <c:minorTickMark val="none"/>
        <c:tickLblPos val="low"/>
        <c:crossAx val="35376128"/>
        <c:crosses val="autoZero"/>
        <c:auto val="1"/>
        <c:lblAlgn val="ctr"/>
        <c:lblOffset val="100"/>
        <c:noMultiLvlLbl val="0"/>
      </c:catAx>
      <c:valAx>
        <c:axId val="35376128"/>
        <c:scaling>
          <c:orientation val="minMax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3537459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Hughes</a:t>
            </a:r>
            <a:r>
              <a:rPr lang="en-US" baseline="0"/>
              <a:t> 2010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Hughes!$I$3:$I$20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Hughes!$J$3:$J$20</c:f>
              <c:numCache>
                <c:formatCode>0.00%</c:formatCode>
                <c:ptCount val="18"/>
                <c:pt idx="0">
                  <c:v>-3.6129714487134298E-2</c:v>
                </c:pt>
                <c:pt idx="1">
                  <c:v>-3.1077429209258607E-2</c:v>
                </c:pt>
                <c:pt idx="2">
                  <c:v>-3.4719774409587595E-2</c:v>
                </c:pt>
                <c:pt idx="3">
                  <c:v>-3.283985430619199E-2</c:v>
                </c:pt>
                <c:pt idx="4">
                  <c:v>-2.2794031253671718E-2</c:v>
                </c:pt>
                <c:pt idx="5">
                  <c:v>-3.3251086828809777E-2</c:v>
                </c:pt>
                <c:pt idx="6">
                  <c:v>-3.0842439196334157E-2</c:v>
                </c:pt>
                <c:pt idx="7">
                  <c:v>-2.9256256609094113E-2</c:v>
                </c:pt>
                <c:pt idx="8">
                  <c:v>-3.0137469157560805E-2</c:v>
                </c:pt>
                <c:pt idx="9">
                  <c:v>-3.7480907061449888E-2</c:v>
                </c:pt>
                <c:pt idx="10">
                  <c:v>-3.8655857126072141E-2</c:v>
                </c:pt>
                <c:pt idx="11">
                  <c:v>-3.9125837151921042E-2</c:v>
                </c:pt>
                <c:pt idx="12">
                  <c:v>-3.142991422864528E-2</c:v>
                </c:pt>
                <c:pt idx="13">
                  <c:v>-2.0561626130889438E-2</c:v>
                </c:pt>
                <c:pt idx="14">
                  <c:v>-1.3746915756080367E-2</c:v>
                </c:pt>
                <c:pt idx="15">
                  <c:v>-1.0457055575138057E-2</c:v>
                </c:pt>
                <c:pt idx="16">
                  <c:v>-7.8721654329690985E-3</c:v>
                </c:pt>
                <c:pt idx="17">
                  <c:v>-6.1097403360357181E-3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Hughes!$I$3:$I$20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Hughes!$K$3:$K$20</c:f>
              <c:numCache>
                <c:formatCode>0.00%</c:formatCode>
                <c:ptCount val="18"/>
                <c:pt idx="0">
                  <c:v>3.201738926095641E-2</c:v>
                </c:pt>
                <c:pt idx="1">
                  <c:v>3.166490424156973E-2</c:v>
                </c:pt>
                <c:pt idx="2">
                  <c:v>3.1488661731876394E-2</c:v>
                </c:pt>
                <c:pt idx="3">
                  <c:v>2.9080014099400777E-2</c:v>
                </c:pt>
                <c:pt idx="4">
                  <c:v>2.567265891199624E-2</c:v>
                </c:pt>
                <c:pt idx="5">
                  <c:v>3.7128422042063215E-2</c:v>
                </c:pt>
                <c:pt idx="6">
                  <c:v>3.2604864293267539E-2</c:v>
                </c:pt>
                <c:pt idx="7">
                  <c:v>3.2134884267418631E-2</c:v>
                </c:pt>
                <c:pt idx="8">
                  <c:v>3.5307249441898718E-2</c:v>
                </c:pt>
                <c:pt idx="9">
                  <c:v>4.082951474562331E-2</c:v>
                </c:pt>
                <c:pt idx="10">
                  <c:v>4.3296909881330045E-2</c:v>
                </c:pt>
                <c:pt idx="11">
                  <c:v>3.7774644577605453E-2</c:v>
                </c:pt>
                <c:pt idx="12">
                  <c:v>2.9021266596169663E-2</c:v>
                </c:pt>
                <c:pt idx="13">
                  <c:v>2.0032898601809422E-2</c:v>
                </c:pt>
                <c:pt idx="14">
                  <c:v>1.3923158265773705E-2</c:v>
                </c:pt>
                <c:pt idx="15">
                  <c:v>1.4628128304547057E-2</c:v>
                </c:pt>
                <c:pt idx="16">
                  <c:v>1.2219480672071436E-2</c:v>
                </c:pt>
                <c:pt idx="17">
                  <c:v>1.4686875807778169E-2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5405184"/>
        <c:axId val="35411072"/>
      </c:barChart>
      <c:catAx>
        <c:axId val="35405184"/>
        <c:scaling>
          <c:orientation val="minMax"/>
        </c:scaling>
        <c:delete val="0"/>
        <c:axPos val="l"/>
        <c:majorTickMark val="none"/>
        <c:minorTickMark val="none"/>
        <c:tickLblPos val="low"/>
        <c:crossAx val="35411072"/>
        <c:crosses val="autoZero"/>
        <c:auto val="1"/>
        <c:lblAlgn val="ctr"/>
        <c:lblOffset val="100"/>
        <c:noMultiLvlLbl val="0"/>
      </c:catAx>
      <c:valAx>
        <c:axId val="35411072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35405184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Hughes</a:t>
            </a:r>
            <a:r>
              <a:rPr lang="en-US" baseline="0"/>
              <a:t> 2015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Hughes!$L$3:$L$20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Hughes!$M$3:$M$20</c:f>
              <c:numCache>
                <c:formatCode>0.00%</c:formatCode>
                <c:ptCount val="18"/>
                <c:pt idx="0">
                  <c:v>-3.3033988362851936E-2</c:v>
                </c:pt>
                <c:pt idx="1">
                  <c:v>-3.4801434110232024E-2</c:v>
                </c:pt>
                <c:pt idx="2">
                  <c:v>-3.0008069038084575E-2</c:v>
                </c:pt>
                <c:pt idx="3">
                  <c:v>-3.3422804173028488E-2</c:v>
                </c:pt>
                <c:pt idx="4">
                  <c:v>-3.1521860154810594E-2</c:v>
                </c:pt>
                <c:pt idx="5">
                  <c:v>-2.1902141278055069E-2</c:v>
                </c:pt>
                <c:pt idx="6">
                  <c:v>-3.2005546413755769E-2</c:v>
                </c:pt>
                <c:pt idx="7">
                  <c:v>-2.961412714886031E-2</c:v>
                </c:pt>
                <c:pt idx="8">
                  <c:v>-2.8077804261352913E-2</c:v>
                </c:pt>
                <c:pt idx="9">
                  <c:v>-2.883283256928736E-2</c:v>
                </c:pt>
                <c:pt idx="10">
                  <c:v>-3.5716597778653852E-2</c:v>
                </c:pt>
                <c:pt idx="11">
                  <c:v>-3.6455711208829289E-2</c:v>
                </c:pt>
                <c:pt idx="12">
                  <c:v>-3.6179280069610673E-2</c:v>
                </c:pt>
                <c:pt idx="13">
                  <c:v>-2.8136559441106889E-2</c:v>
                </c:pt>
                <c:pt idx="14">
                  <c:v>-1.7699605089335494E-2</c:v>
                </c:pt>
                <c:pt idx="15">
                  <c:v>-1.1312505885757992E-2</c:v>
                </c:pt>
                <c:pt idx="16">
                  <c:v>-7.7494653913097533E-3</c:v>
                </c:pt>
                <c:pt idx="17">
                  <c:v>-8.7877255432472906E-3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Hughes!$L$3:$L$20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Hughes!$N$3:$N$20</c:f>
              <c:numCache>
                <c:formatCode>0.00%</c:formatCode>
                <c:ptCount val="18"/>
                <c:pt idx="0">
                  <c:v>3.1735901846862327E-2</c:v>
                </c:pt>
                <c:pt idx="1">
                  <c:v>3.0871081890269981E-2</c:v>
                </c:pt>
                <c:pt idx="2">
                  <c:v>3.0601483541563227E-2</c:v>
                </c:pt>
                <c:pt idx="3">
                  <c:v>3.0459937609291467E-2</c:v>
                </c:pt>
                <c:pt idx="4">
                  <c:v>2.8155659398016137E-2</c:v>
                </c:pt>
                <c:pt idx="5">
                  <c:v>2.4914121350197709E-2</c:v>
                </c:pt>
                <c:pt idx="6">
                  <c:v>3.5907045095072226E-2</c:v>
                </c:pt>
                <c:pt idx="7">
                  <c:v>3.1525502127843386E-2</c:v>
                </c:pt>
                <c:pt idx="8">
                  <c:v>3.1042069715383071E-2</c:v>
                </c:pt>
                <c:pt idx="9">
                  <c:v>3.4047222802838388E-2</c:v>
                </c:pt>
                <c:pt idx="10">
                  <c:v>3.9045874055857521E-2</c:v>
                </c:pt>
                <c:pt idx="11">
                  <c:v>4.1320807905333282E-2</c:v>
                </c:pt>
                <c:pt idx="12">
                  <c:v>3.5705438828150506E-2</c:v>
                </c:pt>
                <c:pt idx="13">
                  <c:v>2.687173683715021E-2</c:v>
                </c:pt>
                <c:pt idx="14">
                  <c:v>1.82168227264187E-2</c:v>
                </c:pt>
                <c:pt idx="15">
                  <c:v>1.2168931870750169E-2</c:v>
                </c:pt>
                <c:pt idx="16">
                  <c:v>1.2471874362982048E-2</c:v>
                </c:pt>
                <c:pt idx="17">
                  <c:v>1.9680430117849437E-2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5444224"/>
        <c:axId val="35445760"/>
      </c:barChart>
      <c:catAx>
        <c:axId val="35444224"/>
        <c:scaling>
          <c:orientation val="minMax"/>
        </c:scaling>
        <c:delete val="0"/>
        <c:axPos val="l"/>
        <c:majorTickMark val="none"/>
        <c:minorTickMark val="none"/>
        <c:tickLblPos val="low"/>
        <c:crossAx val="35445760"/>
        <c:crosses val="autoZero"/>
        <c:auto val="1"/>
        <c:lblAlgn val="ctr"/>
        <c:lblOffset val="100"/>
        <c:noMultiLvlLbl val="0"/>
      </c:catAx>
      <c:valAx>
        <c:axId val="35445760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35444224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Hughes</a:t>
            </a:r>
            <a:r>
              <a:rPr lang="en-US" baseline="0"/>
              <a:t> 2020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Hughes!$O$3:$O$20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Hughes!$P$3:$P$20</c:f>
              <c:numCache>
                <c:formatCode>0.00%</c:formatCode>
                <c:ptCount val="18"/>
                <c:pt idx="0">
                  <c:v>-3.1430797130337668E-2</c:v>
                </c:pt>
                <c:pt idx="1">
                  <c:v>-3.2085588268106625E-2</c:v>
                </c:pt>
                <c:pt idx="2">
                  <c:v>-3.3862945057924948E-2</c:v>
                </c:pt>
                <c:pt idx="3">
                  <c:v>-2.9127478973009831E-2</c:v>
                </c:pt>
                <c:pt idx="4">
                  <c:v>-3.2352542092059212E-2</c:v>
                </c:pt>
                <c:pt idx="5">
                  <c:v>-3.0499199431968636E-2</c:v>
                </c:pt>
                <c:pt idx="6">
                  <c:v>-2.1268207251007903E-2</c:v>
                </c:pt>
                <c:pt idx="7">
                  <c:v>-3.0978200180259253E-2</c:v>
                </c:pt>
                <c:pt idx="8">
                  <c:v>-2.8647442161323602E-2</c:v>
                </c:pt>
                <c:pt idx="9">
                  <c:v>-2.7070573791620721E-2</c:v>
                </c:pt>
                <c:pt idx="10">
                  <c:v>-2.7705733838045647E-2</c:v>
                </c:pt>
                <c:pt idx="11">
                  <c:v>-3.3956194639649023E-2</c:v>
                </c:pt>
                <c:pt idx="12">
                  <c:v>-3.399233614620556E-2</c:v>
                </c:pt>
                <c:pt idx="13">
                  <c:v>-3.2656550820962346E-2</c:v>
                </c:pt>
                <c:pt idx="14">
                  <c:v>-2.4414594668629531E-2</c:v>
                </c:pt>
                <c:pt idx="15">
                  <c:v>-1.4679993805841451E-2</c:v>
                </c:pt>
                <c:pt idx="16">
                  <c:v>-8.4500901253546281E-3</c:v>
                </c:pt>
                <c:pt idx="17">
                  <c:v>-1.0480029568333106E-2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Hughes!$O$3:$O$20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Hughes!$Q$3:$Q$20</c:f>
              <c:numCache>
                <c:formatCode>0.00%</c:formatCode>
                <c:ptCount val="18"/>
                <c:pt idx="0">
                  <c:v>3.0198214058959467E-2</c:v>
                </c:pt>
                <c:pt idx="1">
                  <c:v>3.0846158294978134E-2</c:v>
                </c:pt>
                <c:pt idx="2">
                  <c:v>3.007519457291255E-2</c:v>
                </c:pt>
                <c:pt idx="3">
                  <c:v>2.9849033845020471E-2</c:v>
                </c:pt>
                <c:pt idx="4">
                  <c:v>2.9740645330072618E-2</c:v>
                </c:pt>
                <c:pt idx="5">
                  <c:v>2.7467485357913421E-2</c:v>
                </c:pt>
                <c:pt idx="6">
                  <c:v>2.4365585520053377E-2</c:v>
                </c:pt>
                <c:pt idx="7">
                  <c:v>3.4983888213650859E-2</c:v>
                </c:pt>
                <c:pt idx="8">
                  <c:v>3.0685585199280746E-2</c:v>
                </c:pt>
                <c:pt idx="9">
                  <c:v>3.0171422304277301E-2</c:v>
                </c:pt>
                <c:pt idx="10">
                  <c:v>3.2826818739058752E-2</c:v>
                </c:pt>
                <c:pt idx="11">
                  <c:v>3.7575035495128424E-2</c:v>
                </c:pt>
                <c:pt idx="12">
                  <c:v>3.937874832860961E-2</c:v>
                </c:pt>
                <c:pt idx="13">
                  <c:v>3.333143942068053E-2</c:v>
                </c:pt>
                <c:pt idx="14">
                  <c:v>2.4632775587623293E-2</c:v>
                </c:pt>
                <c:pt idx="15">
                  <c:v>1.6040493018166593E-2</c:v>
                </c:pt>
                <c:pt idx="16">
                  <c:v>1.046219404261256E-2</c:v>
                </c:pt>
                <c:pt idx="17">
                  <c:v>2.3710784720361529E-2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5470720"/>
        <c:axId val="35488896"/>
      </c:barChart>
      <c:catAx>
        <c:axId val="35470720"/>
        <c:scaling>
          <c:orientation val="minMax"/>
        </c:scaling>
        <c:delete val="0"/>
        <c:axPos val="l"/>
        <c:majorTickMark val="none"/>
        <c:minorTickMark val="none"/>
        <c:tickLblPos val="low"/>
        <c:crossAx val="35488896"/>
        <c:crosses val="autoZero"/>
        <c:auto val="1"/>
        <c:lblAlgn val="ctr"/>
        <c:lblOffset val="100"/>
        <c:noMultiLvlLbl val="0"/>
      </c:catAx>
      <c:valAx>
        <c:axId val="35488896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35470720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Bon Homme</a:t>
            </a:r>
            <a:r>
              <a:rPr lang="en-US" baseline="0"/>
              <a:t> 2015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'Bon Homme'!$L$3:$L$20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'Bon Homme'!$M$3:$M$20</c:f>
              <c:numCache>
                <c:formatCode>0.00%</c:formatCode>
                <c:ptCount val="18"/>
                <c:pt idx="0">
                  <c:v>-2.0012613528760558E-2</c:v>
                </c:pt>
                <c:pt idx="1">
                  <c:v>-2.590332731130893E-2</c:v>
                </c:pt>
                <c:pt idx="2">
                  <c:v>-2.1685842867391648E-2</c:v>
                </c:pt>
                <c:pt idx="3">
                  <c:v>-2.9643638401644103E-2</c:v>
                </c:pt>
                <c:pt idx="4">
                  <c:v>-3.4063346423127222E-2</c:v>
                </c:pt>
                <c:pt idx="5">
                  <c:v>-4.586605603130274E-2</c:v>
                </c:pt>
                <c:pt idx="6">
                  <c:v>-4.9641767016883324E-2</c:v>
                </c:pt>
                <c:pt idx="7">
                  <c:v>-4.1982871831150195E-2</c:v>
                </c:pt>
                <c:pt idx="8">
                  <c:v>-4.1406146715499352E-2</c:v>
                </c:pt>
                <c:pt idx="9">
                  <c:v>-4.2153386659721584E-2</c:v>
                </c:pt>
                <c:pt idx="10">
                  <c:v>-4.8264424462597239E-2</c:v>
                </c:pt>
                <c:pt idx="11">
                  <c:v>-4.6432276433669949E-2</c:v>
                </c:pt>
                <c:pt idx="12">
                  <c:v>-3.4980978921116193E-2</c:v>
                </c:pt>
                <c:pt idx="13">
                  <c:v>-3.0715358877842172E-2</c:v>
                </c:pt>
                <c:pt idx="14">
                  <c:v>-2.1008332201406878E-2</c:v>
                </c:pt>
                <c:pt idx="15">
                  <c:v>-1.5842488797642301E-2</c:v>
                </c:pt>
                <c:pt idx="16">
                  <c:v>-1.23061603306174E-2</c:v>
                </c:pt>
                <c:pt idx="17">
                  <c:v>-1.8296928418090438E-2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'Bon Homme'!$L$3:$L$20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'Bon Homme'!$N$3:$N$20</c:f>
              <c:numCache>
                <c:formatCode>0.00%</c:formatCode>
                <c:ptCount val="18"/>
                <c:pt idx="0">
                  <c:v>1.9201411782598647E-2</c:v>
                </c:pt>
                <c:pt idx="1">
                  <c:v>2.6908161267753215E-2</c:v>
                </c:pt>
                <c:pt idx="2">
                  <c:v>2.4280463527848097E-2</c:v>
                </c:pt>
                <c:pt idx="3">
                  <c:v>2.7926494225945463E-2</c:v>
                </c:pt>
                <c:pt idx="4">
                  <c:v>2.3242473592245363E-2</c:v>
                </c:pt>
                <c:pt idx="5">
                  <c:v>1.076281306081435E-2</c:v>
                </c:pt>
                <c:pt idx="6">
                  <c:v>1.9221959465773267E-2</c:v>
                </c:pt>
                <c:pt idx="7">
                  <c:v>1.6571619417904627E-2</c:v>
                </c:pt>
                <c:pt idx="8">
                  <c:v>1.9689684069869373E-2</c:v>
                </c:pt>
                <c:pt idx="9">
                  <c:v>2.2076920497611837E-2</c:v>
                </c:pt>
                <c:pt idx="10">
                  <c:v>3.0629730129237351E-2</c:v>
                </c:pt>
                <c:pt idx="11">
                  <c:v>3.1120151991213877E-2</c:v>
                </c:pt>
                <c:pt idx="12">
                  <c:v>3.0132761562859055E-2</c:v>
                </c:pt>
                <c:pt idx="13">
                  <c:v>2.5003088531187986E-2</c:v>
                </c:pt>
                <c:pt idx="14">
                  <c:v>2.136827118532017E-2</c:v>
                </c:pt>
                <c:pt idx="15">
                  <c:v>1.6693136082227812E-2</c:v>
                </c:pt>
                <c:pt idx="16">
                  <c:v>1.7875527420683105E-2</c:v>
                </c:pt>
                <c:pt idx="17">
                  <c:v>3.7089386959134149E-2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17046272"/>
        <c:axId val="117052160"/>
      </c:barChart>
      <c:catAx>
        <c:axId val="117046272"/>
        <c:scaling>
          <c:orientation val="minMax"/>
        </c:scaling>
        <c:delete val="0"/>
        <c:axPos val="l"/>
        <c:majorTickMark val="none"/>
        <c:minorTickMark val="none"/>
        <c:tickLblPos val="low"/>
        <c:crossAx val="117052160"/>
        <c:crosses val="autoZero"/>
        <c:auto val="1"/>
        <c:lblAlgn val="ctr"/>
        <c:lblOffset val="100"/>
        <c:noMultiLvlLbl val="0"/>
      </c:catAx>
      <c:valAx>
        <c:axId val="117052160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17046272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Hughes</a:t>
            </a:r>
            <a:r>
              <a:rPr lang="en-US" baseline="0"/>
              <a:t> 2025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Hughes!$R$3:$R$20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Hughes!$S$3:$S$20</c:f>
              <c:numCache>
                <c:formatCode>0.00%</c:formatCode>
                <c:ptCount val="18"/>
                <c:pt idx="0">
                  <c:v>-3.0596526356332299E-2</c:v>
                </c:pt>
                <c:pt idx="1">
                  <c:v>-3.0722976898207216E-2</c:v>
                </c:pt>
                <c:pt idx="2">
                  <c:v>-3.1429316300439991E-2</c:v>
                </c:pt>
                <c:pt idx="3">
                  <c:v>-3.3068522785650388E-2</c:v>
                </c:pt>
                <c:pt idx="4">
                  <c:v>-2.8382429984533275E-2</c:v>
                </c:pt>
                <c:pt idx="5">
                  <c:v>-3.1515100940422855E-2</c:v>
                </c:pt>
                <c:pt idx="6">
                  <c:v>-2.9774592951574249E-2</c:v>
                </c:pt>
                <c:pt idx="7">
                  <c:v>-2.0732995984267855E-2</c:v>
                </c:pt>
                <c:pt idx="8">
                  <c:v>-3.0158464609535536E-2</c:v>
                </c:pt>
                <c:pt idx="9">
                  <c:v>-2.7793899095457993E-2</c:v>
                </c:pt>
                <c:pt idx="10">
                  <c:v>-2.6171248538233577E-2</c:v>
                </c:pt>
                <c:pt idx="11">
                  <c:v>-2.6516903912199151E-2</c:v>
                </c:pt>
                <c:pt idx="12">
                  <c:v>-3.1865349429784307E-2</c:v>
                </c:pt>
                <c:pt idx="13">
                  <c:v>-3.0888131008450045E-2</c:v>
                </c:pt>
                <c:pt idx="14">
                  <c:v>-2.8524154379445263E-2</c:v>
                </c:pt>
                <c:pt idx="15">
                  <c:v>-2.0378341068960013E-2</c:v>
                </c:pt>
                <c:pt idx="16">
                  <c:v>-1.1033778864995007E-2</c:v>
                </c:pt>
                <c:pt idx="17">
                  <c:v>-1.2074163701961141E-2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Hughes!$R$3:$R$20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Hughes!$T$3:$T$20</c:f>
              <c:numCache>
                <c:formatCode>0.00%</c:formatCode>
                <c:ptCount val="18"/>
                <c:pt idx="0">
                  <c:v>2.9396662574668681E-2</c:v>
                </c:pt>
                <c:pt idx="1">
                  <c:v>2.9542044946636776E-2</c:v>
                </c:pt>
                <c:pt idx="2">
                  <c:v>3.0243186461704839E-2</c:v>
                </c:pt>
                <c:pt idx="3">
                  <c:v>2.9524437237291649E-2</c:v>
                </c:pt>
                <c:pt idx="4">
                  <c:v>2.9344176404930557E-2</c:v>
                </c:pt>
                <c:pt idx="5">
                  <c:v>2.9207624372155815E-2</c:v>
                </c:pt>
                <c:pt idx="6">
                  <c:v>2.6956862711493477E-2</c:v>
                </c:pt>
                <c:pt idx="7">
                  <c:v>2.3964313272094924E-2</c:v>
                </c:pt>
                <c:pt idx="8">
                  <c:v>3.4252569243907856E-2</c:v>
                </c:pt>
                <c:pt idx="9">
                  <c:v>2.9999815658593641E-2</c:v>
                </c:pt>
                <c:pt idx="10">
                  <c:v>2.9274140370942905E-2</c:v>
                </c:pt>
                <c:pt idx="11">
                  <c:v>3.1796813117303195E-2</c:v>
                </c:pt>
                <c:pt idx="12">
                  <c:v>3.6048425526027127E-2</c:v>
                </c:pt>
                <c:pt idx="13">
                  <c:v>3.7001828498622602E-2</c:v>
                </c:pt>
                <c:pt idx="14">
                  <c:v>3.0753505471545095E-2</c:v>
                </c:pt>
                <c:pt idx="15">
                  <c:v>2.1828862367422958E-2</c:v>
                </c:pt>
                <c:pt idx="16">
                  <c:v>1.3871140885045924E-2</c:v>
                </c:pt>
                <c:pt idx="17">
                  <c:v>2.5366694069161925E-2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6701696"/>
        <c:axId val="36703232"/>
      </c:barChart>
      <c:catAx>
        <c:axId val="36701696"/>
        <c:scaling>
          <c:orientation val="minMax"/>
        </c:scaling>
        <c:delete val="0"/>
        <c:axPos val="l"/>
        <c:majorTickMark val="none"/>
        <c:minorTickMark val="none"/>
        <c:tickLblPos val="low"/>
        <c:crossAx val="36703232"/>
        <c:crosses val="autoZero"/>
        <c:auto val="1"/>
        <c:lblAlgn val="ctr"/>
        <c:lblOffset val="100"/>
        <c:noMultiLvlLbl val="0"/>
      </c:catAx>
      <c:valAx>
        <c:axId val="36703232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36701696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Hughes </a:t>
            </a:r>
            <a:r>
              <a:rPr lang="en-US" baseline="0"/>
              <a:t>2030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Hughes!$U$3:$U$20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Hughes!$V$3:$V$20</c:f>
              <c:numCache>
                <c:formatCode>0.00%</c:formatCode>
                <c:ptCount val="18"/>
                <c:pt idx="0">
                  <c:v>-3.0875583590663537E-2</c:v>
                </c:pt>
                <c:pt idx="1">
                  <c:v>-3.0048742782091062E-2</c:v>
                </c:pt>
                <c:pt idx="2">
                  <c:v>-3.0236040434596437E-2</c:v>
                </c:pt>
                <c:pt idx="3">
                  <c:v>-3.0845794044323416E-2</c:v>
                </c:pt>
                <c:pt idx="4">
                  <c:v>-3.2364406312279159E-2</c:v>
                </c:pt>
                <c:pt idx="5">
                  <c:v>-2.7785338755376202E-2</c:v>
                </c:pt>
                <c:pt idx="6">
                  <c:v>-3.0923006405250707E-2</c:v>
                </c:pt>
                <c:pt idx="7">
                  <c:v>-2.9132627508394862E-2</c:v>
                </c:pt>
                <c:pt idx="8">
                  <c:v>-2.0294796497255872E-2</c:v>
                </c:pt>
                <c:pt idx="9">
                  <c:v>-2.9397877942155617E-2</c:v>
                </c:pt>
                <c:pt idx="10">
                  <c:v>-2.6995027237641613E-2</c:v>
                </c:pt>
                <c:pt idx="11">
                  <c:v>-2.5159579552841045E-2</c:v>
                </c:pt>
                <c:pt idx="12">
                  <c:v>-2.500927084818844E-2</c:v>
                </c:pt>
                <c:pt idx="13">
                  <c:v>-2.9093146217359117E-2</c:v>
                </c:pt>
                <c:pt idx="14">
                  <c:v>-2.7114903245109147E-2</c:v>
                </c:pt>
                <c:pt idx="15">
                  <c:v>-2.3925992195197782E-2</c:v>
                </c:pt>
                <c:pt idx="16">
                  <c:v>-1.538865370838411E-2</c:v>
                </c:pt>
                <c:pt idx="17">
                  <c:v>-1.4807959942404155E-2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Hughes!$U$3:$U$20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Hughes!$W$3:$W$20</c:f>
              <c:numCache>
                <c:formatCode>0.00%</c:formatCode>
                <c:ptCount val="18"/>
                <c:pt idx="0">
                  <c:v>2.966477639102651E-2</c:v>
                </c:pt>
                <c:pt idx="1">
                  <c:v>2.8893737837477541E-2</c:v>
                </c:pt>
                <c:pt idx="2">
                  <c:v>2.9103971261154618E-2</c:v>
                </c:pt>
                <c:pt idx="3">
                  <c:v>2.9828777971670335E-2</c:v>
                </c:pt>
                <c:pt idx="4">
                  <c:v>2.9162275313971392E-2</c:v>
                </c:pt>
                <c:pt idx="5">
                  <c:v>2.8965997962132152E-2</c:v>
                </c:pt>
                <c:pt idx="6">
                  <c:v>2.8806139738470439E-2</c:v>
                </c:pt>
                <c:pt idx="7">
                  <c:v>2.6560817851914467E-2</c:v>
                </c:pt>
                <c:pt idx="8">
                  <c:v>2.3644130533288083E-2</c:v>
                </c:pt>
                <c:pt idx="9">
                  <c:v>3.362652268608516E-2</c:v>
                </c:pt>
                <c:pt idx="10">
                  <c:v>2.924123492370315E-2</c:v>
                </c:pt>
                <c:pt idx="11">
                  <c:v>2.8487786316497881E-2</c:v>
                </c:pt>
                <c:pt idx="12">
                  <c:v>3.0653303633484667E-2</c:v>
                </c:pt>
                <c:pt idx="13">
                  <c:v>3.4042026025612009E-2</c:v>
                </c:pt>
                <c:pt idx="14">
                  <c:v>3.4306792971137971E-2</c:v>
                </c:pt>
                <c:pt idx="15">
                  <c:v>2.7384841371352234E-2</c:v>
                </c:pt>
                <c:pt idx="16">
                  <c:v>1.8965926772357478E-2</c:v>
                </c:pt>
                <c:pt idx="17">
                  <c:v>2.9262193219151536E-2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6724096"/>
        <c:axId val="36742272"/>
      </c:barChart>
      <c:catAx>
        <c:axId val="36724096"/>
        <c:scaling>
          <c:orientation val="minMax"/>
        </c:scaling>
        <c:delete val="0"/>
        <c:axPos val="l"/>
        <c:majorTickMark val="none"/>
        <c:minorTickMark val="none"/>
        <c:tickLblPos val="low"/>
        <c:crossAx val="36742272"/>
        <c:crosses val="autoZero"/>
        <c:auto val="1"/>
        <c:lblAlgn val="ctr"/>
        <c:lblOffset val="100"/>
        <c:noMultiLvlLbl val="0"/>
      </c:catAx>
      <c:valAx>
        <c:axId val="36742272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36724096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Hughes</a:t>
            </a:r>
            <a:r>
              <a:rPr lang="en-US" baseline="0"/>
              <a:t> 2035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Hughes!$X$3:$X$20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Hughes!$Y$3:$Y$20</c:f>
              <c:numCache>
                <c:formatCode>0.00%</c:formatCode>
                <c:ptCount val="18"/>
                <c:pt idx="0">
                  <c:v>-3.1339829181184463E-2</c:v>
                </c:pt>
                <c:pt idx="1">
                  <c:v>-3.0452988912879515E-2</c:v>
                </c:pt>
                <c:pt idx="2">
                  <c:v>-2.9700005992838497E-2</c:v>
                </c:pt>
                <c:pt idx="3">
                  <c:v>-2.9801999776696085E-2</c:v>
                </c:pt>
                <c:pt idx="4">
                  <c:v>-3.0327687407291689E-2</c:v>
                </c:pt>
                <c:pt idx="5">
                  <c:v>-3.1810106636948443E-2</c:v>
                </c:pt>
                <c:pt idx="6">
                  <c:v>-2.7387660358974816E-2</c:v>
                </c:pt>
                <c:pt idx="7">
                  <c:v>-3.0397606547116061E-2</c:v>
                </c:pt>
                <c:pt idx="8">
                  <c:v>-2.8611242987780946E-2</c:v>
                </c:pt>
                <c:pt idx="9">
                  <c:v>-1.9882787748075309E-2</c:v>
                </c:pt>
                <c:pt idx="10">
                  <c:v>-2.867580076942251E-2</c:v>
                </c:pt>
                <c:pt idx="11">
                  <c:v>-2.6061109832019664E-2</c:v>
                </c:pt>
                <c:pt idx="12">
                  <c:v>-2.3824988248066368E-2</c:v>
                </c:pt>
                <c:pt idx="13">
                  <c:v>-2.293885008479558E-2</c:v>
                </c:pt>
                <c:pt idx="14">
                  <c:v>-2.5650202068290398E-2</c:v>
                </c:pt>
                <c:pt idx="15">
                  <c:v>-2.284856282286073E-2</c:v>
                </c:pt>
                <c:pt idx="16">
                  <c:v>-1.8149283455719895E-2</c:v>
                </c:pt>
                <c:pt idx="17">
                  <c:v>-1.9433190381704192E-2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Hughes!$X$3:$X$20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Hughes!$Z$3:$Z$20</c:f>
              <c:numCache>
                <c:formatCode>0.00%</c:formatCode>
                <c:ptCount val="18"/>
                <c:pt idx="0">
                  <c:v>3.0110816272118406E-2</c:v>
                </c:pt>
                <c:pt idx="1">
                  <c:v>2.9282445689355285E-2</c:v>
                </c:pt>
                <c:pt idx="2">
                  <c:v>2.858802937581497E-2</c:v>
                </c:pt>
                <c:pt idx="3">
                  <c:v>2.8833560337405355E-2</c:v>
                </c:pt>
                <c:pt idx="4">
                  <c:v>2.958769649920176E-2</c:v>
                </c:pt>
                <c:pt idx="5">
                  <c:v>2.8910548752990584E-2</c:v>
                </c:pt>
                <c:pt idx="6">
                  <c:v>2.8702239616938664E-2</c:v>
                </c:pt>
                <c:pt idx="7">
                  <c:v>2.8510698164060141E-2</c:v>
                </c:pt>
                <c:pt idx="8">
                  <c:v>2.6243817131753566E-2</c:v>
                </c:pt>
                <c:pt idx="9">
                  <c:v>2.3380063143604315E-2</c:v>
                </c:pt>
                <c:pt idx="10">
                  <c:v>3.2913636041817212E-2</c:v>
                </c:pt>
                <c:pt idx="11">
                  <c:v>2.8574756057382696E-2</c:v>
                </c:pt>
                <c:pt idx="12">
                  <c:v>2.7580073927320897E-2</c:v>
                </c:pt>
                <c:pt idx="13">
                  <c:v>2.9076006098874466E-2</c:v>
                </c:pt>
                <c:pt idx="14">
                  <c:v>3.170735741719042E-2</c:v>
                </c:pt>
                <c:pt idx="15">
                  <c:v>3.0685458313036224E-2</c:v>
                </c:pt>
                <c:pt idx="16">
                  <c:v>2.3898555504128578E-2</c:v>
                </c:pt>
                <c:pt idx="17">
                  <c:v>3.6120338444341517E-2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6787712"/>
        <c:axId val="36789248"/>
      </c:barChart>
      <c:catAx>
        <c:axId val="36787712"/>
        <c:scaling>
          <c:orientation val="minMax"/>
        </c:scaling>
        <c:delete val="0"/>
        <c:axPos val="l"/>
        <c:majorTickMark val="none"/>
        <c:minorTickMark val="none"/>
        <c:tickLblPos val="low"/>
        <c:crossAx val="36789248"/>
        <c:crosses val="autoZero"/>
        <c:auto val="1"/>
        <c:lblAlgn val="ctr"/>
        <c:lblOffset val="100"/>
        <c:noMultiLvlLbl val="0"/>
      </c:catAx>
      <c:valAx>
        <c:axId val="36789248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36787712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Aurora</a:t>
            </a:r>
            <a:r>
              <a:rPr lang="en-US" baseline="0"/>
              <a:t> 2010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Aurora!$I$3:$I$20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Aurora!$J$3:$J$20</c:f>
              <c:numCache>
                <c:formatCode>0.00%</c:formatCode>
                <c:ptCount val="18"/>
                <c:pt idx="0">
                  <c:v>-4.1697416974169739E-2</c:v>
                </c:pt>
                <c:pt idx="1">
                  <c:v>-2.915129151291513E-2</c:v>
                </c:pt>
                <c:pt idx="2">
                  <c:v>-4.0590405904059039E-2</c:v>
                </c:pt>
                <c:pt idx="3">
                  <c:v>-3.9852398523985241E-2</c:v>
                </c:pt>
                <c:pt idx="4">
                  <c:v>-2.1771217712177122E-2</c:v>
                </c:pt>
                <c:pt idx="5">
                  <c:v>-2.3985239852398525E-2</c:v>
                </c:pt>
                <c:pt idx="6">
                  <c:v>-2.3247232472324724E-2</c:v>
                </c:pt>
                <c:pt idx="7">
                  <c:v>-2.6568265682656828E-2</c:v>
                </c:pt>
                <c:pt idx="8">
                  <c:v>-3.136531365313653E-2</c:v>
                </c:pt>
                <c:pt idx="9">
                  <c:v>-3.6162361623616239E-2</c:v>
                </c:pt>
                <c:pt idx="10">
                  <c:v>-3.8007380073800737E-2</c:v>
                </c:pt>
                <c:pt idx="11">
                  <c:v>-3.8376383763837639E-2</c:v>
                </c:pt>
                <c:pt idx="12">
                  <c:v>-3.2103321033210334E-2</c:v>
                </c:pt>
                <c:pt idx="13">
                  <c:v>-2.2878228782287822E-2</c:v>
                </c:pt>
                <c:pt idx="14">
                  <c:v>-2.3247232472324724E-2</c:v>
                </c:pt>
                <c:pt idx="15">
                  <c:v>-1.808118081180812E-2</c:v>
                </c:pt>
                <c:pt idx="16">
                  <c:v>-1.3284132841328414E-2</c:v>
                </c:pt>
                <c:pt idx="17">
                  <c:v>-9.2250922509225092E-3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Aurora!$I$3:$I$20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Aurora!$K$3:$K$20</c:f>
              <c:numCache>
                <c:formatCode>0.00%</c:formatCode>
                <c:ptCount val="18"/>
                <c:pt idx="0">
                  <c:v>2.9889298892988931E-2</c:v>
                </c:pt>
                <c:pt idx="1">
                  <c:v>3.3579335793357937E-2</c:v>
                </c:pt>
                <c:pt idx="2">
                  <c:v>3.7269372693726939E-2</c:v>
                </c:pt>
                <c:pt idx="3">
                  <c:v>2.9520295202952029E-2</c:v>
                </c:pt>
                <c:pt idx="4">
                  <c:v>1.3653136531365314E-2</c:v>
                </c:pt>
                <c:pt idx="5">
                  <c:v>2.0664206642066422E-2</c:v>
                </c:pt>
                <c:pt idx="6">
                  <c:v>2.9520295202952029E-2</c:v>
                </c:pt>
                <c:pt idx="7">
                  <c:v>2.6568265682656828E-2</c:v>
                </c:pt>
                <c:pt idx="8">
                  <c:v>2.3985239852398525E-2</c:v>
                </c:pt>
                <c:pt idx="9">
                  <c:v>3.3579335793357937E-2</c:v>
                </c:pt>
                <c:pt idx="10">
                  <c:v>3.6900369003690037E-2</c:v>
                </c:pt>
                <c:pt idx="11">
                  <c:v>3.025830258302583E-2</c:v>
                </c:pt>
                <c:pt idx="12">
                  <c:v>3.2841328413284132E-2</c:v>
                </c:pt>
                <c:pt idx="13">
                  <c:v>2.1771217712177122E-2</c:v>
                </c:pt>
                <c:pt idx="14">
                  <c:v>2.5830258302583026E-2</c:v>
                </c:pt>
                <c:pt idx="15">
                  <c:v>2.3616236162361623E-2</c:v>
                </c:pt>
                <c:pt idx="16">
                  <c:v>1.8450184501845018E-2</c:v>
                </c:pt>
                <c:pt idx="17">
                  <c:v>2.2509225092250923E-2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6868480"/>
        <c:axId val="36870016"/>
      </c:barChart>
      <c:catAx>
        <c:axId val="36868480"/>
        <c:scaling>
          <c:orientation val="minMax"/>
        </c:scaling>
        <c:delete val="0"/>
        <c:axPos val="l"/>
        <c:majorTickMark val="none"/>
        <c:minorTickMark val="none"/>
        <c:tickLblPos val="low"/>
        <c:crossAx val="36870016"/>
        <c:crosses val="autoZero"/>
        <c:auto val="1"/>
        <c:lblAlgn val="ctr"/>
        <c:lblOffset val="100"/>
        <c:noMultiLvlLbl val="0"/>
      </c:catAx>
      <c:valAx>
        <c:axId val="36870016"/>
        <c:scaling>
          <c:orientation val="minMax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3686848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Hutchinson</a:t>
            </a:r>
            <a:r>
              <a:rPr lang="en-US" baseline="0"/>
              <a:t> 2010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Hutchinson!$I$3:$I$20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Hutchinson!$J$3:$J$20</c:f>
              <c:numCache>
                <c:formatCode>0.00%</c:formatCode>
                <c:ptCount val="18"/>
                <c:pt idx="0">
                  <c:v>-2.8326297153751873E-2</c:v>
                </c:pt>
                <c:pt idx="1">
                  <c:v>-2.9007217758409368E-2</c:v>
                </c:pt>
                <c:pt idx="2">
                  <c:v>-3.5816423804984336E-2</c:v>
                </c:pt>
                <c:pt idx="3">
                  <c:v>-3.2548004902628352E-2</c:v>
                </c:pt>
                <c:pt idx="4">
                  <c:v>-1.7567751600163422E-2</c:v>
                </c:pt>
                <c:pt idx="5">
                  <c:v>-2.1653275228108403E-2</c:v>
                </c:pt>
                <c:pt idx="6">
                  <c:v>-2.2470379953697397E-2</c:v>
                </c:pt>
                <c:pt idx="7">
                  <c:v>-2.8190113032820374E-2</c:v>
                </c:pt>
                <c:pt idx="8">
                  <c:v>-2.6555903581642379E-2</c:v>
                </c:pt>
                <c:pt idx="9">
                  <c:v>-3.5816423804984336E-2</c:v>
                </c:pt>
                <c:pt idx="10">
                  <c:v>-3.9084842707340327E-2</c:v>
                </c:pt>
                <c:pt idx="11">
                  <c:v>-3.7723001498025328E-2</c:v>
                </c:pt>
                <c:pt idx="12">
                  <c:v>-2.8462481274683371E-2</c:v>
                </c:pt>
                <c:pt idx="13">
                  <c:v>-2.1789459349039902E-2</c:v>
                </c:pt>
                <c:pt idx="14">
                  <c:v>-2.0699986381587907E-2</c:v>
                </c:pt>
                <c:pt idx="15">
                  <c:v>-2.4104589404875393E-2</c:v>
                </c:pt>
                <c:pt idx="16">
                  <c:v>-1.8384856325752416E-2</c:v>
                </c:pt>
                <c:pt idx="17">
                  <c:v>-1.8657224567615417E-2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Hutchinson!$I$3:$I$20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Hutchinson!$K$3:$K$20</c:f>
              <c:numCache>
                <c:formatCode>0.00%</c:formatCode>
                <c:ptCount val="18"/>
                <c:pt idx="0">
                  <c:v>2.8462481274683371E-2</c:v>
                </c:pt>
                <c:pt idx="1">
                  <c:v>3.2275636660765356E-2</c:v>
                </c:pt>
                <c:pt idx="2">
                  <c:v>3.7178265014299335E-2</c:v>
                </c:pt>
                <c:pt idx="3">
                  <c:v>3.1594716056107856E-2</c:v>
                </c:pt>
                <c:pt idx="4">
                  <c:v>1.5388805665259431E-2</c:v>
                </c:pt>
                <c:pt idx="5">
                  <c:v>2.0972354623450904E-2</c:v>
                </c:pt>
                <c:pt idx="6">
                  <c:v>2.1517091107176905E-2</c:v>
                </c:pt>
                <c:pt idx="7">
                  <c:v>2.4104589404875393E-2</c:v>
                </c:pt>
                <c:pt idx="8">
                  <c:v>2.4240773525806891E-2</c:v>
                </c:pt>
                <c:pt idx="9">
                  <c:v>3.4454582595669345E-2</c:v>
                </c:pt>
                <c:pt idx="10">
                  <c:v>3.3909846111943351E-2</c:v>
                </c:pt>
                <c:pt idx="11">
                  <c:v>3.4046030232874849E-2</c:v>
                </c:pt>
                <c:pt idx="12">
                  <c:v>2.8326297153751873E-2</c:v>
                </c:pt>
                <c:pt idx="13">
                  <c:v>2.3151300558354897E-2</c:v>
                </c:pt>
                <c:pt idx="14">
                  <c:v>2.8462481274683371E-2</c:v>
                </c:pt>
                <c:pt idx="15">
                  <c:v>2.7236824186299878E-2</c:v>
                </c:pt>
                <c:pt idx="16">
                  <c:v>2.5330246493258886E-2</c:v>
                </c:pt>
                <c:pt idx="17">
                  <c:v>4.2489445730627809E-2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6886784"/>
        <c:axId val="36511744"/>
      </c:barChart>
      <c:catAx>
        <c:axId val="36886784"/>
        <c:scaling>
          <c:orientation val="minMax"/>
        </c:scaling>
        <c:delete val="0"/>
        <c:axPos val="l"/>
        <c:majorTickMark val="none"/>
        <c:minorTickMark val="none"/>
        <c:tickLblPos val="low"/>
        <c:crossAx val="36511744"/>
        <c:crosses val="autoZero"/>
        <c:auto val="1"/>
        <c:lblAlgn val="ctr"/>
        <c:lblOffset val="100"/>
        <c:noMultiLvlLbl val="0"/>
      </c:catAx>
      <c:valAx>
        <c:axId val="36511744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36886784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Hutchinson</a:t>
            </a:r>
            <a:r>
              <a:rPr lang="en-US" baseline="0"/>
              <a:t> 2015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Hutchinson!$L$3:$L$20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Hutchinson!$M$3:$M$20</c:f>
              <c:numCache>
                <c:formatCode>0.00%</c:formatCode>
                <c:ptCount val="18"/>
                <c:pt idx="0">
                  <c:v>-2.704178359707729E-2</c:v>
                </c:pt>
                <c:pt idx="1">
                  <c:v>-2.8295150791149779E-2</c:v>
                </c:pt>
                <c:pt idx="2">
                  <c:v>-2.8809125692038102E-2</c:v>
                </c:pt>
                <c:pt idx="3">
                  <c:v>-3.5967741006301068E-2</c:v>
                </c:pt>
                <c:pt idx="4">
                  <c:v>-3.2981716836418103E-2</c:v>
                </c:pt>
                <c:pt idx="5">
                  <c:v>-1.7268056442211483E-2</c:v>
                </c:pt>
                <c:pt idx="6">
                  <c:v>-2.1543685568681446E-2</c:v>
                </c:pt>
                <c:pt idx="7">
                  <c:v>-2.215247251550188E-2</c:v>
                </c:pt>
                <c:pt idx="8">
                  <c:v>-2.8076301625113952E-2</c:v>
                </c:pt>
                <c:pt idx="9">
                  <c:v>-2.5990181071153265E-2</c:v>
                </c:pt>
                <c:pt idx="10">
                  <c:v>-3.5036840486953831E-2</c:v>
                </c:pt>
                <c:pt idx="11">
                  <c:v>-3.8153833902443611E-2</c:v>
                </c:pt>
                <c:pt idx="12">
                  <c:v>-3.6617907696876624E-2</c:v>
                </c:pt>
                <c:pt idx="13">
                  <c:v>-2.6909926399675203E-2</c:v>
                </c:pt>
                <c:pt idx="14">
                  <c:v>-1.9893236344279339E-2</c:v>
                </c:pt>
                <c:pt idx="15">
                  <c:v>-1.7368349643255218E-2</c:v>
                </c:pt>
                <c:pt idx="16">
                  <c:v>-1.8344250354559003E-2</c:v>
                </c:pt>
                <c:pt idx="17">
                  <c:v>-2.4256439748728865E-2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Hutchinson!$L$3:$L$20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Hutchinson!$N$3:$N$20</c:f>
              <c:numCache>
                <c:formatCode>0.00%</c:formatCode>
                <c:ptCount val="18"/>
                <c:pt idx="0">
                  <c:v>2.5953494956074557E-2</c:v>
                </c:pt>
                <c:pt idx="1">
                  <c:v>2.8329298310450859E-2</c:v>
                </c:pt>
                <c:pt idx="2">
                  <c:v>3.2156331876228288E-2</c:v>
                </c:pt>
                <c:pt idx="3">
                  <c:v>3.743506482769593E-2</c:v>
                </c:pt>
                <c:pt idx="4">
                  <c:v>3.2086421407798008E-2</c:v>
                </c:pt>
                <c:pt idx="5">
                  <c:v>1.5194248888625533E-2</c:v>
                </c:pt>
                <c:pt idx="6">
                  <c:v>2.0949245674271293E-2</c:v>
                </c:pt>
                <c:pt idx="7">
                  <c:v>2.1457489801140487E-2</c:v>
                </c:pt>
                <c:pt idx="8">
                  <c:v>2.403916322855533E-2</c:v>
                </c:pt>
                <c:pt idx="9">
                  <c:v>2.3854751802151467E-2</c:v>
                </c:pt>
                <c:pt idx="10">
                  <c:v>3.4274763190626147E-2</c:v>
                </c:pt>
                <c:pt idx="11">
                  <c:v>3.3587820185807055E-2</c:v>
                </c:pt>
                <c:pt idx="12">
                  <c:v>3.3394821651106008E-2</c:v>
                </c:pt>
                <c:pt idx="13">
                  <c:v>2.7344771707443781E-2</c:v>
                </c:pt>
                <c:pt idx="14">
                  <c:v>2.1701755161966384E-2</c:v>
                </c:pt>
                <c:pt idx="15">
                  <c:v>2.5637154045141511E-2</c:v>
                </c:pt>
                <c:pt idx="16">
                  <c:v>2.3796437483847421E-2</c:v>
                </c:pt>
                <c:pt idx="17">
                  <c:v>5.4099966078651945E-2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5766656"/>
        <c:axId val="35768192"/>
      </c:barChart>
      <c:catAx>
        <c:axId val="35766656"/>
        <c:scaling>
          <c:orientation val="minMax"/>
        </c:scaling>
        <c:delete val="0"/>
        <c:axPos val="l"/>
        <c:majorTickMark val="none"/>
        <c:minorTickMark val="none"/>
        <c:tickLblPos val="low"/>
        <c:crossAx val="35768192"/>
        <c:crosses val="autoZero"/>
        <c:auto val="1"/>
        <c:lblAlgn val="ctr"/>
        <c:lblOffset val="100"/>
        <c:noMultiLvlLbl val="0"/>
      </c:catAx>
      <c:valAx>
        <c:axId val="35768192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35766656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Hutchinson</a:t>
            </a:r>
            <a:r>
              <a:rPr lang="en-US" baseline="0"/>
              <a:t> 2020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Hutchinson!$O$3:$O$20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Hutchinson!$P$3:$P$20</c:f>
              <c:numCache>
                <c:formatCode>0.00%</c:formatCode>
                <c:ptCount val="18"/>
                <c:pt idx="0">
                  <c:v>-3.0026753199585855E-2</c:v>
                </c:pt>
                <c:pt idx="1">
                  <c:v>-2.6902163100236468E-2</c:v>
                </c:pt>
                <c:pt idx="2">
                  <c:v>-2.82266267742836E-2</c:v>
                </c:pt>
                <c:pt idx="3">
                  <c:v>-2.8483338861838854E-2</c:v>
                </c:pt>
                <c:pt idx="4">
                  <c:v>-3.5855951166707117E-2</c:v>
                </c:pt>
                <c:pt idx="5">
                  <c:v>-3.3159288973615794E-2</c:v>
                </c:pt>
                <c:pt idx="6">
                  <c:v>-1.6991826047978813E-2</c:v>
                </c:pt>
                <c:pt idx="7">
                  <c:v>-2.1341224669870755E-2</c:v>
                </c:pt>
                <c:pt idx="8">
                  <c:v>-2.1729940975200632E-2</c:v>
                </c:pt>
                <c:pt idx="9">
                  <c:v>-2.7810499099582501E-2</c:v>
                </c:pt>
                <c:pt idx="10">
                  <c:v>-2.509459426612163E-2</c:v>
                </c:pt>
                <c:pt idx="11">
                  <c:v>-3.3934029916632781E-2</c:v>
                </c:pt>
                <c:pt idx="12">
                  <c:v>-3.6641420792031705E-2</c:v>
                </c:pt>
                <c:pt idx="13">
                  <c:v>-3.4558902698810928E-2</c:v>
                </c:pt>
                <c:pt idx="14">
                  <c:v>-2.4695190827220694E-2</c:v>
                </c:pt>
                <c:pt idx="15">
                  <c:v>-1.6841225068864363E-2</c:v>
                </c:pt>
                <c:pt idx="16">
                  <c:v>-1.2988751173175907E-2</c:v>
                </c:pt>
                <c:pt idx="17">
                  <c:v>-2.7712765999949186E-2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Hutchinson!$O$3:$O$20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Hutchinson!$Q$3:$Q$20</c:f>
              <c:numCache>
                <c:formatCode>0.00%</c:formatCode>
                <c:ptCount val="18"/>
                <c:pt idx="0">
                  <c:v>2.8849993590409826E-2</c:v>
                </c:pt>
                <c:pt idx="1">
                  <c:v>2.5784453285901815E-2</c:v>
                </c:pt>
                <c:pt idx="2">
                  <c:v>2.8145345194344105E-2</c:v>
                </c:pt>
                <c:pt idx="3">
                  <c:v>3.1911174058949589E-2</c:v>
                </c:pt>
                <c:pt idx="4">
                  <c:v>3.7414762876032091E-2</c:v>
                </c:pt>
                <c:pt idx="5">
                  <c:v>3.2606715517067147E-2</c:v>
                </c:pt>
                <c:pt idx="6">
                  <c:v>1.4932031845552063E-2</c:v>
                </c:pt>
                <c:pt idx="7">
                  <c:v>2.0894149564669583E-2</c:v>
                </c:pt>
                <c:pt idx="8">
                  <c:v>2.1240146687571199E-2</c:v>
                </c:pt>
                <c:pt idx="9">
                  <c:v>2.394359706976416E-2</c:v>
                </c:pt>
                <c:pt idx="10">
                  <c:v>2.3259246122744971E-2</c:v>
                </c:pt>
                <c:pt idx="11">
                  <c:v>3.3869587321553096E-2</c:v>
                </c:pt>
                <c:pt idx="12">
                  <c:v>3.2646626602280689E-2</c:v>
                </c:pt>
                <c:pt idx="13">
                  <c:v>3.2138623536566616E-2</c:v>
                </c:pt>
                <c:pt idx="14">
                  <c:v>2.5975537228901075E-2</c:v>
                </c:pt>
                <c:pt idx="15">
                  <c:v>1.9304865256768354E-2</c:v>
                </c:pt>
                <c:pt idx="16">
                  <c:v>2.2326531249278369E-2</c:v>
                </c:pt>
                <c:pt idx="17">
                  <c:v>6.1762119379937454E-2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6567296"/>
        <c:axId val="36810752"/>
      </c:barChart>
      <c:catAx>
        <c:axId val="36567296"/>
        <c:scaling>
          <c:orientation val="minMax"/>
        </c:scaling>
        <c:delete val="0"/>
        <c:axPos val="l"/>
        <c:majorTickMark val="none"/>
        <c:minorTickMark val="none"/>
        <c:tickLblPos val="low"/>
        <c:crossAx val="36810752"/>
        <c:crosses val="autoZero"/>
        <c:auto val="1"/>
        <c:lblAlgn val="ctr"/>
        <c:lblOffset val="100"/>
        <c:noMultiLvlLbl val="0"/>
      </c:catAx>
      <c:valAx>
        <c:axId val="36810752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36567296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aseline="0"/>
              <a:t>Hutchinson 2025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Hutchinson!$R$3:$R$20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Hutchinson!$S$3:$S$20</c:f>
              <c:numCache>
                <c:formatCode>0.00%</c:formatCode>
                <c:ptCount val="18"/>
                <c:pt idx="0">
                  <c:v>-3.9004265578431063E-2</c:v>
                </c:pt>
                <c:pt idx="1">
                  <c:v>-2.951312711414179E-2</c:v>
                </c:pt>
                <c:pt idx="2">
                  <c:v>-2.6333559175637858E-2</c:v>
                </c:pt>
                <c:pt idx="3">
                  <c:v>-2.7659449398717766E-2</c:v>
                </c:pt>
                <c:pt idx="4">
                  <c:v>-2.7535872135452315E-2</c:v>
                </c:pt>
                <c:pt idx="5">
                  <c:v>-3.4901510833997861E-2</c:v>
                </c:pt>
                <c:pt idx="6">
                  <c:v>-3.2952781341311008E-2</c:v>
                </c:pt>
                <c:pt idx="7">
                  <c:v>-1.6391341154203105E-2</c:v>
                </c:pt>
                <c:pt idx="8">
                  <c:v>-2.0756661684386703E-2</c:v>
                </c:pt>
                <c:pt idx="9">
                  <c:v>-2.0861010510567563E-2</c:v>
                </c:pt>
                <c:pt idx="10">
                  <c:v>-2.6828669667596807E-2</c:v>
                </c:pt>
                <c:pt idx="11">
                  <c:v>-2.3627530363908158E-2</c:v>
                </c:pt>
                <c:pt idx="12">
                  <c:v>-3.1864437617333104E-2</c:v>
                </c:pt>
                <c:pt idx="13">
                  <c:v>-3.3698804952584802E-2</c:v>
                </c:pt>
                <c:pt idx="14">
                  <c:v>-3.1197007249225545E-2</c:v>
                </c:pt>
                <c:pt idx="15">
                  <c:v>-2.0714134516242468E-2</c:v>
                </c:pt>
                <c:pt idx="16">
                  <c:v>-1.2545412367914103E-2</c:v>
                </c:pt>
                <c:pt idx="17">
                  <c:v>-2.5847155348856198E-2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Hutchinson!$R$3:$R$20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Hutchinson!$T$3:$T$20</c:f>
              <c:numCache>
                <c:formatCode>0.00%</c:formatCode>
                <c:ptCount val="18"/>
                <c:pt idx="0">
                  <c:v>3.7474664278124972E-2</c:v>
                </c:pt>
                <c:pt idx="1">
                  <c:v>2.8367461606873784E-2</c:v>
                </c:pt>
                <c:pt idx="2">
                  <c:v>2.5204017794442455E-2</c:v>
                </c:pt>
                <c:pt idx="3">
                  <c:v>2.7465600798316576E-2</c:v>
                </c:pt>
                <c:pt idx="4">
                  <c:v>3.0964206088183802E-2</c:v>
                </c:pt>
                <c:pt idx="5">
                  <c:v>3.6824447170216525E-2</c:v>
                </c:pt>
                <c:pt idx="6">
                  <c:v>3.2583312405437832E-2</c:v>
                </c:pt>
                <c:pt idx="7">
                  <c:v>1.4421849466475943E-2</c:v>
                </c:pt>
                <c:pt idx="8">
                  <c:v>2.0396367564993998E-2</c:v>
                </c:pt>
                <c:pt idx="9">
                  <c:v>2.0677224515208262E-2</c:v>
                </c:pt>
                <c:pt idx="10">
                  <c:v>2.3336739660258173E-2</c:v>
                </c:pt>
                <c:pt idx="11">
                  <c:v>2.2167846807609231E-2</c:v>
                </c:pt>
                <c:pt idx="12">
                  <c:v>3.237935664678248E-2</c:v>
                </c:pt>
                <c:pt idx="13">
                  <c:v>3.067098407799242E-2</c:v>
                </c:pt>
                <c:pt idx="14">
                  <c:v>2.9981814935811753E-2</c:v>
                </c:pt>
                <c:pt idx="15">
                  <c:v>2.3115012905375099E-2</c:v>
                </c:pt>
                <c:pt idx="16">
                  <c:v>1.6350842149551851E-2</c:v>
                </c:pt>
                <c:pt idx="17">
                  <c:v>6.5385520117836549E-2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6659584"/>
        <c:axId val="36661120"/>
      </c:barChart>
      <c:catAx>
        <c:axId val="36659584"/>
        <c:scaling>
          <c:orientation val="minMax"/>
        </c:scaling>
        <c:delete val="0"/>
        <c:axPos val="l"/>
        <c:majorTickMark val="none"/>
        <c:minorTickMark val="none"/>
        <c:tickLblPos val="low"/>
        <c:crossAx val="36661120"/>
        <c:crosses val="autoZero"/>
        <c:auto val="1"/>
        <c:lblAlgn val="ctr"/>
        <c:lblOffset val="100"/>
        <c:noMultiLvlLbl val="0"/>
      </c:catAx>
      <c:valAx>
        <c:axId val="36661120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36659584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Hutchinson</a:t>
            </a:r>
            <a:r>
              <a:rPr lang="en-US" baseline="0"/>
              <a:t> 2030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Hutchinson!$U$3:$U$20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Hutchinson!$V$3:$V$20</c:f>
              <c:numCache>
                <c:formatCode>0.00%</c:formatCode>
                <c:ptCount val="18"/>
                <c:pt idx="0">
                  <c:v>-4.1398732151373081E-2</c:v>
                </c:pt>
                <c:pt idx="1">
                  <c:v>-3.8330068648776992E-2</c:v>
                </c:pt>
                <c:pt idx="2">
                  <c:v>-2.8901203808753256E-2</c:v>
                </c:pt>
                <c:pt idx="3">
                  <c:v>-2.5618404250153399E-2</c:v>
                </c:pt>
                <c:pt idx="4">
                  <c:v>-2.6859248453403262E-2</c:v>
                </c:pt>
                <c:pt idx="5">
                  <c:v>-2.6297296540658904E-2</c:v>
                </c:pt>
                <c:pt idx="6">
                  <c:v>-3.3932412052850851E-2</c:v>
                </c:pt>
                <c:pt idx="7">
                  <c:v>-3.2547985835859924E-2</c:v>
                </c:pt>
                <c:pt idx="8">
                  <c:v>-1.569896651778482E-2</c:v>
                </c:pt>
                <c:pt idx="9">
                  <c:v>-2.0025989220333856E-2</c:v>
                </c:pt>
                <c:pt idx="10">
                  <c:v>-1.9710365889212336E-2</c:v>
                </c:pt>
                <c:pt idx="11">
                  <c:v>-2.5589143990470454E-2</c:v>
                </c:pt>
                <c:pt idx="12">
                  <c:v>-2.1820053311612613E-2</c:v>
                </c:pt>
                <c:pt idx="13">
                  <c:v>-2.900317834850577E-2</c:v>
                </c:pt>
                <c:pt idx="14">
                  <c:v>-2.9985851634397834E-2</c:v>
                </c:pt>
                <c:pt idx="15">
                  <c:v>-2.6045929881592066E-2</c:v>
                </c:pt>
                <c:pt idx="16">
                  <c:v>-1.5473275453278045E-2</c:v>
                </c:pt>
                <c:pt idx="17">
                  <c:v>-2.4254271394371387E-2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Hutchinson!$U$3:$U$20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Hutchinson!$W$3:$W$20</c:f>
              <c:numCache>
                <c:formatCode>0.00%</c:formatCode>
                <c:ptCount val="18"/>
                <c:pt idx="0">
                  <c:v>3.977525312882025E-2</c:v>
                </c:pt>
                <c:pt idx="1">
                  <c:v>3.6837582488442967E-2</c:v>
                </c:pt>
                <c:pt idx="2">
                  <c:v>2.7789061430733605E-2</c:v>
                </c:pt>
                <c:pt idx="3">
                  <c:v>2.449683530352673E-2</c:v>
                </c:pt>
                <c:pt idx="4">
                  <c:v>2.654430557607829E-2</c:v>
                </c:pt>
                <c:pt idx="5">
                  <c:v>2.9935779321033636E-2</c:v>
                </c:pt>
                <c:pt idx="6">
                  <c:v>3.6012003354116168E-2</c:v>
                </c:pt>
                <c:pt idx="7">
                  <c:v>3.2461712310303328E-2</c:v>
                </c:pt>
                <c:pt idx="8">
                  <c:v>1.3782366042735219E-2</c:v>
                </c:pt>
                <c:pt idx="9">
                  <c:v>1.9829953774183822E-2</c:v>
                </c:pt>
                <c:pt idx="10">
                  <c:v>1.9917592481700632E-2</c:v>
                </c:pt>
                <c:pt idx="11">
                  <c:v>2.2555399348693682E-2</c:v>
                </c:pt>
                <c:pt idx="12">
                  <c:v>2.0657713326882196E-2</c:v>
                </c:pt>
                <c:pt idx="13">
                  <c:v>3.0294109289963969E-2</c:v>
                </c:pt>
                <c:pt idx="14">
                  <c:v>2.8258997220013925E-2</c:v>
                </c:pt>
                <c:pt idx="15">
                  <c:v>2.6502358476649408E-2</c:v>
                </c:pt>
                <c:pt idx="16">
                  <c:v>1.9855638690026E-2</c:v>
                </c:pt>
                <c:pt idx="17">
                  <c:v>6.3000961052707277E-2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6694272"/>
        <c:axId val="36696064"/>
      </c:barChart>
      <c:catAx>
        <c:axId val="36694272"/>
        <c:scaling>
          <c:orientation val="minMax"/>
        </c:scaling>
        <c:delete val="0"/>
        <c:axPos val="l"/>
        <c:majorTickMark val="none"/>
        <c:minorTickMark val="none"/>
        <c:tickLblPos val="low"/>
        <c:crossAx val="36696064"/>
        <c:crosses val="autoZero"/>
        <c:auto val="1"/>
        <c:lblAlgn val="ctr"/>
        <c:lblOffset val="100"/>
        <c:noMultiLvlLbl val="0"/>
      </c:catAx>
      <c:valAx>
        <c:axId val="36696064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36694272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Hutchinson</a:t>
            </a:r>
            <a:r>
              <a:rPr lang="en-US" baseline="0"/>
              <a:t> 2035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Hutchinson!$X$3:$X$20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Hutchinson!$Y$3:$Y$20</c:f>
              <c:numCache>
                <c:formatCode>0.00%</c:formatCode>
                <c:ptCount val="18"/>
                <c:pt idx="0">
                  <c:v>-3.9523809260519606E-2</c:v>
                </c:pt>
                <c:pt idx="1">
                  <c:v>-4.05919575348287E-2</c:v>
                </c:pt>
                <c:pt idx="2">
                  <c:v>-3.7901077712109814E-2</c:v>
                </c:pt>
                <c:pt idx="3">
                  <c:v>-2.8417380270491708E-2</c:v>
                </c:pt>
                <c:pt idx="4">
                  <c:v>-2.4930864263864552E-2</c:v>
                </c:pt>
                <c:pt idx="5">
                  <c:v>-2.6054225496247072E-2</c:v>
                </c:pt>
                <c:pt idx="6">
                  <c:v>-2.5326215981189393E-2</c:v>
                </c:pt>
                <c:pt idx="7">
                  <c:v>-3.3064209974273513E-2</c:v>
                </c:pt>
                <c:pt idx="8">
                  <c:v>-3.2282792164719347E-2</c:v>
                </c:pt>
                <c:pt idx="9">
                  <c:v>-1.5047126417092301E-2</c:v>
                </c:pt>
                <c:pt idx="10">
                  <c:v>-1.9231130697304141E-2</c:v>
                </c:pt>
                <c:pt idx="11">
                  <c:v>-1.8563918895466519E-2</c:v>
                </c:pt>
                <c:pt idx="12">
                  <c:v>-2.4215038301070635E-2</c:v>
                </c:pt>
                <c:pt idx="13">
                  <c:v>-1.9715671682967915E-2</c:v>
                </c:pt>
                <c:pt idx="14">
                  <c:v>-2.5796436739929703E-2</c:v>
                </c:pt>
                <c:pt idx="15">
                  <c:v>-2.4908069245900978E-2</c:v>
                </c:pt>
                <c:pt idx="16">
                  <c:v>-1.955256705073306E-2</c:v>
                </c:pt>
                <c:pt idx="17">
                  <c:v>-2.5299691578395952E-2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Hutchinson!$X$3:$X$20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Hutchinson!$Z$3:$Z$20</c:f>
              <c:numCache>
                <c:formatCode>0.00%</c:formatCode>
                <c:ptCount val="18"/>
                <c:pt idx="0">
                  <c:v>3.7973855935593555E-2</c:v>
                </c:pt>
                <c:pt idx="1">
                  <c:v>3.9011564606623431E-2</c:v>
                </c:pt>
                <c:pt idx="2">
                  <c:v>3.6432244464053132E-2</c:v>
                </c:pt>
                <c:pt idx="3">
                  <c:v>2.734547047804969E-2</c:v>
                </c:pt>
                <c:pt idx="4">
                  <c:v>2.3815323941048145E-2</c:v>
                </c:pt>
                <c:pt idx="5">
                  <c:v>2.5831854776062112E-2</c:v>
                </c:pt>
                <c:pt idx="6">
                  <c:v>2.9035124469196361E-2</c:v>
                </c:pt>
                <c:pt idx="7">
                  <c:v>3.5405207500638483E-2</c:v>
                </c:pt>
                <c:pt idx="8">
                  <c:v>3.2383155310540056E-2</c:v>
                </c:pt>
                <c:pt idx="9">
                  <c:v>1.3231055528845312E-2</c:v>
                </c:pt>
                <c:pt idx="10">
                  <c:v>1.9275976072412063E-2</c:v>
                </c:pt>
                <c:pt idx="11">
                  <c:v>1.9193102734794101E-2</c:v>
                </c:pt>
                <c:pt idx="12">
                  <c:v>2.1575133918766944E-2</c:v>
                </c:pt>
                <c:pt idx="13">
                  <c:v>1.8996882038605209E-2</c:v>
                </c:pt>
                <c:pt idx="14">
                  <c:v>2.8082026874245183E-2</c:v>
                </c:pt>
                <c:pt idx="15">
                  <c:v>2.4906209017400139E-2</c:v>
                </c:pt>
                <c:pt idx="16">
                  <c:v>2.2821862669199462E-2</c:v>
                </c:pt>
                <c:pt idx="17">
                  <c:v>6.4261766396821629E-2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7196160"/>
        <c:axId val="37197696"/>
      </c:barChart>
      <c:catAx>
        <c:axId val="37196160"/>
        <c:scaling>
          <c:orientation val="minMax"/>
        </c:scaling>
        <c:delete val="0"/>
        <c:axPos val="l"/>
        <c:majorTickMark val="none"/>
        <c:minorTickMark val="none"/>
        <c:tickLblPos val="low"/>
        <c:crossAx val="37197696"/>
        <c:crosses val="autoZero"/>
        <c:auto val="1"/>
        <c:lblAlgn val="ctr"/>
        <c:lblOffset val="100"/>
        <c:noMultiLvlLbl val="0"/>
      </c:catAx>
      <c:valAx>
        <c:axId val="37197696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37196160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Bon Homme</a:t>
            </a:r>
            <a:r>
              <a:rPr lang="en-US" baseline="0"/>
              <a:t> 2020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'Bon Homme'!$O$3:$O$20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'Bon Homme'!$P$3:$P$20</c:f>
              <c:numCache>
                <c:formatCode>0.00%</c:formatCode>
                <c:ptCount val="18"/>
                <c:pt idx="0">
                  <c:v>-2.2599170625426414E-2</c:v>
                </c:pt>
                <c:pt idx="1">
                  <c:v>-1.9876760397944893E-2</c:v>
                </c:pt>
                <c:pt idx="2">
                  <c:v>-2.5979204713236254E-2</c:v>
                </c:pt>
                <c:pt idx="3">
                  <c:v>-2.1558271987239773E-2</c:v>
                </c:pt>
                <c:pt idx="4">
                  <c:v>-2.9446879993977652E-2</c:v>
                </c:pt>
                <c:pt idx="5">
                  <c:v>-3.3614671118745311E-2</c:v>
                </c:pt>
                <c:pt idx="6">
                  <c:v>-4.5670471020869151E-2</c:v>
                </c:pt>
                <c:pt idx="7">
                  <c:v>-4.9523619241973862E-2</c:v>
                </c:pt>
                <c:pt idx="8">
                  <c:v>-4.1654642884253079E-2</c:v>
                </c:pt>
                <c:pt idx="9">
                  <c:v>-4.1195931581635793E-2</c:v>
                </c:pt>
                <c:pt idx="10">
                  <c:v>-4.1185888435806825E-2</c:v>
                </c:pt>
                <c:pt idx="11">
                  <c:v>-4.7415845693862736E-2</c:v>
                </c:pt>
                <c:pt idx="12">
                  <c:v>-4.4408852650618239E-2</c:v>
                </c:pt>
                <c:pt idx="13">
                  <c:v>-3.277127347232453E-2</c:v>
                </c:pt>
                <c:pt idx="14">
                  <c:v>-2.820009975047905E-2</c:v>
                </c:pt>
                <c:pt idx="15">
                  <c:v>-1.811881525254307E-2</c:v>
                </c:pt>
                <c:pt idx="16">
                  <c:v>-1.2526144342009771E-2</c:v>
                </c:pt>
                <c:pt idx="17">
                  <c:v>-2.0268849444916252E-2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'Bon Homme'!$O$3:$O$20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'Bon Homme'!$Q$3:$Q$20</c:f>
              <c:numCache>
                <c:formatCode>0.00%</c:formatCode>
                <c:ptCount val="18"/>
                <c:pt idx="0">
                  <c:v>2.1713259012284953E-2</c:v>
                </c:pt>
                <c:pt idx="1">
                  <c:v>1.9068024140571779E-2</c:v>
                </c:pt>
                <c:pt idx="2">
                  <c:v>2.6937735118766088E-2</c:v>
                </c:pt>
                <c:pt idx="3">
                  <c:v>2.4200275029832071E-2</c:v>
                </c:pt>
                <c:pt idx="4">
                  <c:v>2.7985192014813087E-2</c:v>
                </c:pt>
                <c:pt idx="5">
                  <c:v>2.3414121004893373E-2</c:v>
                </c:pt>
                <c:pt idx="6">
                  <c:v>1.0596886235134597E-2</c:v>
                </c:pt>
                <c:pt idx="7">
                  <c:v>1.9167953606644493E-2</c:v>
                </c:pt>
                <c:pt idx="8">
                  <c:v>1.645156100722954E-2</c:v>
                </c:pt>
                <c:pt idx="9">
                  <c:v>1.9516637651014614E-2</c:v>
                </c:pt>
                <c:pt idx="10">
                  <c:v>2.168977371794914E-2</c:v>
                </c:pt>
                <c:pt idx="11">
                  <c:v>3.0317236084334131E-2</c:v>
                </c:pt>
                <c:pt idx="12">
                  <c:v>3.0617423043811737E-2</c:v>
                </c:pt>
                <c:pt idx="13">
                  <c:v>2.911010927012514E-2</c:v>
                </c:pt>
                <c:pt idx="14">
                  <c:v>2.3570858543549445E-2</c:v>
                </c:pt>
                <c:pt idx="15">
                  <c:v>1.995934029983706E-2</c:v>
                </c:pt>
                <c:pt idx="16">
                  <c:v>1.4633163376918475E-2</c:v>
                </c:pt>
                <c:pt idx="17">
                  <c:v>4.5035058234427681E-2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17085312"/>
        <c:axId val="117086848"/>
      </c:barChart>
      <c:catAx>
        <c:axId val="117085312"/>
        <c:scaling>
          <c:orientation val="minMax"/>
        </c:scaling>
        <c:delete val="0"/>
        <c:axPos val="l"/>
        <c:majorTickMark val="none"/>
        <c:minorTickMark val="none"/>
        <c:tickLblPos val="low"/>
        <c:crossAx val="117086848"/>
        <c:crosses val="autoZero"/>
        <c:auto val="1"/>
        <c:lblAlgn val="ctr"/>
        <c:lblOffset val="100"/>
        <c:noMultiLvlLbl val="0"/>
      </c:catAx>
      <c:valAx>
        <c:axId val="117086848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17085312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Hyde</a:t>
            </a:r>
            <a:r>
              <a:rPr lang="en-US" baseline="0"/>
              <a:t> 2010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Hyde!$I$3:$I$20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Hyde!$J$3:$J$20</c:f>
              <c:numCache>
                <c:formatCode>0.00%</c:formatCode>
                <c:ptCount val="18"/>
                <c:pt idx="0">
                  <c:v>-3.2394366197183097E-2</c:v>
                </c:pt>
                <c:pt idx="1">
                  <c:v>-3.3802816901408447E-2</c:v>
                </c:pt>
                <c:pt idx="2">
                  <c:v>-3.9436619718309862E-2</c:v>
                </c:pt>
                <c:pt idx="3">
                  <c:v>-3.3098591549295772E-2</c:v>
                </c:pt>
                <c:pt idx="4">
                  <c:v>-2.8169014084507043E-2</c:v>
                </c:pt>
                <c:pt idx="5">
                  <c:v>-3.3098591549295772E-2</c:v>
                </c:pt>
                <c:pt idx="6">
                  <c:v>-2.5352112676056339E-2</c:v>
                </c:pt>
                <c:pt idx="7">
                  <c:v>-2.1830985915492956E-2</c:v>
                </c:pt>
                <c:pt idx="8">
                  <c:v>-2.464788732394366E-2</c:v>
                </c:pt>
                <c:pt idx="9">
                  <c:v>-3.4507042253521129E-2</c:v>
                </c:pt>
                <c:pt idx="10">
                  <c:v>-4.2957746478873238E-2</c:v>
                </c:pt>
                <c:pt idx="11">
                  <c:v>-4.0140845070422537E-2</c:v>
                </c:pt>
                <c:pt idx="12">
                  <c:v>-2.8169014084507043E-2</c:v>
                </c:pt>
                <c:pt idx="13">
                  <c:v>-2.8169014084507043E-2</c:v>
                </c:pt>
                <c:pt idx="14">
                  <c:v>-2.6760563380281689E-2</c:v>
                </c:pt>
                <c:pt idx="15">
                  <c:v>-2.2535211267605635E-2</c:v>
                </c:pt>
                <c:pt idx="16">
                  <c:v>-1.2676056338028169E-2</c:v>
                </c:pt>
                <c:pt idx="17">
                  <c:v>-1.2676056338028169E-2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Hyde!$I$3:$I$20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Hyde!$K$3:$K$20</c:f>
              <c:numCache>
                <c:formatCode>0.00%</c:formatCode>
                <c:ptCount val="18"/>
                <c:pt idx="0">
                  <c:v>1.8309859154929577E-2</c:v>
                </c:pt>
                <c:pt idx="1">
                  <c:v>2.8873239436619718E-2</c:v>
                </c:pt>
                <c:pt idx="2">
                  <c:v>3.3098591549295772E-2</c:v>
                </c:pt>
                <c:pt idx="3">
                  <c:v>2.6056338028169014E-2</c:v>
                </c:pt>
                <c:pt idx="4">
                  <c:v>1.4788732394366197E-2</c:v>
                </c:pt>
                <c:pt idx="5">
                  <c:v>1.9014084507042252E-2</c:v>
                </c:pt>
                <c:pt idx="6">
                  <c:v>2.323943661971831E-2</c:v>
                </c:pt>
                <c:pt idx="7">
                  <c:v>2.0422535211267606E-2</c:v>
                </c:pt>
                <c:pt idx="8">
                  <c:v>2.323943661971831E-2</c:v>
                </c:pt>
                <c:pt idx="9">
                  <c:v>3.4507042253521129E-2</c:v>
                </c:pt>
                <c:pt idx="10">
                  <c:v>4.0140845070422537E-2</c:v>
                </c:pt>
                <c:pt idx="11">
                  <c:v>4.1549295774647887E-2</c:v>
                </c:pt>
                <c:pt idx="12">
                  <c:v>3.3098591549295772E-2</c:v>
                </c:pt>
                <c:pt idx="13">
                  <c:v>1.6901408450704224E-2</c:v>
                </c:pt>
                <c:pt idx="14">
                  <c:v>2.8873239436619718E-2</c:v>
                </c:pt>
                <c:pt idx="15">
                  <c:v>2.1830985915492956E-2</c:v>
                </c:pt>
                <c:pt idx="16">
                  <c:v>2.6056338028169014E-2</c:v>
                </c:pt>
                <c:pt idx="17">
                  <c:v>2.9577464788732393E-2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7260288"/>
        <c:axId val="37274368"/>
      </c:barChart>
      <c:catAx>
        <c:axId val="37260288"/>
        <c:scaling>
          <c:orientation val="minMax"/>
        </c:scaling>
        <c:delete val="0"/>
        <c:axPos val="l"/>
        <c:majorTickMark val="none"/>
        <c:minorTickMark val="none"/>
        <c:tickLblPos val="low"/>
        <c:crossAx val="37274368"/>
        <c:crosses val="autoZero"/>
        <c:auto val="1"/>
        <c:lblAlgn val="ctr"/>
        <c:lblOffset val="100"/>
        <c:noMultiLvlLbl val="0"/>
      </c:catAx>
      <c:valAx>
        <c:axId val="37274368"/>
        <c:scaling>
          <c:orientation val="minMax"/>
          <c:max val="8.0000000000000016E-2"/>
          <c:min val="-8.0000000000000016E-2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37260288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Hyde</a:t>
            </a:r>
            <a:r>
              <a:rPr lang="en-US" baseline="0"/>
              <a:t> 2015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Hyde!$L$3:$L$20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Hyde!$M$3:$M$20</c:f>
              <c:numCache>
                <c:formatCode>0.00%</c:formatCode>
                <c:ptCount val="18"/>
                <c:pt idx="0">
                  <c:v>-2.5184032156150584E-2</c:v>
                </c:pt>
                <c:pt idx="1">
                  <c:v>-3.218202505892348E-2</c:v>
                </c:pt>
                <c:pt idx="2">
                  <c:v>-3.3326010971345313E-2</c:v>
                </c:pt>
                <c:pt idx="3">
                  <c:v>-3.9838892004367146E-2</c:v>
                </c:pt>
                <c:pt idx="4">
                  <c:v>-3.3271780532815452E-2</c:v>
                </c:pt>
                <c:pt idx="5">
                  <c:v>-2.7453071182409038E-2</c:v>
                </c:pt>
                <c:pt idx="6">
                  <c:v>-3.3457769944522049E-2</c:v>
                </c:pt>
                <c:pt idx="7">
                  <c:v>-2.5407091118513352E-2</c:v>
                </c:pt>
                <c:pt idx="8">
                  <c:v>-2.1414513053647517E-2</c:v>
                </c:pt>
                <c:pt idx="9">
                  <c:v>-2.359800638141786E-2</c:v>
                </c:pt>
                <c:pt idx="10">
                  <c:v>-3.3100673707662509E-2</c:v>
                </c:pt>
                <c:pt idx="11">
                  <c:v>-4.1926975467293737E-2</c:v>
                </c:pt>
                <c:pt idx="12">
                  <c:v>-3.9347564024605708E-2</c:v>
                </c:pt>
                <c:pt idx="13">
                  <c:v>-2.6250663133581518E-2</c:v>
                </c:pt>
                <c:pt idx="14">
                  <c:v>-2.5599573753205901E-2</c:v>
                </c:pt>
                <c:pt idx="15">
                  <c:v>-2.2698581689142867E-2</c:v>
                </c:pt>
                <c:pt idx="16">
                  <c:v>-1.7438479927894365E-2</c:v>
                </c:pt>
                <c:pt idx="17">
                  <c:v>-1.6708489636525957E-2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Hyde!$L$3:$L$20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Hyde!$N$3:$N$20</c:f>
              <c:numCache>
                <c:formatCode>0.00%</c:formatCode>
                <c:ptCount val="18"/>
                <c:pt idx="0">
                  <c:v>2.4667675686178708E-2</c:v>
                </c:pt>
                <c:pt idx="1">
                  <c:v>1.7456161301763605E-2</c:v>
                </c:pt>
                <c:pt idx="2">
                  <c:v>2.8516564645718948E-2</c:v>
                </c:pt>
                <c:pt idx="3">
                  <c:v>3.3587245608885846E-2</c:v>
                </c:pt>
                <c:pt idx="4">
                  <c:v>2.6762075883642492E-2</c:v>
                </c:pt>
                <c:pt idx="5">
                  <c:v>1.4427095568886803E-2</c:v>
                </c:pt>
                <c:pt idx="6">
                  <c:v>1.8633453492275708E-2</c:v>
                </c:pt>
                <c:pt idx="7">
                  <c:v>2.3418470756870941E-2</c:v>
                </c:pt>
                <c:pt idx="8">
                  <c:v>2.0094722485820768E-2</c:v>
                </c:pt>
                <c:pt idx="9">
                  <c:v>2.2291555264134566E-2</c:v>
                </c:pt>
                <c:pt idx="10">
                  <c:v>3.3770313507152941E-2</c:v>
                </c:pt>
                <c:pt idx="11">
                  <c:v>3.9524578337424045E-2</c:v>
                </c:pt>
                <c:pt idx="12">
                  <c:v>4.09853563549087E-2</c:v>
                </c:pt>
                <c:pt idx="13">
                  <c:v>3.2815776383081273E-2</c:v>
                </c:pt>
                <c:pt idx="14">
                  <c:v>1.4989784001005443E-2</c:v>
                </c:pt>
                <c:pt idx="15">
                  <c:v>2.6304567362828116E-2</c:v>
                </c:pt>
                <c:pt idx="16">
                  <c:v>1.8532486833510893E-2</c:v>
                </c:pt>
                <c:pt idx="17">
                  <c:v>4.5017922781885655E-2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7373056"/>
        <c:axId val="37374592"/>
      </c:barChart>
      <c:catAx>
        <c:axId val="37373056"/>
        <c:scaling>
          <c:orientation val="minMax"/>
        </c:scaling>
        <c:delete val="0"/>
        <c:axPos val="l"/>
        <c:majorTickMark val="none"/>
        <c:minorTickMark val="none"/>
        <c:tickLblPos val="low"/>
        <c:crossAx val="37374592"/>
        <c:crosses val="autoZero"/>
        <c:auto val="1"/>
        <c:lblAlgn val="ctr"/>
        <c:lblOffset val="100"/>
        <c:noMultiLvlLbl val="0"/>
      </c:catAx>
      <c:valAx>
        <c:axId val="37374592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37373056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Hyde</a:t>
            </a:r>
            <a:r>
              <a:rPr lang="en-US" baseline="0"/>
              <a:t> 2020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Hyde!$O$3:$O$20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Hyde!$P$3:$P$20</c:f>
              <c:numCache>
                <c:formatCode>0.00%</c:formatCode>
                <c:ptCount val="18"/>
                <c:pt idx="0">
                  <c:v>-2.8265343970580132E-2</c:v>
                </c:pt>
                <c:pt idx="1">
                  <c:v>-2.4527890914862498E-2</c:v>
                </c:pt>
                <c:pt idx="2">
                  <c:v>-3.2039315429041967E-2</c:v>
                </c:pt>
                <c:pt idx="3">
                  <c:v>-3.272608443757407E-2</c:v>
                </c:pt>
                <c:pt idx="4">
                  <c:v>-4.0133147803484745E-2</c:v>
                </c:pt>
                <c:pt idx="5">
                  <c:v>-3.3339941278720218E-2</c:v>
                </c:pt>
                <c:pt idx="6">
                  <c:v>-2.6771234700098935E-2</c:v>
                </c:pt>
                <c:pt idx="7">
                  <c:v>-3.3834913077464029E-2</c:v>
                </c:pt>
                <c:pt idx="8">
                  <c:v>-2.5495296582381186E-2</c:v>
                </c:pt>
                <c:pt idx="9">
                  <c:v>-2.0970012818307463E-2</c:v>
                </c:pt>
                <c:pt idx="10">
                  <c:v>-2.2292331103283224E-2</c:v>
                </c:pt>
                <c:pt idx="11">
                  <c:v>-3.1413293662687934E-2</c:v>
                </c:pt>
                <c:pt idx="12">
                  <c:v>-4.0351561323690707E-2</c:v>
                </c:pt>
                <c:pt idx="13">
                  <c:v>-3.7723533145558548E-2</c:v>
                </c:pt>
                <c:pt idx="14">
                  <c:v>-2.3795205111100191E-2</c:v>
                </c:pt>
                <c:pt idx="15">
                  <c:v>-2.1620697525777527E-2</c:v>
                </c:pt>
                <c:pt idx="16">
                  <c:v>-1.7209525580860072E-2</c:v>
                </c:pt>
                <c:pt idx="17">
                  <c:v>-2.2565054475246378E-2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Hyde!$O$3:$O$20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Hyde!$Q$3:$Q$20</c:f>
              <c:numCache>
                <c:formatCode>0.00%</c:formatCode>
                <c:ptCount val="18"/>
                <c:pt idx="0">
                  <c:v>2.7131032286822954E-2</c:v>
                </c:pt>
                <c:pt idx="1">
                  <c:v>2.5184064412723771E-2</c:v>
                </c:pt>
                <c:pt idx="2">
                  <c:v>1.6528023398812677E-2</c:v>
                </c:pt>
                <c:pt idx="3">
                  <c:v>2.8062180762331836E-2</c:v>
                </c:pt>
                <c:pt idx="4">
                  <c:v>3.3953976958738544E-2</c:v>
                </c:pt>
                <c:pt idx="5">
                  <c:v>2.769491104476882E-2</c:v>
                </c:pt>
                <c:pt idx="6">
                  <c:v>1.4036046995474661E-2</c:v>
                </c:pt>
                <c:pt idx="7">
                  <c:v>1.8213682845093174E-2</c:v>
                </c:pt>
                <c:pt idx="8">
                  <c:v>2.355773218554965E-2</c:v>
                </c:pt>
                <c:pt idx="9">
                  <c:v>1.9831851879391214E-2</c:v>
                </c:pt>
                <c:pt idx="10">
                  <c:v>2.1149867707671605E-2</c:v>
                </c:pt>
                <c:pt idx="11">
                  <c:v>3.2867179777866094E-2</c:v>
                </c:pt>
                <c:pt idx="12">
                  <c:v>3.8252329536094615E-2</c:v>
                </c:pt>
                <c:pt idx="13">
                  <c:v>3.977361668727844E-2</c:v>
                </c:pt>
                <c:pt idx="14">
                  <c:v>3.2310890900066662E-2</c:v>
                </c:pt>
                <c:pt idx="15">
                  <c:v>1.2443783548276377E-2</c:v>
                </c:pt>
                <c:pt idx="16">
                  <c:v>2.3330553594942082E-2</c:v>
                </c:pt>
                <c:pt idx="17">
                  <c:v>5.0603892537377106E-2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7399552"/>
        <c:axId val="37425920"/>
      </c:barChart>
      <c:catAx>
        <c:axId val="37399552"/>
        <c:scaling>
          <c:orientation val="minMax"/>
        </c:scaling>
        <c:delete val="0"/>
        <c:axPos val="l"/>
        <c:majorTickMark val="none"/>
        <c:minorTickMark val="none"/>
        <c:tickLblPos val="low"/>
        <c:crossAx val="37425920"/>
        <c:crosses val="autoZero"/>
        <c:auto val="1"/>
        <c:lblAlgn val="ctr"/>
        <c:lblOffset val="100"/>
        <c:noMultiLvlLbl val="0"/>
      </c:catAx>
      <c:valAx>
        <c:axId val="37425920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37399552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Hyde</a:t>
            </a:r>
            <a:r>
              <a:rPr lang="en-US" baseline="0"/>
              <a:t> 2025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Hyde!$R$3:$R$20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Hyde!$S$3:$S$20</c:f>
              <c:numCache>
                <c:formatCode>0.00%</c:formatCode>
                <c:ptCount val="18"/>
                <c:pt idx="0">
                  <c:v>-3.4960531363309864E-2</c:v>
                </c:pt>
                <c:pt idx="1">
                  <c:v>-2.8223293760858137E-2</c:v>
                </c:pt>
                <c:pt idx="2">
                  <c:v>-2.3586469831958914E-2</c:v>
                </c:pt>
                <c:pt idx="3">
                  <c:v>-3.1599061054942298E-2</c:v>
                </c:pt>
                <c:pt idx="4">
                  <c:v>-3.1551222682250746E-2</c:v>
                </c:pt>
                <c:pt idx="5">
                  <c:v>-3.9846333467747241E-2</c:v>
                </c:pt>
                <c:pt idx="6">
                  <c:v>-3.336045587252652E-2</c:v>
                </c:pt>
                <c:pt idx="7">
                  <c:v>-2.5659748626341339E-2</c:v>
                </c:pt>
                <c:pt idx="8">
                  <c:v>-3.3920499419913965E-2</c:v>
                </c:pt>
                <c:pt idx="9">
                  <c:v>-2.5327878969700818E-2</c:v>
                </c:pt>
                <c:pt idx="10">
                  <c:v>-2.0179216307076191E-2</c:v>
                </c:pt>
                <c:pt idx="11">
                  <c:v>-2.0620473704839926E-2</c:v>
                </c:pt>
                <c:pt idx="12">
                  <c:v>-2.8981267510372298E-2</c:v>
                </c:pt>
                <c:pt idx="13">
                  <c:v>-3.7430033549626616E-2</c:v>
                </c:pt>
                <c:pt idx="14">
                  <c:v>-3.498689255862765E-2</c:v>
                </c:pt>
                <c:pt idx="15">
                  <c:v>-1.9846137942347998E-2</c:v>
                </c:pt>
                <c:pt idx="16">
                  <c:v>-1.6176536083965243E-2</c:v>
                </c:pt>
                <c:pt idx="17">
                  <c:v>-2.5796457496124775E-2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Hyde!$R$3:$R$20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Hyde!$T$3:$T$20</c:f>
              <c:numCache>
                <c:formatCode>0.00%</c:formatCode>
                <c:ptCount val="18"/>
                <c:pt idx="0">
                  <c:v>3.3591267313443279E-2</c:v>
                </c:pt>
                <c:pt idx="1">
                  <c:v>2.69545316284103E-2</c:v>
                </c:pt>
                <c:pt idx="2">
                  <c:v>2.5666578563202615E-2</c:v>
                </c:pt>
                <c:pt idx="3">
                  <c:v>1.5325137216542625E-2</c:v>
                </c:pt>
                <c:pt idx="4">
                  <c:v>2.7106274380166814E-2</c:v>
                </c:pt>
                <c:pt idx="5">
                  <c:v>3.4074505608184327E-2</c:v>
                </c:pt>
                <c:pt idx="6">
                  <c:v>2.8537350512222167E-2</c:v>
                </c:pt>
                <c:pt idx="7">
                  <c:v>1.3508187892347583E-2</c:v>
                </c:pt>
                <c:pt idx="8">
                  <c:v>1.745997570416152E-2</c:v>
                </c:pt>
                <c:pt idx="9">
                  <c:v>2.3557239016100445E-2</c:v>
                </c:pt>
                <c:pt idx="10">
                  <c:v>1.9340956538585353E-2</c:v>
                </c:pt>
                <c:pt idx="11">
                  <c:v>1.9638256953311364E-2</c:v>
                </c:pt>
                <c:pt idx="12">
                  <c:v>3.1113002400098261E-2</c:v>
                </c:pt>
                <c:pt idx="13">
                  <c:v>3.5992001982711831E-2</c:v>
                </c:pt>
                <c:pt idx="14">
                  <c:v>3.7667440058575412E-2</c:v>
                </c:pt>
                <c:pt idx="15">
                  <c:v>3.026444761636133E-2</c:v>
                </c:pt>
                <c:pt idx="16">
                  <c:v>9.6586562309268244E-3</c:v>
                </c:pt>
                <c:pt idx="17">
                  <c:v>5.8491680182117686E-2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7446784"/>
        <c:axId val="37448320"/>
      </c:barChart>
      <c:catAx>
        <c:axId val="37446784"/>
        <c:scaling>
          <c:orientation val="minMax"/>
        </c:scaling>
        <c:delete val="0"/>
        <c:axPos val="l"/>
        <c:majorTickMark val="none"/>
        <c:minorTickMark val="none"/>
        <c:tickLblPos val="low"/>
        <c:crossAx val="37448320"/>
        <c:crosses val="autoZero"/>
        <c:auto val="1"/>
        <c:lblAlgn val="ctr"/>
        <c:lblOffset val="100"/>
        <c:noMultiLvlLbl val="0"/>
      </c:catAx>
      <c:valAx>
        <c:axId val="37448320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37446784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Hyde</a:t>
            </a:r>
            <a:r>
              <a:rPr lang="en-US" baseline="0"/>
              <a:t> 2030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Hyde!$U$3:$U$20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Hyde!$V$3:$V$20</c:f>
              <c:numCache>
                <c:formatCode>0.00%</c:formatCode>
                <c:ptCount val="18"/>
                <c:pt idx="0">
                  <c:v>-3.8237153778023565E-2</c:v>
                </c:pt>
                <c:pt idx="1">
                  <c:v>-3.4921212459064273E-2</c:v>
                </c:pt>
                <c:pt idx="2">
                  <c:v>-2.8165530315726574E-2</c:v>
                </c:pt>
                <c:pt idx="3">
                  <c:v>-2.2396329281590788E-2</c:v>
                </c:pt>
                <c:pt idx="4">
                  <c:v>-3.0900858354700095E-2</c:v>
                </c:pt>
                <c:pt idx="5">
                  <c:v>-2.986682807899689E-2</c:v>
                </c:pt>
                <c:pt idx="6">
                  <c:v>-3.9544065818832928E-2</c:v>
                </c:pt>
                <c:pt idx="7">
                  <c:v>-3.3273819642652767E-2</c:v>
                </c:pt>
                <c:pt idx="8">
                  <c:v>-2.421941330265814E-2</c:v>
                </c:pt>
                <c:pt idx="9">
                  <c:v>-3.376997844184406E-2</c:v>
                </c:pt>
                <c:pt idx="10">
                  <c:v>-2.4843392989053303E-2</c:v>
                </c:pt>
                <c:pt idx="11">
                  <c:v>-1.9224652075294554E-2</c:v>
                </c:pt>
                <c:pt idx="12">
                  <c:v>-1.861601591244846E-2</c:v>
                </c:pt>
                <c:pt idx="13">
                  <c:v>-2.5729314864268535E-2</c:v>
                </c:pt>
                <c:pt idx="14">
                  <c:v>-3.3490303484484785E-2</c:v>
                </c:pt>
                <c:pt idx="15">
                  <c:v>-3.0114762038668221E-2</c:v>
                </c:pt>
                <c:pt idx="16">
                  <c:v>-1.4712766512202706E-2</c:v>
                </c:pt>
                <c:pt idx="17">
                  <c:v>-2.6885595960039844E-2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Hyde!$U$3:$U$20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Hyde!$W$3:$W$20</c:f>
              <c:numCache>
                <c:formatCode>0.00%</c:formatCode>
                <c:ptCount val="18"/>
                <c:pt idx="0">
                  <c:v>3.6737527057397044E-2</c:v>
                </c:pt>
                <c:pt idx="1">
                  <c:v>3.3579625904908136E-2</c:v>
                </c:pt>
                <c:pt idx="2">
                  <c:v>2.6606478276011796E-2</c:v>
                </c:pt>
                <c:pt idx="3">
                  <c:v>2.6200223683565442E-2</c:v>
                </c:pt>
                <c:pt idx="4">
                  <c:v>1.3869893411993248E-2</c:v>
                </c:pt>
                <c:pt idx="5">
                  <c:v>2.5928271403793009E-2</c:v>
                </c:pt>
                <c:pt idx="6">
                  <c:v>3.3940629538995334E-2</c:v>
                </c:pt>
                <c:pt idx="7">
                  <c:v>2.9462815223565742E-2</c:v>
                </c:pt>
                <c:pt idx="8">
                  <c:v>1.2837817502752251E-2</c:v>
                </c:pt>
                <c:pt idx="9">
                  <c:v>1.6526146709579661E-2</c:v>
                </c:pt>
                <c:pt idx="10">
                  <c:v>2.3364678160100322E-2</c:v>
                </c:pt>
                <c:pt idx="11">
                  <c:v>1.8753476685242052E-2</c:v>
                </c:pt>
                <c:pt idx="12">
                  <c:v>1.7658622436804904E-2</c:v>
                </c:pt>
                <c:pt idx="13">
                  <c:v>2.8722875874840847E-2</c:v>
                </c:pt>
                <c:pt idx="14">
                  <c:v>3.3103162255884749E-2</c:v>
                </c:pt>
                <c:pt idx="15">
                  <c:v>3.3703405748070348E-2</c:v>
                </c:pt>
                <c:pt idx="16">
                  <c:v>2.7592840937322165E-2</c:v>
                </c:pt>
                <c:pt idx="17">
                  <c:v>5.2499515878622262E-2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7104640"/>
        <c:axId val="37110528"/>
      </c:barChart>
      <c:catAx>
        <c:axId val="37104640"/>
        <c:scaling>
          <c:orientation val="minMax"/>
        </c:scaling>
        <c:delete val="0"/>
        <c:axPos val="l"/>
        <c:majorTickMark val="none"/>
        <c:minorTickMark val="none"/>
        <c:tickLblPos val="low"/>
        <c:crossAx val="37110528"/>
        <c:crosses val="autoZero"/>
        <c:auto val="1"/>
        <c:lblAlgn val="ctr"/>
        <c:lblOffset val="100"/>
        <c:noMultiLvlLbl val="0"/>
      </c:catAx>
      <c:valAx>
        <c:axId val="37110528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37104640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Hyde</a:t>
            </a:r>
            <a:r>
              <a:rPr lang="en-US" baseline="0"/>
              <a:t> 2035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Hyde!$X$3:$X$20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Hyde!$Y$3:$Y$20</c:f>
              <c:numCache>
                <c:formatCode>0.00%</c:formatCode>
                <c:ptCount val="18"/>
                <c:pt idx="0">
                  <c:v>-3.1623220938440021E-2</c:v>
                </c:pt>
                <c:pt idx="1">
                  <c:v>-3.8432373799483846E-2</c:v>
                </c:pt>
                <c:pt idx="2">
                  <c:v>-3.5554353750350327E-2</c:v>
                </c:pt>
                <c:pt idx="3">
                  <c:v>-2.8695980498527941E-2</c:v>
                </c:pt>
                <c:pt idx="4">
                  <c:v>-2.1350321467928451E-2</c:v>
                </c:pt>
                <c:pt idx="5">
                  <c:v>-3.0603434203576248E-2</c:v>
                </c:pt>
                <c:pt idx="6">
                  <c:v>-2.8621309123299916E-2</c:v>
                </c:pt>
                <c:pt idx="7">
                  <c:v>-3.9837797241655835E-2</c:v>
                </c:pt>
                <c:pt idx="8">
                  <c:v>-3.3884659697712455E-2</c:v>
                </c:pt>
                <c:pt idx="9">
                  <c:v>-2.2895233960935246E-2</c:v>
                </c:pt>
                <c:pt idx="10">
                  <c:v>-3.3914876406328315E-2</c:v>
                </c:pt>
                <c:pt idx="11">
                  <c:v>-2.4678480691045935E-2</c:v>
                </c:pt>
                <c:pt idx="12">
                  <c:v>-1.844046680469609E-2</c:v>
                </c:pt>
                <c:pt idx="13">
                  <c:v>-1.6555914634104364E-2</c:v>
                </c:pt>
                <c:pt idx="14">
                  <c:v>-2.2388835704328515E-2</c:v>
                </c:pt>
                <c:pt idx="15">
                  <c:v>-2.8193310047998892E-2</c:v>
                </c:pt>
                <c:pt idx="16">
                  <c:v>-2.3695781468928461E-2</c:v>
                </c:pt>
                <c:pt idx="17">
                  <c:v>-2.6939389449684721E-2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Hyde!$X$3:$X$20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Hyde!$Z$3:$Z$20</c:f>
              <c:numCache>
                <c:formatCode>0.00%</c:formatCode>
                <c:ptCount val="18"/>
                <c:pt idx="0">
                  <c:v>3.0383105548873877E-2</c:v>
                </c:pt>
                <c:pt idx="1">
                  <c:v>3.6934019229226657E-2</c:v>
                </c:pt>
                <c:pt idx="2">
                  <c:v>3.4245872647069311E-2</c:v>
                </c:pt>
                <c:pt idx="3">
                  <c:v>2.6595213907478404E-2</c:v>
                </c:pt>
                <c:pt idx="4">
                  <c:v>2.7325398143420887E-2</c:v>
                </c:pt>
                <c:pt idx="5">
                  <c:v>1.2555132513612286E-2</c:v>
                </c:pt>
                <c:pt idx="6">
                  <c:v>2.4985531871598493E-2</c:v>
                </c:pt>
                <c:pt idx="7">
                  <c:v>3.4337361426082617E-2</c:v>
                </c:pt>
                <c:pt idx="8">
                  <c:v>3.1019004873924807E-2</c:v>
                </c:pt>
                <c:pt idx="9">
                  <c:v>1.238861455044234E-2</c:v>
                </c:pt>
                <c:pt idx="10">
                  <c:v>1.5645203072967677E-2</c:v>
                </c:pt>
                <c:pt idx="11">
                  <c:v>2.3529020051009753E-2</c:v>
                </c:pt>
                <c:pt idx="12">
                  <c:v>1.8298524273998213E-2</c:v>
                </c:pt>
                <c:pt idx="13">
                  <c:v>1.5659451687338073E-2</c:v>
                </c:pt>
                <c:pt idx="14">
                  <c:v>2.6490724693057972E-2</c:v>
                </c:pt>
                <c:pt idx="15">
                  <c:v>2.9367983448885783E-2</c:v>
                </c:pt>
                <c:pt idx="16">
                  <c:v>2.9602201195106179E-2</c:v>
                </c:pt>
                <c:pt idx="17">
                  <c:v>6.4331896976881048E-2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7246080"/>
        <c:axId val="37247616"/>
      </c:barChart>
      <c:catAx>
        <c:axId val="37246080"/>
        <c:scaling>
          <c:orientation val="minMax"/>
        </c:scaling>
        <c:delete val="0"/>
        <c:axPos val="l"/>
        <c:majorTickMark val="none"/>
        <c:minorTickMark val="none"/>
        <c:tickLblPos val="low"/>
        <c:crossAx val="37247616"/>
        <c:crosses val="autoZero"/>
        <c:auto val="1"/>
        <c:lblAlgn val="ctr"/>
        <c:lblOffset val="100"/>
        <c:noMultiLvlLbl val="0"/>
      </c:catAx>
      <c:valAx>
        <c:axId val="37247616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37246080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Jackson</a:t>
            </a:r>
            <a:r>
              <a:rPr lang="en-US" baseline="0"/>
              <a:t> 2010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Jackson!$I$3:$I$20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Jackson!$J$3:$J$20</c:f>
              <c:numCache>
                <c:formatCode>0.00%</c:formatCode>
                <c:ptCount val="18"/>
                <c:pt idx="0">
                  <c:v>-4.7509072913229956E-2</c:v>
                </c:pt>
                <c:pt idx="1">
                  <c:v>-4.5859452325965028E-2</c:v>
                </c:pt>
                <c:pt idx="2">
                  <c:v>-4.4539755856153086E-2</c:v>
                </c:pt>
                <c:pt idx="3">
                  <c:v>-3.7281425272187398E-2</c:v>
                </c:pt>
                <c:pt idx="4">
                  <c:v>-3.4642032332563508E-2</c:v>
                </c:pt>
                <c:pt idx="5">
                  <c:v>-3.1012867040580667E-2</c:v>
                </c:pt>
                <c:pt idx="6">
                  <c:v>-2.7383701748597822E-2</c:v>
                </c:pt>
                <c:pt idx="7">
                  <c:v>-2.276476410425602E-2</c:v>
                </c:pt>
                <c:pt idx="8">
                  <c:v>-2.7383701748597822E-2</c:v>
                </c:pt>
                <c:pt idx="9">
                  <c:v>-2.837347410095678E-2</c:v>
                </c:pt>
                <c:pt idx="10">
                  <c:v>-3.5301880567469482E-2</c:v>
                </c:pt>
                <c:pt idx="11">
                  <c:v>-2.9033322335862751E-2</c:v>
                </c:pt>
                <c:pt idx="12">
                  <c:v>-2.6064005278785878E-2</c:v>
                </c:pt>
                <c:pt idx="13">
                  <c:v>-1.7485978225008247E-2</c:v>
                </c:pt>
                <c:pt idx="14">
                  <c:v>-1.979544704717915E-2</c:v>
                </c:pt>
                <c:pt idx="15">
                  <c:v>-1.2537116463213462E-2</c:v>
                </c:pt>
                <c:pt idx="16">
                  <c:v>-1.1217419993401518E-2</c:v>
                </c:pt>
                <c:pt idx="17">
                  <c:v>-5.6087099967007592E-3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Jackson!$I$3:$I$20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Jackson!$K$3:$K$20</c:f>
              <c:numCache>
                <c:formatCode>0.00%</c:formatCode>
                <c:ptCount val="18"/>
                <c:pt idx="0">
                  <c:v>4.2890135268888158E-2</c:v>
                </c:pt>
                <c:pt idx="1">
                  <c:v>4.4209831738700099E-2</c:v>
                </c:pt>
                <c:pt idx="2">
                  <c:v>4.3549983503794125E-2</c:v>
                </c:pt>
                <c:pt idx="3">
                  <c:v>4.7838997030682943E-2</c:v>
                </c:pt>
                <c:pt idx="4">
                  <c:v>3.3322335862751566E-2</c:v>
                </c:pt>
                <c:pt idx="5">
                  <c:v>3.2002639392939625E-2</c:v>
                </c:pt>
                <c:pt idx="6">
                  <c:v>2.3424612339161991E-2</c:v>
                </c:pt>
                <c:pt idx="7">
                  <c:v>2.4084460574067965E-2</c:v>
                </c:pt>
                <c:pt idx="8">
                  <c:v>2.6723853513691852E-2</c:v>
                </c:pt>
                <c:pt idx="9">
                  <c:v>3.2662487627845599E-2</c:v>
                </c:pt>
                <c:pt idx="10">
                  <c:v>3.0353018805674696E-2</c:v>
                </c:pt>
                <c:pt idx="11">
                  <c:v>2.3094688221709007E-2</c:v>
                </c:pt>
                <c:pt idx="12">
                  <c:v>2.4414384691520949E-2</c:v>
                </c:pt>
                <c:pt idx="13">
                  <c:v>1.4846585285384361E-2</c:v>
                </c:pt>
                <c:pt idx="14">
                  <c:v>1.7485978225008247E-2</c:v>
                </c:pt>
                <c:pt idx="15">
                  <c:v>1.0887495875948531E-2</c:v>
                </c:pt>
                <c:pt idx="16">
                  <c:v>9.8977235235895751E-3</c:v>
                </c:pt>
                <c:pt idx="17">
                  <c:v>1.4516661167931376E-2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7023744"/>
        <c:axId val="37025280"/>
      </c:barChart>
      <c:catAx>
        <c:axId val="37023744"/>
        <c:scaling>
          <c:orientation val="minMax"/>
        </c:scaling>
        <c:delete val="0"/>
        <c:axPos val="l"/>
        <c:majorTickMark val="none"/>
        <c:minorTickMark val="none"/>
        <c:tickLblPos val="low"/>
        <c:crossAx val="37025280"/>
        <c:crosses val="autoZero"/>
        <c:auto val="1"/>
        <c:lblAlgn val="ctr"/>
        <c:lblOffset val="100"/>
        <c:noMultiLvlLbl val="0"/>
      </c:catAx>
      <c:valAx>
        <c:axId val="37025280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37023744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Jackson</a:t>
            </a:r>
            <a:r>
              <a:rPr lang="en-US" baseline="0"/>
              <a:t> 2015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Jackson!$L$3:$L$20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Jackson!$M$3:$M$20</c:f>
              <c:numCache>
                <c:formatCode>0.00%</c:formatCode>
                <c:ptCount val="18"/>
                <c:pt idx="0">
                  <c:v>-5.0800876802786964E-2</c:v>
                </c:pt>
                <c:pt idx="1">
                  <c:v>-4.4924557222363208E-2</c:v>
                </c:pt>
                <c:pt idx="2">
                  <c:v>-4.3611835558933956E-2</c:v>
                </c:pt>
                <c:pt idx="3">
                  <c:v>-4.2500612687823416E-2</c:v>
                </c:pt>
                <c:pt idx="4">
                  <c:v>-3.4687745268764156E-2</c:v>
                </c:pt>
                <c:pt idx="5">
                  <c:v>-3.2164479306240626E-2</c:v>
                </c:pt>
                <c:pt idx="6">
                  <c:v>-2.8775448663970964E-2</c:v>
                </c:pt>
                <c:pt idx="7">
                  <c:v>-2.5252109408238212E-2</c:v>
                </c:pt>
                <c:pt idx="8">
                  <c:v>-2.0615018791245041E-2</c:v>
                </c:pt>
                <c:pt idx="9">
                  <c:v>-2.4834295805680567E-2</c:v>
                </c:pt>
                <c:pt idx="10">
                  <c:v>-2.4720169463674405E-2</c:v>
                </c:pt>
                <c:pt idx="11">
                  <c:v>-3.0651628597648535E-2</c:v>
                </c:pt>
                <c:pt idx="12">
                  <c:v>-2.436874130555328E-2</c:v>
                </c:pt>
                <c:pt idx="13">
                  <c:v>-2.2737923624899046E-2</c:v>
                </c:pt>
                <c:pt idx="14">
                  <c:v>-1.3691716925164167E-2</c:v>
                </c:pt>
                <c:pt idx="15">
                  <c:v>-1.4935954717061453E-2</c:v>
                </c:pt>
                <c:pt idx="16">
                  <c:v>-8.3398406557265263E-3</c:v>
                </c:pt>
                <c:pt idx="17">
                  <c:v>-1.0151234273734069E-2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Jackson!$L$3:$L$20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Jackson!$N$3:$N$20</c:f>
              <c:numCache>
                <c:formatCode>0.00%</c:formatCode>
                <c:ptCount val="18"/>
                <c:pt idx="0">
                  <c:v>4.884459709508817E-2</c:v>
                </c:pt>
                <c:pt idx="1">
                  <c:v>4.0558848342327848E-2</c:v>
                </c:pt>
                <c:pt idx="2">
                  <c:v>4.1983457616450587E-2</c:v>
                </c:pt>
                <c:pt idx="3">
                  <c:v>4.099305255136617E-2</c:v>
                </c:pt>
                <c:pt idx="4">
                  <c:v>4.5594365171096642E-2</c:v>
                </c:pt>
                <c:pt idx="5">
                  <c:v>3.1454475816624895E-2</c:v>
                </c:pt>
                <c:pt idx="6">
                  <c:v>3.0428293524321963E-2</c:v>
                </c:pt>
                <c:pt idx="7">
                  <c:v>2.2008101613902983E-2</c:v>
                </c:pt>
                <c:pt idx="8">
                  <c:v>2.231626294057848E-2</c:v>
                </c:pt>
                <c:pt idx="9">
                  <c:v>2.4268593358791946E-2</c:v>
                </c:pt>
                <c:pt idx="10">
                  <c:v>3.020824726497089E-2</c:v>
                </c:pt>
                <c:pt idx="11">
                  <c:v>2.7799979181118057E-2</c:v>
                </c:pt>
                <c:pt idx="12">
                  <c:v>2.1046960216683001E-2</c:v>
                </c:pt>
                <c:pt idx="13">
                  <c:v>2.1692553573392198E-2</c:v>
                </c:pt>
                <c:pt idx="14">
                  <c:v>1.2218554857897017E-2</c:v>
                </c:pt>
                <c:pt idx="15">
                  <c:v>1.4765658544701689E-2</c:v>
                </c:pt>
                <c:pt idx="16">
                  <c:v>7.9507120295145214E-3</c:v>
                </c:pt>
                <c:pt idx="17">
                  <c:v>1.8103097221664595E-2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7857152"/>
        <c:axId val="37858688"/>
      </c:barChart>
      <c:catAx>
        <c:axId val="37857152"/>
        <c:scaling>
          <c:orientation val="minMax"/>
        </c:scaling>
        <c:delete val="0"/>
        <c:axPos val="l"/>
        <c:majorTickMark val="none"/>
        <c:minorTickMark val="none"/>
        <c:tickLblPos val="low"/>
        <c:crossAx val="37858688"/>
        <c:crosses val="autoZero"/>
        <c:auto val="1"/>
        <c:lblAlgn val="ctr"/>
        <c:lblOffset val="100"/>
        <c:noMultiLvlLbl val="0"/>
      </c:catAx>
      <c:valAx>
        <c:axId val="37858688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37857152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Jackson</a:t>
            </a:r>
            <a:r>
              <a:rPr lang="en-US" baseline="0"/>
              <a:t> 2020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Jackson!$O$3:$O$20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Jackson!$P$3:$P$20</c:f>
              <c:numCache>
                <c:formatCode>0.00%</c:formatCode>
                <c:ptCount val="18"/>
                <c:pt idx="0">
                  <c:v>-5.6814540482628059E-2</c:v>
                </c:pt>
                <c:pt idx="1">
                  <c:v>-4.7594872038054584E-2</c:v>
                </c:pt>
                <c:pt idx="2">
                  <c:v>-4.2183390067424449E-2</c:v>
                </c:pt>
                <c:pt idx="3">
                  <c:v>-4.0846724712406753E-2</c:v>
                </c:pt>
                <c:pt idx="4">
                  <c:v>-3.9236289494817014E-2</c:v>
                </c:pt>
                <c:pt idx="5">
                  <c:v>-3.1754614608031161E-2</c:v>
                </c:pt>
                <c:pt idx="6">
                  <c:v>-2.9450989095086397E-2</c:v>
                </c:pt>
                <c:pt idx="7">
                  <c:v>-2.6145711269599983E-2</c:v>
                </c:pt>
                <c:pt idx="8">
                  <c:v>-2.2971952531775738E-2</c:v>
                </c:pt>
                <c:pt idx="9">
                  <c:v>-1.8320705651922422E-2</c:v>
                </c:pt>
                <c:pt idx="10">
                  <c:v>-2.1613554217813122E-2</c:v>
                </c:pt>
                <c:pt idx="11">
                  <c:v>-2.0777975842070511E-2</c:v>
                </c:pt>
                <c:pt idx="12">
                  <c:v>-2.5528406748584871E-2</c:v>
                </c:pt>
                <c:pt idx="13">
                  <c:v>-2.07323291012107E-2</c:v>
                </c:pt>
                <c:pt idx="14">
                  <c:v>-1.8064505734068488E-2</c:v>
                </c:pt>
                <c:pt idx="15">
                  <c:v>-9.9481436055637428E-3</c:v>
                </c:pt>
                <c:pt idx="16">
                  <c:v>-1.0012428111380789E-2</c:v>
                </c:pt>
                <c:pt idx="17">
                  <c:v>-1.0853152470011528E-2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Jackson!$O$3:$O$20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Jackson!$Q$3:$Q$20</c:f>
              <c:numCache>
                <c:formatCode>0.00%</c:formatCode>
                <c:ptCount val="18"/>
                <c:pt idx="0">
                  <c:v>5.4585802864035894E-2</c:v>
                </c:pt>
                <c:pt idx="1">
                  <c:v>4.5999238119108568E-2</c:v>
                </c:pt>
                <c:pt idx="2">
                  <c:v>3.7948105774926237E-2</c:v>
                </c:pt>
                <c:pt idx="3">
                  <c:v>3.9226131082311898E-2</c:v>
                </c:pt>
                <c:pt idx="4">
                  <c:v>3.7888758234250634E-2</c:v>
                </c:pt>
                <c:pt idx="5">
                  <c:v>4.29891450152355E-2</c:v>
                </c:pt>
                <c:pt idx="6">
                  <c:v>2.9229708166273519E-2</c:v>
                </c:pt>
                <c:pt idx="7">
                  <c:v>2.8599557575037779E-2</c:v>
                </c:pt>
                <c:pt idx="8">
                  <c:v>2.021995788215589E-2</c:v>
                </c:pt>
                <c:pt idx="9">
                  <c:v>2.013227523930881E-2</c:v>
                </c:pt>
                <c:pt idx="10">
                  <c:v>2.1854084706797065E-2</c:v>
                </c:pt>
                <c:pt idx="11">
                  <c:v>2.7122849739477657E-2</c:v>
                </c:pt>
                <c:pt idx="12">
                  <c:v>2.5350363400179793E-2</c:v>
                </c:pt>
                <c:pt idx="13">
                  <c:v>1.8105490104213116E-2</c:v>
                </c:pt>
                <c:pt idx="14">
                  <c:v>1.8163860372992811E-2</c:v>
                </c:pt>
                <c:pt idx="15">
                  <c:v>9.8992567623663649E-3</c:v>
                </c:pt>
                <c:pt idx="16">
                  <c:v>1.0866682171660858E-2</c:v>
                </c:pt>
                <c:pt idx="17">
                  <c:v>1.8968447007217205E-2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7896192"/>
        <c:axId val="37897728"/>
      </c:barChart>
      <c:catAx>
        <c:axId val="37896192"/>
        <c:scaling>
          <c:orientation val="minMax"/>
        </c:scaling>
        <c:delete val="0"/>
        <c:axPos val="l"/>
        <c:majorTickMark val="none"/>
        <c:minorTickMark val="none"/>
        <c:tickLblPos val="low"/>
        <c:crossAx val="37897728"/>
        <c:crosses val="autoZero"/>
        <c:auto val="1"/>
        <c:lblAlgn val="ctr"/>
        <c:lblOffset val="100"/>
        <c:noMultiLvlLbl val="0"/>
      </c:catAx>
      <c:valAx>
        <c:axId val="37897728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37896192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Jackson </a:t>
            </a:r>
            <a:r>
              <a:rPr lang="en-US" baseline="0"/>
              <a:t>2025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Jackson!$R$3:$R$20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Jackson!$S$3:$S$20</c:f>
              <c:numCache>
                <c:formatCode>0.00%</c:formatCode>
                <c:ptCount val="18"/>
                <c:pt idx="0">
                  <c:v>-5.7093175279999873E-2</c:v>
                </c:pt>
                <c:pt idx="1">
                  <c:v>-5.3181928731504E-2</c:v>
                </c:pt>
                <c:pt idx="2">
                  <c:v>-4.4724878314214019E-2</c:v>
                </c:pt>
                <c:pt idx="3">
                  <c:v>-3.9410264068073408E-2</c:v>
                </c:pt>
                <c:pt idx="4">
                  <c:v>-3.7369803045572289E-2</c:v>
                </c:pt>
                <c:pt idx="5">
                  <c:v>-3.6000019412807491E-2</c:v>
                </c:pt>
                <c:pt idx="6">
                  <c:v>-2.8953303416520439E-2</c:v>
                </c:pt>
                <c:pt idx="7">
                  <c:v>-2.6672409453128158E-2</c:v>
                </c:pt>
                <c:pt idx="8">
                  <c:v>-2.3652867402144354E-2</c:v>
                </c:pt>
                <c:pt idx="9">
                  <c:v>-2.0730552580325596E-2</c:v>
                </c:pt>
                <c:pt idx="10">
                  <c:v>-1.5769860215152944E-2</c:v>
                </c:pt>
                <c:pt idx="11">
                  <c:v>-1.835892216701682E-2</c:v>
                </c:pt>
                <c:pt idx="12">
                  <c:v>-1.690337623732352E-2</c:v>
                </c:pt>
                <c:pt idx="13">
                  <c:v>-2.1781016942736584E-2</c:v>
                </c:pt>
                <c:pt idx="14">
                  <c:v>-1.6203461806685495E-2</c:v>
                </c:pt>
                <c:pt idx="15">
                  <c:v>-1.3476190233530631E-2</c:v>
                </c:pt>
                <c:pt idx="16">
                  <c:v>-6.4747558080833099E-3</c:v>
                </c:pt>
                <c:pt idx="17">
                  <c:v>-1.2235630569189269E-2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Jackson!$R$3:$R$20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Jackson!$T$3:$T$20</c:f>
              <c:numCache>
                <c:formatCode>0.00%</c:formatCode>
                <c:ptCount val="18"/>
                <c:pt idx="0">
                  <c:v>5.4854246260192065E-2</c:v>
                </c:pt>
                <c:pt idx="1">
                  <c:v>5.1231448266545243E-2</c:v>
                </c:pt>
                <c:pt idx="2">
                  <c:v>4.3300597465871643E-2</c:v>
                </c:pt>
                <c:pt idx="3">
                  <c:v>3.5273158164643457E-2</c:v>
                </c:pt>
                <c:pt idx="4">
                  <c:v>3.638533073550277E-2</c:v>
                </c:pt>
                <c:pt idx="5">
                  <c:v>3.4956625367182151E-2</c:v>
                </c:pt>
                <c:pt idx="6">
                  <c:v>4.0322420515627261E-2</c:v>
                </c:pt>
                <c:pt idx="7">
                  <c:v>2.7099240303786194E-2</c:v>
                </c:pt>
                <c:pt idx="8">
                  <c:v>2.6548659983005027E-2</c:v>
                </c:pt>
                <c:pt idx="9">
                  <c:v>1.8266011268227245E-2</c:v>
                </c:pt>
                <c:pt idx="10">
                  <c:v>1.8209881528416069E-2</c:v>
                </c:pt>
                <c:pt idx="11">
                  <c:v>1.9293098691902221E-2</c:v>
                </c:pt>
                <c:pt idx="12">
                  <c:v>2.4471968778083688E-2</c:v>
                </c:pt>
                <c:pt idx="13">
                  <c:v>2.2064332313310002E-2</c:v>
                </c:pt>
                <c:pt idx="14">
                  <c:v>1.4802086763905344E-2</c:v>
                </c:pt>
                <c:pt idx="15">
                  <c:v>1.5152793392176312E-2</c:v>
                </c:pt>
                <c:pt idx="16">
                  <c:v>7.0465924733883363E-3</c:v>
                </c:pt>
                <c:pt idx="17">
                  <c:v>2.1729092044226857E-2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7939072"/>
        <c:axId val="37940608"/>
      </c:barChart>
      <c:catAx>
        <c:axId val="37939072"/>
        <c:scaling>
          <c:orientation val="minMax"/>
        </c:scaling>
        <c:delete val="0"/>
        <c:axPos val="l"/>
        <c:majorTickMark val="none"/>
        <c:minorTickMark val="none"/>
        <c:tickLblPos val="low"/>
        <c:crossAx val="37940608"/>
        <c:crosses val="autoZero"/>
        <c:auto val="1"/>
        <c:lblAlgn val="ctr"/>
        <c:lblOffset val="100"/>
        <c:noMultiLvlLbl val="0"/>
      </c:catAx>
      <c:valAx>
        <c:axId val="37940608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37939072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Bon Homme</a:t>
            </a:r>
            <a:r>
              <a:rPr lang="en-US" baseline="0"/>
              <a:t> 2025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'Bon Homme'!$R$3:$R$20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'Bon Homme'!$S$3:$S$20</c:f>
              <c:numCache>
                <c:formatCode>0.00%</c:formatCode>
                <c:ptCount val="18"/>
                <c:pt idx="0">
                  <c:v>-2.7649787153909328E-2</c:v>
                </c:pt>
                <c:pt idx="1">
                  <c:v>-2.2458480425600846E-2</c:v>
                </c:pt>
                <c:pt idx="2">
                  <c:v>-1.9675009646693008E-2</c:v>
                </c:pt>
                <c:pt idx="3">
                  <c:v>-2.5889619303574616E-2</c:v>
                </c:pt>
                <c:pt idx="4">
                  <c:v>-2.1217203375717392E-2</c:v>
                </c:pt>
                <c:pt idx="5">
                  <c:v>-2.8980583577147421E-2</c:v>
                </c:pt>
                <c:pt idx="6">
                  <c:v>-3.3131759094982158E-2</c:v>
                </c:pt>
                <c:pt idx="7">
                  <c:v>-4.5129176739009777E-2</c:v>
                </c:pt>
                <c:pt idx="8">
                  <c:v>-4.8961484048394364E-2</c:v>
                </c:pt>
                <c:pt idx="9">
                  <c:v>-4.1220176930363769E-2</c:v>
                </c:pt>
                <c:pt idx="10">
                  <c:v>-4.0106826202981331E-2</c:v>
                </c:pt>
                <c:pt idx="11">
                  <c:v>-4.0105511367541417E-2</c:v>
                </c:pt>
                <c:pt idx="12">
                  <c:v>-4.4953102431617799E-2</c:v>
                </c:pt>
                <c:pt idx="13">
                  <c:v>-4.1458138143749879E-2</c:v>
                </c:pt>
                <c:pt idx="14">
                  <c:v>-2.9824588291669087E-2</c:v>
                </c:pt>
                <c:pt idx="15">
                  <c:v>-2.4229151808739691E-2</c:v>
                </c:pt>
                <c:pt idx="16">
                  <c:v>-1.4266514159128128E-2</c:v>
                </c:pt>
                <c:pt idx="17">
                  <c:v>-2.1584273267745275E-2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'Bon Homme'!$R$3:$R$20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'Bon Homme'!$T$3:$T$20</c:f>
              <c:numCache>
                <c:formatCode>0.00%</c:formatCode>
                <c:ptCount val="18"/>
                <c:pt idx="0">
                  <c:v>2.6565477662207768E-2</c:v>
                </c:pt>
                <c:pt idx="1">
                  <c:v>2.161054204682436E-2</c:v>
                </c:pt>
                <c:pt idx="2">
                  <c:v>1.8827510647163672E-2</c:v>
                </c:pt>
                <c:pt idx="3">
                  <c:v>2.6796342770671049E-2</c:v>
                </c:pt>
                <c:pt idx="4">
                  <c:v>2.3989355255484977E-2</c:v>
                </c:pt>
                <c:pt idx="5">
                  <c:v>2.7869357113195006E-2</c:v>
                </c:pt>
                <c:pt idx="6">
                  <c:v>2.3397713845066202E-2</c:v>
                </c:pt>
                <c:pt idx="7">
                  <c:v>1.0350542188675982E-2</c:v>
                </c:pt>
                <c:pt idx="8">
                  <c:v>1.901520247780757E-2</c:v>
                </c:pt>
                <c:pt idx="9">
                  <c:v>1.6194859792027193E-2</c:v>
                </c:pt>
                <c:pt idx="10">
                  <c:v>1.9144179905170484E-2</c:v>
                </c:pt>
                <c:pt idx="11">
                  <c:v>2.121503887794848E-2</c:v>
                </c:pt>
                <c:pt idx="12">
                  <c:v>2.9634236442773652E-2</c:v>
                </c:pt>
                <c:pt idx="13">
                  <c:v>2.9349598362672143E-2</c:v>
                </c:pt>
                <c:pt idx="14">
                  <c:v>2.7303564650235038E-2</c:v>
                </c:pt>
                <c:pt idx="15">
                  <c:v>2.1865336567600698E-2</c:v>
                </c:pt>
                <c:pt idx="16">
                  <c:v>1.7497783705778504E-2</c:v>
                </c:pt>
                <c:pt idx="17">
                  <c:v>4.8531971720131815E-2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17582848"/>
        <c:axId val="117584640"/>
      </c:barChart>
      <c:catAx>
        <c:axId val="117582848"/>
        <c:scaling>
          <c:orientation val="minMax"/>
        </c:scaling>
        <c:delete val="0"/>
        <c:axPos val="l"/>
        <c:majorTickMark val="none"/>
        <c:minorTickMark val="none"/>
        <c:tickLblPos val="low"/>
        <c:crossAx val="117584640"/>
        <c:crosses val="autoZero"/>
        <c:auto val="1"/>
        <c:lblAlgn val="ctr"/>
        <c:lblOffset val="100"/>
        <c:noMultiLvlLbl val="0"/>
      </c:catAx>
      <c:valAx>
        <c:axId val="117584640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17582848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Jackson</a:t>
            </a:r>
            <a:r>
              <a:rPr lang="en-US" baseline="0"/>
              <a:t> 2030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Jackson!$U$3:$U$20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Jackson!$V$3:$V$20</c:f>
              <c:numCache>
                <c:formatCode>0.00%</c:formatCode>
                <c:ptCount val="18"/>
                <c:pt idx="0">
                  <c:v>-5.593863511093794E-2</c:v>
                </c:pt>
                <c:pt idx="1">
                  <c:v>-5.3324255448643769E-2</c:v>
                </c:pt>
                <c:pt idx="2">
                  <c:v>-5.0150252642207453E-2</c:v>
                </c:pt>
                <c:pt idx="3">
                  <c:v>-4.2006815271928954E-2</c:v>
                </c:pt>
                <c:pt idx="4">
                  <c:v>-3.613768922083669E-2</c:v>
                </c:pt>
                <c:pt idx="5">
                  <c:v>-3.4122233282597274E-2</c:v>
                </c:pt>
                <c:pt idx="6">
                  <c:v>-3.3050659366625351E-2</c:v>
                </c:pt>
                <c:pt idx="7">
                  <c:v>-2.622906761219072E-2</c:v>
                </c:pt>
                <c:pt idx="8">
                  <c:v>-2.416169995703852E-2</c:v>
                </c:pt>
                <c:pt idx="9">
                  <c:v>-2.1307868312494718E-2</c:v>
                </c:pt>
                <c:pt idx="10">
                  <c:v>-1.8213277230181547E-2</c:v>
                </c:pt>
                <c:pt idx="11">
                  <c:v>-1.329738538981156E-2</c:v>
                </c:pt>
                <c:pt idx="12">
                  <c:v>-1.518438902110476E-2</c:v>
                </c:pt>
                <c:pt idx="13">
                  <c:v>-1.4137997802078538E-2</c:v>
                </c:pt>
                <c:pt idx="14">
                  <c:v>-1.7160226907287725E-2</c:v>
                </c:pt>
                <c:pt idx="15">
                  <c:v>-1.1931405660452045E-2</c:v>
                </c:pt>
                <c:pt idx="16">
                  <c:v>-9.0616992636732927E-3</c:v>
                </c:pt>
                <c:pt idx="17">
                  <c:v>-1.0893674646879533E-2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Jackson!$U$3:$U$20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Jackson!$W$3:$W$20</c:f>
              <c:numCache>
                <c:formatCode>0.00%</c:formatCode>
                <c:ptCount val="18"/>
                <c:pt idx="0">
                  <c:v>5.374496258939792E-2</c:v>
                </c:pt>
                <c:pt idx="1">
                  <c:v>5.1375178812193091E-2</c:v>
                </c:pt>
                <c:pt idx="2">
                  <c:v>4.8263301329572926E-2</c:v>
                </c:pt>
                <c:pt idx="3">
                  <c:v>4.0684465841839594E-2</c:v>
                </c:pt>
                <c:pt idx="4">
                  <c:v>3.2687382503690979E-2</c:v>
                </c:pt>
                <c:pt idx="5">
                  <c:v>3.3876312172125646E-2</c:v>
                </c:pt>
                <c:pt idx="6">
                  <c:v>3.2202554816367177E-2</c:v>
                </c:pt>
                <c:pt idx="7">
                  <c:v>3.7922118501549279E-2</c:v>
                </c:pt>
                <c:pt idx="8">
                  <c:v>2.4910719120568907E-2</c:v>
                </c:pt>
                <c:pt idx="9">
                  <c:v>2.4339030739138824E-2</c:v>
                </c:pt>
                <c:pt idx="10">
                  <c:v>1.6615127064028411E-2</c:v>
                </c:pt>
                <c:pt idx="11">
                  <c:v>1.6236085771428422E-2</c:v>
                </c:pt>
                <c:pt idx="12">
                  <c:v>1.7191468800171344E-2</c:v>
                </c:pt>
                <c:pt idx="13">
                  <c:v>2.1157261250902698E-2</c:v>
                </c:pt>
                <c:pt idx="14">
                  <c:v>1.8353940798145795E-2</c:v>
                </c:pt>
                <c:pt idx="15">
                  <c:v>1.2094366710222243E-2</c:v>
                </c:pt>
                <c:pt idx="16">
                  <c:v>1.1176967308300041E-2</c:v>
                </c:pt>
                <c:pt idx="17">
                  <c:v>2.0859523723386428E-2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7974016"/>
        <c:axId val="37975552"/>
      </c:barChart>
      <c:catAx>
        <c:axId val="37974016"/>
        <c:scaling>
          <c:orientation val="minMax"/>
        </c:scaling>
        <c:delete val="0"/>
        <c:axPos val="l"/>
        <c:majorTickMark val="none"/>
        <c:minorTickMark val="none"/>
        <c:tickLblPos val="low"/>
        <c:crossAx val="37975552"/>
        <c:crosses val="autoZero"/>
        <c:auto val="1"/>
        <c:lblAlgn val="ctr"/>
        <c:lblOffset val="100"/>
        <c:noMultiLvlLbl val="0"/>
      </c:catAx>
      <c:valAx>
        <c:axId val="37975552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37974016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Jackson</a:t>
            </a:r>
            <a:r>
              <a:rPr lang="en-US" baseline="0"/>
              <a:t> 2035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Jackson!$X$3:$X$20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Jackson!$Y$3:$Y$20</c:f>
              <c:numCache>
                <c:formatCode>0.00%</c:formatCode>
                <c:ptCount val="18"/>
                <c:pt idx="0">
                  <c:v>-5.3472885013784208E-2</c:v>
                </c:pt>
                <c:pt idx="1">
                  <c:v>-5.2404260529650172E-2</c:v>
                </c:pt>
                <c:pt idx="2">
                  <c:v>-5.0277174071463496E-2</c:v>
                </c:pt>
                <c:pt idx="3">
                  <c:v>-4.7365837746657986E-2</c:v>
                </c:pt>
                <c:pt idx="4">
                  <c:v>-3.8808800532838569E-2</c:v>
                </c:pt>
                <c:pt idx="5">
                  <c:v>-3.315361455503809E-2</c:v>
                </c:pt>
                <c:pt idx="6">
                  <c:v>-3.1235405223072801E-2</c:v>
                </c:pt>
                <c:pt idx="7">
                  <c:v>-3.0216490025950758E-2</c:v>
                </c:pt>
                <c:pt idx="8">
                  <c:v>-2.3818654048775704E-2</c:v>
                </c:pt>
                <c:pt idx="9">
                  <c:v>-2.1845847529736655E-2</c:v>
                </c:pt>
                <c:pt idx="10">
                  <c:v>-1.8716260805884614E-2</c:v>
                </c:pt>
                <c:pt idx="11">
                  <c:v>-1.5719330707274541E-2</c:v>
                </c:pt>
                <c:pt idx="12">
                  <c:v>-1.0931836916534314E-2</c:v>
                </c:pt>
                <c:pt idx="13">
                  <c:v>-1.295944262214397E-2</c:v>
                </c:pt>
                <c:pt idx="14">
                  <c:v>-1.0932533829256363E-2</c:v>
                </c:pt>
                <c:pt idx="15">
                  <c:v>-1.2774493213130109E-2</c:v>
                </c:pt>
                <c:pt idx="16">
                  <c:v>-7.9274388724665489E-3</c:v>
                </c:pt>
                <c:pt idx="17">
                  <c:v>-1.1746043397431431E-2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Jackson!$X$3:$X$20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Jackson!$Z$3:$Z$20</c:f>
              <c:numCache>
                <c:formatCode>0.00%</c:formatCode>
                <c:ptCount val="18"/>
                <c:pt idx="0">
                  <c:v>5.1375909147386552E-2</c:v>
                </c:pt>
                <c:pt idx="1">
                  <c:v>5.0488543866327083E-2</c:v>
                </c:pt>
                <c:pt idx="2">
                  <c:v>4.8401869958885742E-2</c:v>
                </c:pt>
                <c:pt idx="3">
                  <c:v>4.5467868527762557E-2</c:v>
                </c:pt>
                <c:pt idx="4">
                  <c:v>3.82010419991844E-2</c:v>
                </c:pt>
                <c:pt idx="5">
                  <c:v>3.0460402127138516E-2</c:v>
                </c:pt>
                <c:pt idx="6">
                  <c:v>3.1593963196558446E-2</c:v>
                </c:pt>
                <c:pt idx="7">
                  <c:v>2.9785838714010887E-2</c:v>
                </c:pt>
                <c:pt idx="8">
                  <c:v>3.5456782006223597E-2</c:v>
                </c:pt>
                <c:pt idx="9">
                  <c:v>2.2651629296584364E-2</c:v>
                </c:pt>
                <c:pt idx="10">
                  <c:v>2.2514467965128022E-2</c:v>
                </c:pt>
                <c:pt idx="11">
                  <c:v>1.4925797549271657E-2</c:v>
                </c:pt>
                <c:pt idx="12">
                  <c:v>1.4656982471169918E-2</c:v>
                </c:pt>
                <c:pt idx="13">
                  <c:v>1.4709388387112502E-2</c:v>
                </c:pt>
                <c:pt idx="14">
                  <c:v>1.7509155186033569E-2</c:v>
                </c:pt>
                <c:pt idx="15">
                  <c:v>1.5309449772721039E-2</c:v>
                </c:pt>
                <c:pt idx="16">
                  <c:v>8.7447492901869175E-3</c:v>
                </c:pt>
                <c:pt idx="17">
                  <c:v>2.3439810897223922E-2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8000512"/>
        <c:axId val="38002048"/>
      </c:barChart>
      <c:catAx>
        <c:axId val="38000512"/>
        <c:scaling>
          <c:orientation val="minMax"/>
        </c:scaling>
        <c:delete val="0"/>
        <c:axPos val="l"/>
        <c:majorTickMark val="none"/>
        <c:minorTickMark val="none"/>
        <c:tickLblPos val="low"/>
        <c:crossAx val="38002048"/>
        <c:crosses val="autoZero"/>
        <c:auto val="1"/>
        <c:lblAlgn val="ctr"/>
        <c:lblOffset val="100"/>
        <c:noMultiLvlLbl val="0"/>
      </c:catAx>
      <c:valAx>
        <c:axId val="38002048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38000512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aseline="0"/>
              <a:t>Jerauld 2010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Jerauld!$I$3:$I$20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Jerauld!$J$3:$J$20</c:f>
              <c:numCache>
                <c:formatCode>0.00%</c:formatCode>
                <c:ptCount val="18"/>
                <c:pt idx="0">
                  <c:v>-3.5731530661516173E-2</c:v>
                </c:pt>
                <c:pt idx="1">
                  <c:v>-3.3317238049251567E-2</c:v>
                </c:pt>
                <c:pt idx="2">
                  <c:v>-2.6557218734910671E-2</c:v>
                </c:pt>
                <c:pt idx="3">
                  <c:v>-2.3177209077740221E-2</c:v>
                </c:pt>
                <c:pt idx="4">
                  <c:v>-1.2071463061323033E-2</c:v>
                </c:pt>
                <c:pt idx="5">
                  <c:v>-3.0420086914534041E-2</c:v>
                </c:pt>
                <c:pt idx="6">
                  <c:v>-2.6074360212457751E-2</c:v>
                </c:pt>
                <c:pt idx="7">
                  <c:v>-2.8488652824722356E-2</c:v>
                </c:pt>
                <c:pt idx="8">
                  <c:v>-2.221149203283438E-2</c:v>
                </c:pt>
                <c:pt idx="9">
                  <c:v>-3.1385803959439885E-2</c:v>
                </c:pt>
                <c:pt idx="10">
                  <c:v>-3.669724770642202E-2</c:v>
                </c:pt>
                <c:pt idx="11">
                  <c:v>-4.5388701110574602E-2</c:v>
                </c:pt>
                <c:pt idx="12">
                  <c:v>-3.669724770642202E-2</c:v>
                </c:pt>
                <c:pt idx="13">
                  <c:v>-2.4625784645098986E-2</c:v>
                </c:pt>
                <c:pt idx="14">
                  <c:v>-1.8831482375663931E-2</c:v>
                </c:pt>
                <c:pt idx="15">
                  <c:v>-1.834862385321101E-2</c:v>
                </c:pt>
                <c:pt idx="16">
                  <c:v>-1.9797199420569771E-2</c:v>
                </c:pt>
                <c:pt idx="17">
                  <c:v>-1.6417189763399325E-2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Jerauld!$I$3:$I$20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Jerauld!$K$3:$K$20</c:f>
              <c:numCache>
                <c:formatCode>0.00%</c:formatCode>
                <c:ptCount val="18"/>
                <c:pt idx="0">
                  <c:v>3.3317238049251567E-2</c:v>
                </c:pt>
                <c:pt idx="1">
                  <c:v>3.2351521004345726E-2</c:v>
                </c:pt>
                <c:pt idx="2">
                  <c:v>2.0280057943022695E-2</c:v>
                </c:pt>
                <c:pt idx="3">
                  <c:v>1.9797199420569771E-2</c:v>
                </c:pt>
                <c:pt idx="4">
                  <c:v>2.1245774987928536E-2</c:v>
                </c:pt>
                <c:pt idx="5">
                  <c:v>2.4625784645098986E-2</c:v>
                </c:pt>
                <c:pt idx="6">
                  <c:v>2.7522935779816515E-2</c:v>
                </c:pt>
                <c:pt idx="7">
                  <c:v>1.9797199420569771E-2</c:v>
                </c:pt>
                <c:pt idx="8">
                  <c:v>2.0280057943022695E-2</c:v>
                </c:pt>
                <c:pt idx="9">
                  <c:v>3.1385803959439885E-2</c:v>
                </c:pt>
                <c:pt idx="10">
                  <c:v>3.3317238049251567E-2</c:v>
                </c:pt>
                <c:pt idx="11">
                  <c:v>4.5871559633027525E-2</c:v>
                </c:pt>
                <c:pt idx="12">
                  <c:v>3.1385803959439885E-2</c:v>
                </c:pt>
                <c:pt idx="13">
                  <c:v>2.7522935779816515E-2</c:v>
                </c:pt>
                <c:pt idx="14">
                  <c:v>2.9937228392081121E-2</c:v>
                </c:pt>
                <c:pt idx="15">
                  <c:v>2.3660067600193145E-2</c:v>
                </c:pt>
                <c:pt idx="16">
                  <c:v>2.6557218734910671E-2</c:v>
                </c:pt>
                <c:pt idx="17">
                  <c:v>4.4905842588121678E-2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8060800"/>
        <c:axId val="38062336"/>
      </c:barChart>
      <c:catAx>
        <c:axId val="38060800"/>
        <c:scaling>
          <c:orientation val="minMax"/>
        </c:scaling>
        <c:delete val="0"/>
        <c:axPos val="l"/>
        <c:majorTickMark val="none"/>
        <c:minorTickMark val="none"/>
        <c:tickLblPos val="low"/>
        <c:crossAx val="38062336"/>
        <c:crosses val="autoZero"/>
        <c:auto val="1"/>
        <c:lblAlgn val="ctr"/>
        <c:lblOffset val="100"/>
        <c:noMultiLvlLbl val="0"/>
      </c:catAx>
      <c:valAx>
        <c:axId val="38062336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38060800"/>
        <c:crosses val="autoZero"/>
        <c:crossBetween val="between"/>
      </c:valAx>
      <c:spPr>
        <a:gradFill flip="none" rotWithShape="1"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  <a:tileRect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Jerauld</a:t>
            </a:r>
            <a:r>
              <a:rPr lang="en-US" baseline="0"/>
              <a:t> 2015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Jerauld!$L$3:$L$20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Jerauld!$M$3:$M$20</c:f>
              <c:numCache>
                <c:formatCode>0.00%</c:formatCode>
                <c:ptCount val="18"/>
                <c:pt idx="0">
                  <c:v>-3.1462901789193212E-2</c:v>
                </c:pt>
                <c:pt idx="1">
                  <c:v>-3.5474889345388907E-2</c:v>
                </c:pt>
                <c:pt idx="2">
                  <c:v>-3.3326398700895848E-2</c:v>
                </c:pt>
                <c:pt idx="3">
                  <c:v>-2.6466976020561514E-2</c:v>
                </c:pt>
                <c:pt idx="4">
                  <c:v>-2.3353927760791052E-2</c:v>
                </c:pt>
                <c:pt idx="5">
                  <c:v>-1.10672714598039E-2</c:v>
                </c:pt>
                <c:pt idx="6">
                  <c:v>-3.01933566044244E-2</c:v>
                </c:pt>
                <c:pt idx="7">
                  <c:v>-2.5582116149224114E-2</c:v>
                </c:pt>
                <c:pt idx="8">
                  <c:v>-2.8303100850372694E-2</c:v>
                </c:pt>
                <c:pt idx="9">
                  <c:v>-2.1405023775506019E-2</c:v>
                </c:pt>
                <c:pt idx="10">
                  <c:v>-3.0272050453092864E-2</c:v>
                </c:pt>
                <c:pt idx="11">
                  <c:v>-3.5051391831365381E-2</c:v>
                </c:pt>
                <c:pt idx="12">
                  <c:v>-4.3594095349286821E-2</c:v>
                </c:pt>
                <c:pt idx="13">
                  <c:v>-3.4550500439424876E-2</c:v>
                </c:pt>
                <c:pt idx="14">
                  <c:v>-2.2449553932349282E-2</c:v>
                </c:pt>
                <c:pt idx="15">
                  <c:v>-1.5753383991546598E-2</c:v>
                </c:pt>
                <c:pt idx="16">
                  <c:v>-1.3580232680397436E-2</c:v>
                </c:pt>
                <c:pt idx="17">
                  <c:v>-2.3599051048374335E-2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Jerauld!$L$3:$L$20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Jerauld!$N$3:$N$20</c:f>
              <c:numCache>
                <c:formatCode>0.00%</c:formatCode>
                <c:ptCount val="18"/>
                <c:pt idx="0">
                  <c:v>3.0197373010571637E-2</c:v>
                </c:pt>
                <c:pt idx="1">
                  <c:v>3.3033428942995741E-2</c:v>
                </c:pt>
                <c:pt idx="2">
                  <c:v>3.2600999512547836E-2</c:v>
                </c:pt>
                <c:pt idx="3">
                  <c:v>2.0134174776364991E-2</c:v>
                </c:pt>
                <c:pt idx="4">
                  <c:v>1.9491125614477318E-2</c:v>
                </c:pt>
                <c:pt idx="5">
                  <c:v>2.0897633717566436E-2</c:v>
                </c:pt>
                <c:pt idx="6">
                  <c:v>2.4256799183150962E-2</c:v>
                </c:pt>
                <c:pt idx="7">
                  <c:v>2.7621865917856592E-2</c:v>
                </c:pt>
                <c:pt idx="8">
                  <c:v>1.9532967456059949E-2</c:v>
                </c:pt>
                <c:pt idx="9">
                  <c:v>1.9588490321914911E-2</c:v>
                </c:pt>
                <c:pt idx="10">
                  <c:v>3.0815231763787743E-2</c:v>
                </c:pt>
                <c:pt idx="11">
                  <c:v>3.2146513749993597E-2</c:v>
                </c:pt>
                <c:pt idx="12">
                  <c:v>4.4890502574012524E-2</c:v>
                </c:pt>
                <c:pt idx="13">
                  <c:v>2.9955430026367056E-2</c:v>
                </c:pt>
                <c:pt idx="14">
                  <c:v>2.5654213920267014E-2</c:v>
                </c:pt>
                <c:pt idx="15">
                  <c:v>2.6900860030266528E-2</c:v>
                </c:pt>
                <c:pt idx="16">
                  <c:v>2.0265783810427838E-2</c:v>
                </c:pt>
                <c:pt idx="17">
                  <c:v>5.6530383489372144E-2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7628544"/>
        <c:axId val="37642624"/>
      </c:barChart>
      <c:catAx>
        <c:axId val="37628544"/>
        <c:scaling>
          <c:orientation val="minMax"/>
        </c:scaling>
        <c:delete val="0"/>
        <c:axPos val="l"/>
        <c:majorTickMark val="none"/>
        <c:minorTickMark val="none"/>
        <c:tickLblPos val="low"/>
        <c:crossAx val="37642624"/>
        <c:crosses val="autoZero"/>
        <c:auto val="1"/>
        <c:lblAlgn val="ctr"/>
        <c:lblOffset val="100"/>
        <c:noMultiLvlLbl val="0"/>
      </c:catAx>
      <c:valAx>
        <c:axId val="37642624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37628544"/>
        <c:crosses val="autoZero"/>
        <c:crossBetween val="between"/>
      </c:valAx>
      <c:spPr>
        <a:gradFill flip="none" rotWithShape="1"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  <a:tileRect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Jerauld</a:t>
            </a:r>
            <a:r>
              <a:rPr lang="en-US" baseline="0"/>
              <a:t> 2020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Jerauld!$O$3:$O$20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Jerauld!$P$3:$P$20</c:f>
              <c:numCache>
                <c:formatCode>0.00%</c:formatCode>
                <c:ptCount val="18"/>
                <c:pt idx="0">
                  <c:v>-2.9124258841304238E-2</c:v>
                </c:pt>
                <c:pt idx="1">
                  <c:v>-3.1207319045276138E-2</c:v>
                </c:pt>
                <c:pt idx="2">
                  <c:v>-3.5543887953984998E-2</c:v>
                </c:pt>
                <c:pt idx="3">
                  <c:v>-3.3590478770331056E-2</c:v>
                </c:pt>
                <c:pt idx="4">
                  <c:v>-2.6468324495551157E-2</c:v>
                </c:pt>
                <c:pt idx="5">
                  <c:v>-2.3639354492040486E-2</c:v>
                </c:pt>
                <c:pt idx="6">
                  <c:v>-1.0152769659725806E-2</c:v>
                </c:pt>
                <c:pt idx="7">
                  <c:v>-3.0174350343561581E-2</c:v>
                </c:pt>
                <c:pt idx="8">
                  <c:v>-2.5248061958425737E-2</c:v>
                </c:pt>
                <c:pt idx="9">
                  <c:v>-2.829046320865268E-2</c:v>
                </c:pt>
                <c:pt idx="10">
                  <c:v>-2.0564749351761308E-2</c:v>
                </c:pt>
                <c:pt idx="11">
                  <c:v>-2.9229651004181501E-2</c:v>
                </c:pt>
                <c:pt idx="12">
                  <c:v>-3.325524601398034E-2</c:v>
                </c:pt>
                <c:pt idx="13">
                  <c:v>-4.1141707316175551E-2</c:v>
                </c:pt>
                <c:pt idx="14">
                  <c:v>-3.1922815056798039E-2</c:v>
                </c:pt>
                <c:pt idx="15">
                  <c:v>-1.9191146884103911E-2</c:v>
                </c:pt>
                <c:pt idx="16">
                  <c:v>-1.1892549271971142E-2</c:v>
                </c:pt>
                <c:pt idx="17">
                  <c:v>-2.4125685887045594E-2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Jerauld!$O$3:$O$20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Jerauld!$Q$3:$Q$20</c:f>
              <c:numCache>
                <c:formatCode>0.00%</c:formatCode>
                <c:ptCount val="18"/>
                <c:pt idx="0">
                  <c:v>2.7983842257530391E-2</c:v>
                </c:pt>
                <c:pt idx="1">
                  <c:v>3.0006308471298416E-2</c:v>
                </c:pt>
                <c:pt idx="2">
                  <c:v>3.3034967877383137E-2</c:v>
                </c:pt>
                <c:pt idx="3">
                  <c:v>3.3134423905061994E-2</c:v>
                </c:pt>
                <c:pt idx="4">
                  <c:v>2.0066305254317983E-2</c:v>
                </c:pt>
                <c:pt idx="5">
                  <c:v>1.9388986326906426E-2</c:v>
                </c:pt>
                <c:pt idx="6">
                  <c:v>2.0698460414329406E-2</c:v>
                </c:pt>
                <c:pt idx="7">
                  <c:v>2.4089890262637786E-2</c:v>
                </c:pt>
                <c:pt idx="8">
                  <c:v>2.7849614634425517E-2</c:v>
                </c:pt>
                <c:pt idx="9">
                  <c:v>1.9466792586899796E-2</c:v>
                </c:pt>
                <c:pt idx="10">
                  <c:v>1.8933157882157187E-2</c:v>
                </c:pt>
                <c:pt idx="11">
                  <c:v>3.0397767965386222E-2</c:v>
                </c:pt>
                <c:pt idx="12">
                  <c:v>3.0699022048165502E-2</c:v>
                </c:pt>
                <c:pt idx="13">
                  <c:v>4.3596284544767216E-2</c:v>
                </c:pt>
                <c:pt idx="14">
                  <c:v>2.8436335570427192E-2</c:v>
                </c:pt>
                <c:pt idx="15">
                  <c:v>2.2939473143091332E-2</c:v>
                </c:pt>
                <c:pt idx="16">
                  <c:v>2.364833256131383E-2</c:v>
                </c:pt>
                <c:pt idx="17">
                  <c:v>6.0867214739029465E-2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7675776"/>
        <c:axId val="37677312"/>
      </c:barChart>
      <c:catAx>
        <c:axId val="37675776"/>
        <c:scaling>
          <c:orientation val="minMax"/>
        </c:scaling>
        <c:delete val="0"/>
        <c:axPos val="l"/>
        <c:majorTickMark val="none"/>
        <c:minorTickMark val="none"/>
        <c:tickLblPos val="low"/>
        <c:crossAx val="37677312"/>
        <c:crosses val="autoZero"/>
        <c:auto val="1"/>
        <c:lblAlgn val="ctr"/>
        <c:lblOffset val="100"/>
        <c:noMultiLvlLbl val="0"/>
      </c:catAx>
      <c:valAx>
        <c:axId val="37677312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37675776"/>
        <c:crosses val="autoZero"/>
        <c:crossBetween val="between"/>
      </c:valAx>
      <c:spPr>
        <a:gradFill flip="none" rotWithShape="1"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  <a:tileRect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Jerauld</a:t>
            </a:r>
            <a:r>
              <a:rPr lang="en-US" baseline="0"/>
              <a:t> 2025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Jerauld!$R$3:$R$20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Jerauld!$S$3:$S$20</c:f>
              <c:numCache>
                <c:formatCode>0.00%</c:formatCode>
                <c:ptCount val="18"/>
                <c:pt idx="0">
                  <c:v>-2.7649612928263938E-2</c:v>
                </c:pt>
                <c:pt idx="1">
                  <c:v>-2.9143408978349741E-2</c:v>
                </c:pt>
                <c:pt idx="2">
                  <c:v>-3.1183792178551051E-2</c:v>
                </c:pt>
                <c:pt idx="3">
                  <c:v>-3.5822471792412949E-2</c:v>
                </c:pt>
                <c:pt idx="4">
                  <c:v>-3.396611970944189E-2</c:v>
                </c:pt>
                <c:pt idx="5">
                  <c:v>-2.6475455743975009E-2</c:v>
                </c:pt>
                <c:pt idx="6">
                  <c:v>-2.4280586369417503E-2</c:v>
                </c:pt>
                <c:pt idx="7">
                  <c:v>-9.2073331994196959E-3</c:v>
                </c:pt>
                <c:pt idx="8">
                  <c:v>-3.0346482791238041E-2</c:v>
                </c:pt>
                <c:pt idx="9">
                  <c:v>-2.4983028931264438E-2</c:v>
                </c:pt>
                <c:pt idx="10">
                  <c:v>-2.8239264654779463E-2</c:v>
                </c:pt>
                <c:pt idx="11">
                  <c:v>-1.972440960437272E-2</c:v>
                </c:pt>
                <c:pt idx="12">
                  <c:v>-2.8039356831738558E-2</c:v>
                </c:pt>
                <c:pt idx="13">
                  <c:v>-3.0907221061402694E-2</c:v>
                </c:pt>
                <c:pt idx="14">
                  <c:v>-3.8039204242548252E-2</c:v>
                </c:pt>
                <c:pt idx="15">
                  <c:v>-2.7626133103605822E-2</c:v>
                </c:pt>
                <c:pt idx="16">
                  <c:v>-1.4795003840641259E-2</c:v>
                </c:pt>
                <c:pt idx="17">
                  <c:v>-2.346586521427943E-2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Jerauld!$R$3:$R$20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Jerauld!$T$3:$T$20</c:f>
              <c:numCache>
                <c:formatCode>0.00%</c:formatCode>
                <c:ptCount val="18"/>
                <c:pt idx="0">
                  <c:v>2.6565244937244031E-2</c:v>
                </c:pt>
                <c:pt idx="1">
                  <c:v>2.8009889122076071E-2</c:v>
                </c:pt>
                <c:pt idx="2">
                  <c:v>3.0043280537481391E-2</c:v>
                </c:pt>
                <c:pt idx="3">
                  <c:v>3.3224560542974006E-2</c:v>
                </c:pt>
                <c:pt idx="4">
                  <c:v>3.3799970092060379E-2</c:v>
                </c:pt>
                <c:pt idx="5">
                  <c:v>2.0186854466480518E-2</c:v>
                </c:pt>
                <c:pt idx="6">
                  <c:v>1.9406646471577242E-2</c:v>
                </c:pt>
                <c:pt idx="7">
                  <c:v>2.0659096531383293E-2</c:v>
                </c:pt>
                <c:pt idx="8">
                  <c:v>2.3955195158407008E-2</c:v>
                </c:pt>
                <c:pt idx="9">
                  <c:v>2.8330337958187506E-2</c:v>
                </c:pt>
                <c:pt idx="10">
                  <c:v>1.9460358657974748E-2</c:v>
                </c:pt>
                <c:pt idx="11">
                  <c:v>1.8298231074810947E-2</c:v>
                </c:pt>
                <c:pt idx="12">
                  <c:v>2.9739647830373826E-2</c:v>
                </c:pt>
                <c:pt idx="13">
                  <c:v>2.8946056121327154E-2</c:v>
                </c:pt>
                <c:pt idx="14">
                  <c:v>4.2077784475296066E-2</c:v>
                </c:pt>
                <c:pt idx="15">
                  <c:v>2.5904807367538998E-2</c:v>
                </c:pt>
                <c:pt idx="16">
                  <c:v>2.0004967445196802E-2</c:v>
                </c:pt>
                <c:pt idx="17">
                  <c:v>6.7492320033907593E-2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7710464"/>
        <c:axId val="37716352"/>
      </c:barChart>
      <c:catAx>
        <c:axId val="37710464"/>
        <c:scaling>
          <c:orientation val="minMax"/>
        </c:scaling>
        <c:delete val="0"/>
        <c:axPos val="l"/>
        <c:majorTickMark val="none"/>
        <c:minorTickMark val="none"/>
        <c:tickLblPos val="low"/>
        <c:crossAx val="37716352"/>
        <c:crosses val="autoZero"/>
        <c:auto val="1"/>
        <c:lblAlgn val="ctr"/>
        <c:lblOffset val="100"/>
        <c:noMultiLvlLbl val="0"/>
      </c:catAx>
      <c:valAx>
        <c:axId val="37716352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37710464"/>
        <c:crosses val="autoZero"/>
        <c:crossBetween val="between"/>
      </c:valAx>
      <c:spPr>
        <a:gradFill flip="none" rotWithShape="1"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  <a:tileRect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Jerauld</a:t>
            </a:r>
            <a:r>
              <a:rPr lang="en-US" baseline="0"/>
              <a:t> 2030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Jerauld!$U$3:$U$20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Jerauld!$V$3:$V$20</c:f>
              <c:numCache>
                <c:formatCode>0.00%</c:formatCode>
                <c:ptCount val="18"/>
                <c:pt idx="0">
                  <c:v>-3.3636579524118443E-2</c:v>
                </c:pt>
                <c:pt idx="1">
                  <c:v>-2.7458543254505571E-2</c:v>
                </c:pt>
                <c:pt idx="2">
                  <c:v>-2.8969623683226892E-2</c:v>
                </c:pt>
                <c:pt idx="3">
                  <c:v>-3.086316222152409E-2</c:v>
                </c:pt>
                <c:pt idx="4">
                  <c:v>-3.5663455440851789E-2</c:v>
                </c:pt>
                <c:pt idx="5">
                  <c:v>-3.3893081855375741E-2</c:v>
                </c:pt>
                <c:pt idx="6">
                  <c:v>-2.6376947955529986E-2</c:v>
                </c:pt>
                <c:pt idx="7">
                  <c:v>-2.4794265477796087E-2</c:v>
                </c:pt>
                <c:pt idx="8">
                  <c:v>-8.0795348265677233E-3</c:v>
                </c:pt>
                <c:pt idx="9">
                  <c:v>-3.0211906622266547E-2</c:v>
                </c:pt>
                <c:pt idx="10">
                  <c:v>-2.4255880500330871E-2</c:v>
                </c:pt>
                <c:pt idx="11">
                  <c:v>-2.7828541759157676E-2</c:v>
                </c:pt>
                <c:pt idx="12">
                  <c:v>-1.8482590372108414E-2</c:v>
                </c:pt>
                <c:pt idx="13">
                  <c:v>-2.6008470369777801E-2</c:v>
                </c:pt>
                <c:pt idx="14">
                  <c:v>-2.7664498336538355E-2</c:v>
                </c:pt>
                <c:pt idx="15">
                  <c:v>-3.2439982951570023E-2</c:v>
                </c:pt>
                <c:pt idx="16">
                  <c:v>-2.1246285179511597E-2</c:v>
                </c:pt>
                <c:pt idx="17">
                  <c:v>-2.4825506714602229E-2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Jerauld!$U$3:$U$20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Jerauld!$W$3:$W$20</c:f>
              <c:numCache>
                <c:formatCode>0.00%</c:formatCode>
                <c:ptCount val="18"/>
                <c:pt idx="0">
                  <c:v>3.2317500746014215E-2</c:v>
                </c:pt>
                <c:pt idx="1">
                  <c:v>2.6389349113005046E-2</c:v>
                </c:pt>
                <c:pt idx="2">
                  <c:v>2.7845151579871046E-2</c:v>
                </c:pt>
                <c:pt idx="3">
                  <c:v>2.9815601430868813E-2</c:v>
                </c:pt>
                <c:pt idx="4">
                  <c:v>3.2977313726304004E-2</c:v>
                </c:pt>
                <c:pt idx="5">
                  <c:v>3.4336289887621871E-2</c:v>
                </c:pt>
                <c:pt idx="6">
                  <c:v>2.0140236217111213E-2</c:v>
                </c:pt>
                <c:pt idx="7">
                  <c:v>1.9296410945284191E-2</c:v>
                </c:pt>
                <c:pt idx="8">
                  <c:v>2.036246163506264E-2</c:v>
                </c:pt>
                <c:pt idx="9">
                  <c:v>2.361981211574753E-2</c:v>
                </c:pt>
                <c:pt idx="10">
                  <c:v>2.8485404280106128E-2</c:v>
                </c:pt>
                <c:pt idx="11">
                  <c:v>1.9255367981462337E-2</c:v>
                </c:pt>
                <c:pt idx="12">
                  <c:v>1.7202138429103498E-2</c:v>
                </c:pt>
                <c:pt idx="13">
                  <c:v>2.8425344666852183E-2</c:v>
                </c:pt>
                <c:pt idx="14">
                  <c:v>2.6594951079201842E-2</c:v>
                </c:pt>
                <c:pt idx="15">
                  <c:v>3.8420045217375257E-2</c:v>
                </c:pt>
                <c:pt idx="16">
                  <c:v>2.2722395125972038E-2</c:v>
                </c:pt>
                <c:pt idx="17">
                  <c:v>6.9095368777676455E-2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7745408"/>
        <c:axId val="37746944"/>
      </c:barChart>
      <c:catAx>
        <c:axId val="37745408"/>
        <c:scaling>
          <c:orientation val="minMax"/>
        </c:scaling>
        <c:delete val="0"/>
        <c:axPos val="l"/>
        <c:majorTickMark val="none"/>
        <c:minorTickMark val="none"/>
        <c:tickLblPos val="low"/>
        <c:crossAx val="37746944"/>
        <c:crosses val="autoZero"/>
        <c:auto val="1"/>
        <c:lblAlgn val="ctr"/>
        <c:lblOffset val="100"/>
        <c:noMultiLvlLbl val="0"/>
      </c:catAx>
      <c:valAx>
        <c:axId val="37746944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37745408"/>
        <c:crosses val="autoZero"/>
        <c:crossBetween val="between"/>
      </c:valAx>
      <c:spPr>
        <a:gradFill flip="none" rotWithShape="1"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  <a:tileRect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Jerauld</a:t>
            </a:r>
            <a:r>
              <a:rPr lang="en-US" baseline="0"/>
              <a:t> 2035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Jerauld!$X$3:$X$20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Jerauld!$Y$3:$Y$20</c:f>
              <c:numCache>
                <c:formatCode>0.00%</c:formatCode>
                <c:ptCount val="18"/>
                <c:pt idx="0">
                  <c:v>-3.9234506156649862E-2</c:v>
                </c:pt>
                <c:pt idx="1">
                  <c:v>-3.3469438900152353E-2</c:v>
                </c:pt>
                <c:pt idx="2">
                  <c:v>-2.7036013641691607E-2</c:v>
                </c:pt>
                <c:pt idx="3">
                  <c:v>-2.8495225254970967E-2</c:v>
                </c:pt>
                <c:pt idx="4">
                  <c:v>-3.0094682544058799E-2</c:v>
                </c:pt>
                <c:pt idx="5">
                  <c:v>-3.493632595941313E-2</c:v>
                </c:pt>
                <c:pt idx="6">
                  <c:v>-3.3672260843664904E-2</c:v>
                </c:pt>
                <c:pt idx="7">
                  <c:v>-2.5950473172958944E-2</c:v>
                </c:pt>
                <c:pt idx="8">
                  <c:v>-2.5144408895254898E-2</c:v>
                </c:pt>
                <c:pt idx="9">
                  <c:v>-6.7681348491141343E-3</c:v>
                </c:pt>
                <c:pt idx="10">
                  <c:v>-2.952905657839108E-2</c:v>
                </c:pt>
                <c:pt idx="11">
                  <c:v>-2.3124838536125725E-2</c:v>
                </c:pt>
                <c:pt idx="12">
                  <c:v>-2.6854471422020885E-2</c:v>
                </c:pt>
                <c:pt idx="13">
                  <c:v>-1.6677332204927078E-2</c:v>
                </c:pt>
                <c:pt idx="14">
                  <c:v>-2.3246152683745747E-2</c:v>
                </c:pt>
                <c:pt idx="15">
                  <c:v>-2.2735015023294489E-2</c:v>
                </c:pt>
                <c:pt idx="16">
                  <c:v>-2.4517599073362421E-2</c:v>
                </c:pt>
                <c:pt idx="17">
                  <c:v>-2.9770676248514052E-2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Jerauld!$X$3:$X$20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Jerauld!$Z$3:$Z$20</c:f>
              <c:numCache>
                <c:formatCode>0.00%</c:formatCode>
                <c:ptCount val="18"/>
                <c:pt idx="0">
                  <c:v>3.7695897958799435E-2</c:v>
                </c:pt>
                <c:pt idx="1">
                  <c:v>3.2166355661012933E-2</c:v>
                </c:pt>
                <c:pt idx="2">
                  <c:v>2.5988540378818998E-2</c:v>
                </c:pt>
                <c:pt idx="3">
                  <c:v>2.7398274189797664E-2</c:v>
                </c:pt>
                <c:pt idx="4">
                  <c:v>2.9159470012885221E-2</c:v>
                </c:pt>
                <c:pt idx="5">
                  <c:v>3.2450468941342889E-2</c:v>
                </c:pt>
                <c:pt idx="6">
                  <c:v>3.4569022439225786E-2</c:v>
                </c:pt>
                <c:pt idx="7">
                  <c:v>1.9929861272957924E-2</c:v>
                </c:pt>
                <c:pt idx="8">
                  <c:v>1.8922402556993068E-2</c:v>
                </c:pt>
                <c:pt idx="9">
                  <c:v>1.9889448068983063E-2</c:v>
                </c:pt>
                <c:pt idx="10">
                  <c:v>2.2903815403271386E-2</c:v>
                </c:pt>
                <c:pt idx="11">
                  <c:v>2.8287408806560957E-2</c:v>
                </c:pt>
                <c:pt idx="12">
                  <c:v>1.8605849424974726E-2</c:v>
                </c:pt>
                <c:pt idx="13">
                  <c:v>1.5681723080266056E-2</c:v>
                </c:pt>
                <c:pt idx="14">
                  <c:v>2.6567278406507442E-2</c:v>
                </c:pt>
                <c:pt idx="15">
                  <c:v>2.293581945738243E-2</c:v>
                </c:pt>
                <c:pt idx="16">
                  <c:v>3.3723107747863267E-2</c:v>
                </c:pt>
                <c:pt idx="17">
                  <c:v>7.1868644204045665E-2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8382208"/>
        <c:axId val="38388096"/>
      </c:barChart>
      <c:catAx>
        <c:axId val="38382208"/>
        <c:scaling>
          <c:orientation val="minMax"/>
        </c:scaling>
        <c:delete val="0"/>
        <c:axPos val="l"/>
        <c:majorTickMark val="none"/>
        <c:minorTickMark val="none"/>
        <c:tickLblPos val="low"/>
        <c:crossAx val="38388096"/>
        <c:crosses val="autoZero"/>
        <c:auto val="1"/>
        <c:lblAlgn val="ctr"/>
        <c:lblOffset val="100"/>
        <c:noMultiLvlLbl val="0"/>
      </c:catAx>
      <c:valAx>
        <c:axId val="38388096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38382208"/>
        <c:crosses val="autoZero"/>
        <c:crossBetween val="between"/>
      </c:valAx>
      <c:spPr>
        <a:gradFill flip="none" rotWithShape="1"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  <a:tileRect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Jones</a:t>
            </a:r>
            <a:r>
              <a:rPr lang="en-US" baseline="0"/>
              <a:t> 2010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Jones!$I$3:$I$20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Jones!$J$3:$J$20</c:f>
              <c:numCache>
                <c:formatCode>0.00%</c:formatCode>
                <c:ptCount val="18"/>
                <c:pt idx="0">
                  <c:v>-3.3797216699801194E-2</c:v>
                </c:pt>
                <c:pt idx="1">
                  <c:v>-3.4791252485089463E-2</c:v>
                </c:pt>
                <c:pt idx="2">
                  <c:v>-1.8886679920477135E-2</c:v>
                </c:pt>
                <c:pt idx="3">
                  <c:v>-2.584493041749503E-2</c:v>
                </c:pt>
                <c:pt idx="4">
                  <c:v>-2.584493041749503E-2</c:v>
                </c:pt>
                <c:pt idx="5">
                  <c:v>-2.0874751491053677E-2</c:v>
                </c:pt>
                <c:pt idx="6">
                  <c:v>-2.584493041749503E-2</c:v>
                </c:pt>
                <c:pt idx="7">
                  <c:v>-2.7833001988071572E-2</c:v>
                </c:pt>
                <c:pt idx="8">
                  <c:v>-2.2862823061630219E-2</c:v>
                </c:pt>
                <c:pt idx="9">
                  <c:v>-3.5785288270377733E-2</c:v>
                </c:pt>
                <c:pt idx="10">
                  <c:v>-5.168986083499006E-2</c:v>
                </c:pt>
                <c:pt idx="11">
                  <c:v>-5.0695825049701791E-2</c:v>
                </c:pt>
                <c:pt idx="12">
                  <c:v>-3.2803180914512925E-2</c:v>
                </c:pt>
                <c:pt idx="13">
                  <c:v>-2.0874751491053677E-2</c:v>
                </c:pt>
                <c:pt idx="14">
                  <c:v>-2.2862823061630219E-2</c:v>
                </c:pt>
                <c:pt idx="15">
                  <c:v>-1.6898608349900597E-2</c:v>
                </c:pt>
                <c:pt idx="16">
                  <c:v>-1.2922465208747515E-2</c:v>
                </c:pt>
                <c:pt idx="17">
                  <c:v>-1.3916500994035786E-2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Jones!$I$3:$I$20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Jones!$K$3:$K$20</c:f>
              <c:numCache>
                <c:formatCode>0.00%</c:formatCode>
                <c:ptCount val="18"/>
                <c:pt idx="0">
                  <c:v>3.6779324055666002E-2</c:v>
                </c:pt>
                <c:pt idx="1">
                  <c:v>2.0874751491053677E-2</c:v>
                </c:pt>
                <c:pt idx="2">
                  <c:v>3.6779324055666002E-2</c:v>
                </c:pt>
                <c:pt idx="3">
                  <c:v>3.4791252485089463E-2</c:v>
                </c:pt>
                <c:pt idx="4">
                  <c:v>1.8886679920477135E-2</c:v>
                </c:pt>
                <c:pt idx="5">
                  <c:v>1.5904572564612324E-2</c:v>
                </c:pt>
                <c:pt idx="6">
                  <c:v>2.4850894632206761E-2</c:v>
                </c:pt>
                <c:pt idx="7">
                  <c:v>3.0815109343936383E-2</c:v>
                </c:pt>
                <c:pt idx="8">
                  <c:v>2.584493041749503E-2</c:v>
                </c:pt>
                <c:pt idx="9">
                  <c:v>4.1749502982107355E-2</c:v>
                </c:pt>
                <c:pt idx="10">
                  <c:v>4.4731610337972169E-2</c:v>
                </c:pt>
                <c:pt idx="11">
                  <c:v>3.3797216699801194E-2</c:v>
                </c:pt>
                <c:pt idx="12">
                  <c:v>2.0874751491053677E-2</c:v>
                </c:pt>
                <c:pt idx="13">
                  <c:v>2.4850894632206761E-2</c:v>
                </c:pt>
                <c:pt idx="14">
                  <c:v>2.982107355864811E-2</c:v>
                </c:pt>
                <c:pt idx="15">
                  <c:v>2.186878727634195E-2</c:v>
                </c:pt>
                <c:pt idx="16">
                  <c:v>2.0874751491053677E-2</c:v>
                </c:pt>
                <c:pt idx="17">
                  <c:v>2.0874751491053677E-2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8462976"/>
        <c:axId val="38464512"/>
      </c:barChart>
      <c:catAx>
        <c:axId val="38462976"/>
        <c:scaling>
          <c:orientation val="minMax"/>
        </c:scaling>
        <c:delete val="0"/>
        <c:axPos val="l"/>
        <c:majorTickMark val="none"/>
        <c:minorTickMark val="none"/>
        <c:tickLblPos val="low"/>
        <c:crossAx val="38464512"/>
        <c:crosses val="autoZero"/>
        <c:auto val="1"/>
        <c:lblAlgn val="ctr"/>
        <c:lblOffset val="100"/>
        <c:noMultiLvlLbl val="0"/>
      </c:catAx>
      <c:valAx>
        <c:axId val="38464512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38462976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Jones</a:t>
            </a:r>
            <a:r>
              <a:rPr lang="en-US" baseline="0"/>
              <a:t> 2015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Jones!$L$3:$L$20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Jones!$M$3:$M$20</c:f>
              <c:numCache>
                <c:formatCode>0.00%</c:formatCode>
                <c:ptCount val="18"/>
                <c:pt idx="0">
                  <c:v>-2.0215790831331629E-2</c:v>
                </c:pt>
                <c:pt idx="1">
                  <c:v>-3.3768011691586407E-2</c:v>
                </c:pt>
                <c:pt idx="2">
                  <c:v>-3.6094136231219133E-2</c:v>
                </c:pt>
                <c:pt idx="3">
                  <c:v>-1.8414221454239831E-2</c:v>
                </c:pt>
                <c:pt idx="4">
                  <c:v>-2.5807567294776963E-2</c:v>
                </c:pt>
                <c:pt idx="5">
                  <c:v>-2.6021850323151841E-2</c:v>
                </c:pt>
                <c:pt idx="6">
                  <c:v>-2.0454150612627446E-2</c:v>
                </c:pt>
                <c:pt idx="7">
                  <c:v>-2.5598552782484265E-2</c:v>
                </c:pt>
                <c:pt idx="8">
                  <c:v>-2.807469100739449E-2</c:v>
                </c:pt>
                <c:pt idx="9">
                  <c:v>-2.1715662893987818E-2</c:v>
                </c:pt>
                <c:pt idx="10">
                  <c:v>-3.3958527962676337E-2</c:v>
                </c:pt>
                <c:pt idx="11">
                  <c:v>-5.0500817560621976E-2</c:v>
                </c:pt>
                <c:pt idx="12">
                  <c:v>-5.0118905445991041E-2</c:v>
                </c:pt>
                <c:pt idx="13">
                  <c:v>-3.1608068865233305E-2</c:v>
                </c:pt>
                <c:pt idx="14">
                  <c:v>-1.8831444968465862E-2</c:v>
                </c:pt>
                <c:pt idx="15">
                  <c:v>-1.9658698465964911E-2</c:v>
                </c:pt>
                <c:pt idx="16">
                  <c:v>-1.287731533429675E-2</c:v>
                </c:pt>
                <c:pt idx="17">
                  <c:v>-1.7728938133102033E-2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Jones!$L$3:$L$20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Jones!$N$3:$N$20</c:f>
              <c:numCache>
                <c:formatCode>0.00%</c:formatCode>
                <c:ptCount val="18"/>
                <c:pt idx="0">
                  <c:v>1.9352186939844966E-2</c:v>
                </c:pt>
                <c:pt idx="1">
                  <c:v>3.8034496374239307E-2</c:v>
                </c:pt>
                <c:pt idx="2">
                  <c:v>1.9750364151747007E-2</c:v>
                </c:pt>
                <c:pt idx="3">
                  <c:v>3.7048878849827854E-2</c:v>
                </c:pt>
                <c:pt idx="4">
                  <c:v>3.5948706046696109E-2</c:v>
                </c:pt>
                <c:pt idx="5">
                  <c:v>1.9144304293144832E-2</c:v>
                </c:pt>
                <c:pt idx="6">
                  <c:v>1.5255349556009368E-2</c:v>
                </c:pt>
                <c:pt idx="7">
                  <c:v>2.4481169420583274E-2</c:v>
                </c:pt>
                <c:pt idx="8">
                  <c:v>3.1157129866537899E-2</c:v>
                </c:pt>
                <c:pt idx="9">
                  <c:v>2.4664314874998573E-2</c:v>
                </c:pt>
                <c:pt idx="10">
                  <c:v>4.1341748631008257E-2</c:v>
                </c:pt>
                <c:pt idx="11">
                  <c:v>4.5189175934444943E-2</c:v>
                </c:pt>
                <c:pt idx="12">
                  <c:v>3.3940809367311697E-2</c:v>
                </c:pt>
                <c:pt idx="13">
                  <c:v>1.9717396161826519E-2</c:v>
                </c:pt>
                <c:pt idx="14">
                  <c:v>2.3108922389214834E-2</c:v>
                </c:pt>
                <c:pt idx="15">
                  <c:v>2.734036395612344E-2</c:v>
                </c:pt>
                <c:pt idx="16">
                  <c:v>1.9049591353033996E-2</c:v>
                </c:pt>
                <c:pt idx="17">
                  <c:v>3.4027739974255081E-2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8497664"/>
        <c:axId val="38511744"/>
      </c:barChart>
      <c:catAx>
        <c:axId val="38497664"/>
        <c:scaling>
          <c:orientation val="minMax"/>
        </c:scaling>
        <c:delete val="0"/>
        <c:axPos val="l"/>
        <c:majorTickMark val="none"/>
        <c:minorTickMark val="none"/>
        <c:tickLblPos val="low"/>
        <c:crossAx val="38511744"/>
        <c:crosses val="autoZero"/>
        <c:auto val="1"/>
        <c:lblAlgn val="ctr"/>
        <c:lblOffset val="100"/>
        <c:noMultiLvlLbl val="0"/>
      </c:catAx>
      <c:valAx>
        <c:axId val="38511744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38497664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Bon Homme</a:t>
            </a:r>
            <a:r>
              <a:rPr lang="en-US" baseline="0"/>
              <a:t> 2030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'Bon Homme'!$U$3:$U$20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'Bon Homme'!$V$3:$V$20</c:f>
              <c:numCache>
                <c:formatCode>0.00%</c:formatCode>
                <c:ptCount val="18"/>
                <c:pt idx="0">
                  <c:v>-3.0788289100627173E-2</c:v>
                </c:pt>
                <c:pt idx="1">
                  <c:v>-2.7450275085340037E-2</c:v>
                </c:pt>
                <c:pt idx="2">
                  <c:v>-2.2334452491399447E-2</c:v>
                </c:pt>
                <c:pt idx="3">
                  <c:v>-1.9417786245022814E-2</c:v>
                </c:pt>
                <c:pt idx="4">
                  <c:v>-2.564652910619241E-2</c:v>
                </c:pt>
                <c:pt idx="5">
                  <c:v>-2.0763143137811697E-2</c:v>
                </c:pt>
                <c:pt idx="6">
                  <c:v>-2.8600843731247459E-2</c:v>
                </c:pt>
                <c:pt idx="7">
                  <c:v>-3.2527119394232078E-2</c:v>
                </c:pt>
                <c:pt idx="8">
                  <c:v>-4.4353786053459694E-2</c:v>
                </c:pt>
                <c:pt idx="9">
                  <c:v>-4.8462881650424686E-2</c:v>
                </c:pt>
                <c:pt idx="10">
                  <c:v>-4.0064363152709032E-2</c:v>
                </c:pt>
                <c:pt idx="11">
                  <c:v>-3.9067474592535123E-2</c:v>
                </c:pt>
                <c:pt idx="12">
                  <c:v>-3.7828402853299213E-2</c:v>
                </c:pt>
                <c:pt idx="13">
                  <c:v>-4.1751338009895604E-2</c:v>
                </c:pt>
                <c:pt idx="14">
                  <c:v>-3.7743858514201208E-2</c:v>
                </c:pt>
                <c:pt idx="15">
                  <c:v>-2.5493731231423788E-2</c:v>
                </c:pt>
                <c:pt idx="16">
                  <c:v>-1.9077333525571734E-2</c:v>
                </c:pt>
                <c:pt idx="17">
                  <c:v>-2.3555765812013102E-2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'Bon Homme'!$U$3:$U$20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'Bon Homme'!$W$3:$W$20</c:f>
              <c:numCache>
                <c:formatCode>0.00%</c:formatCode>
                <c:ptCount val="18"/>
                <c:pt idx="0">
                  <c:v>2.9580905265758073E-2</c:v>
                </c:pt>
                <c:pt idx="1">
                  <c:v>2.6412354417443731E-2</c:v>
                </c:pt>
                <c:pt idx="2">
                  <c:v>2.1475000331900213E-2</c:v>
                </c:pt>
                <c:pt idx="3">
                  <c:v>1.8535916252228848E-2</c:v>
                </c:pt>
                <c:pt idx="4">
                  <c:v>2.6616326659362987E-2</c:v>
                </c:pt>
                <c:pt idx="5">
                  <c:v>2.3719437331596389E-2</c:v>
                </c:pt>
                <c:pt idx="6">
                  <c:v>2.7626170819352439E-2</c:v>
                </c:pt>
                <c:pt idx="7">
                  <c:v>2.330250689057797E-2</c:v>
                </c:pt>
                <c:pt idx="8">
                  <c:v>1.0088850943527176E-2</c:v>
                </c:pt>
                <c:pt idx="9">
                  <c:v>1.8778457981356557E-2</c:v>
                </c:pt>
                <c:pt idx="10">
                  <c:v>1.5834671633973178E-2</c:v>
                </c:pt>
                <c:pt idx="11">
                  <c:v>1.8771667703903528E-2</c:v>
                </c:pt>
                <c:pt idx="12">
                  <c:v>2.0565891376657878E-2</c:v>
                </c:pt>
                <c:pt idx="13">
                  <c:v>2.8329990200281246E-2</c:v>
                </c:pt>
                <c:pt idx="14">
                  <c:v>2.741651789549766E-2</c:v>
                </c:pt>
                <c:pt idx="15">
                  <c:v>2.5295424460778669E-2</c:v>
                </c:pt>
                <c:pt idx="16">
                  <c:v>1.9106597503322012E-2</c:v>
                </c:pt>
                <c:pt idx="17">
                  <c:v>5.3615938645075155E-2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17617792"/>
        <c:axId val="117619328"/>
      </c:barChart>
      <c:catAx>
        <c:axId val="117617792"/>
        <c:scaling>
          <c:orientation val="minMax"/>
        </c:scaling>
        <c:delete val="0"/>
        <c:axPos val="l"/>
        <c:majorTickMark val="none"/>
        <c:minorTickMark val="none"/>
        <c:tickLblPos val="low"/>
        <c:crossAx val="117619328"/>
        <c:crosses val="autoZero"/>
        <c:auto val="1"/>
        <c:lblAlgn val="ctr"/>
        <c:lblOffset val="100"/>
        <c:noMultiLvlLbl val="0"/>
      </c:catAx>
      <c:valAx>
        <c:axId val="117619328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17617792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Jones</a:t>
            </a:r>
            <a:r>
              <a:rPr lang="en-US" baseline="0"/>
              <a:t> 2020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Jones!$O$3:$O$20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Jones!$P$3:$P$20</c:f>
              <c:numCache>
                <c:formatCode>0.00%</c:formatCode>
                <c:ptCount val="18"/>
                <c:pt idx="0">
                  <c:v>-2.5690149279286777E-2</c:v>
                </c:pt>
                <c:pt idx="1">
                  <c:v>-1.9086796187755103E-2</c:v>
                </c:pt>
                <c:pt idx="2">
                  <c:v>-3.3593331696943854E-2</c:v>
                </c:pt>
                <c:pt idx="3">
                  <c:v>-3.7529046062896858E-2</c:v>
                </c:pt>
                <c:pt idx="4">
                  <c:v>-1.7736706211404454E-2</c:v>
                </c:pt>
                <c:pt idx="5">
                  <c:v>-2.5523604553737141E-2</c:v>
                </c:pt>
                <c:pt idx="6">
                  <c:v>-2.6344506495955523E-2</c:v>
                </c:pt>
                <c:pt idx="7">
                  <c:v>-1.9903490806346676E-2</c:v>
                </c:pt>
                <c:pt idx="8">
                  <c:v>-2.5206607260823313E-2</c:v>
                </c:pt>
                <c:pt idx="9">
                  <c:v>-2.8297448948577525E-2</c:v>
                </c:pt>
                <c:pt idx="10">
                  <c:v>-2.0276610467046235E-2</c:v>
                </c:pt>
                <c:pt idx="11">
                  <c:v>-3.1689120253842566E-2</c:v>
                </c:pt>
                <c:pt idx="12">
                  <c:v>-4.8475854000684646E-2</c:v>
                </c:pt>
                <c:pt idx="13">
                  <c:v>-4.8282858817698671E-2</c:v>
                </c:pt>
                <c:pt idx="14">
                  <c:v>-2.96836078970047E-2</c:v>
                </c:pt>
                <c:pt idx="15">
                  <c:v>-1.5695436894219473E-2</c:v>
                </c:pt>
                <c:pt idx="16">
                  <c:v>-1.5114893571671695E-2</c:v>
                </c:pt>
                <c:pt idx="17">
                  <c:v>-2.0037465467708588E-2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Jones!$O$3:$O$20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Jones!$Q$3:$Q$20</c:f>
              <c:numCache>
                <c:formatCode>0.00%</c:formatCode>
                <c:ptCount val="18"/>
                <c:pt idx="0">
                  <c:v>2.4684243380924436E-2</c:v>
                </c:pt>
                <c:pt idx="1">
                  <c:v>1.7813550970601538E-2</c:v>
                </c:pt>
                <c:pt idx="2">
                  <c:v>3.9544918148449064E-2</c:v>
                </c:pt>
                <c:pt idx="3">
                  <c:v>1.8355694187919123E-2</c:v>
                </c:pt>
                <c:pt idx="4">
                  <c:v>3.6998699480944384E-2</c:v>
                </c:pt>
                <c:pt idx="5">
                  <c:v>3.7281449704379188E-2</c:v>
                </c:pt>
                <c:pt idx="6">
                  <c:v>1.9435623445131056E-2</c:v>
                </c:pt>
                <c:pt idx="7">
                  <c:v>1.4512249677047947E-2</c:v>
                </c:pt>
                <c:pt idx="8">
                  <c:v>2.3847400841633021E-2</c:v>
                </c:pt>
                <c:pt idx="9">
                  <c:v>3.1616716497318766E-2</c:v>
                </c:pt>
                <c:pt idx="10">
                  <c:v>2.3133030651962334E-2</c:v>
                </c:pt>
                <c:pt idx="11">
                  <c:v>4.0580047172755068E-2</c:v>
                </c:pt>
                <c:pt idx="12">
                  <c:v>4.4872058334024807E-2</c:v>
                </c:pt>
                <c:pt idx="13">
                  <c:v>3.3603910294154458E-2</c:v>
                </c:pt>
                <c:pt idx="14">
                  <c:v>1.8298732844030042E-2</c:v>
                </c:pt>
                <c:pt idx="15">
                  <c:v>2.0309620464610559E-2</c:v>
                </c:pt>
                <c:pt idx="16">
                  <c:v>2.4310500453942781E-2</c:v>
                </c:pt>
                <c:pt idx="17">
                  <c:v>4.2634018576567692E-2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8544896"/>
        <c:axId val="38546432"/>
      </c:barChart>
      <c:catAx>
        <c:axId val="38544896"/>
        <c:scaling>
          <c:orientation val="minMax"/>
        </c:scaling>
        <c:delete val="0"/>
        <c:axPos val="l"/>
        <c:majorTickMark val="none"/>
        <c:minorTickMark val="none"/>
        <c:tickLblPos val="low"/>
        <c:crossAx val="38546432"/>
        <c:crosses val="autoZero"/>
        <c:auto val="1"/>
        <c:lblAlgn val="ctr"/>
        <c:lblOffset val="100"/>
        <c:noMultiLvlLbl val="0"/>
      </c:catAx>
      <c:valAx>
        <c:axId val="38546432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38544896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Jones</a:t>
            </a:r>
            <a:r>
              <a:rPr lang="en-US" baseline="0"/>
              <a:t> 2025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Jones!$R$3:$R$20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Jones!$S$3:$S$20</c:f>
              <c:numCache>
                <c:formatCode>0.00%</c:formatCode>
                <c:ptCount val="18"/>
                <c:pt idx="0">
                  <c:v>-3.1449306574147198E-2</c:v>
                </c:pt>
                <c:pt idx="1">
                  <c:v>-2.6054851914307418E-2</c:v>
                </c:pt>
                <c:pt idx="2">
                  <c:v>-1.7684516853376752E-2</c:v>
                </c:pt>
                <c:pt idx="3">
                  <c:v>-3.3008498169774719E-2</c:v>
                </c:pt>
                <c:pt idx="4">
                  <c:v>-3.8849158020475894E-2</c:v>
                </c:pt>
                <c:pt idx="5">
                  <c:v>-1.6743691984008421E-2</c:v>
                </c:pt>
                <c:pt idx="6">
                  <c:v>-2.5144162352082836E-2</c:v>
                </c:pt>
                <c:pt idx="7">
                  <c:v>-2.6554639061630629E-2</c:v>
                </c:pt>
                <c:pt idx="8">
                  <c:v>-1.9148559177422045E-2</c:v>
                </c:pt>
                <c:pt idx="9">
                  <c:v>-2.4493145961943071E-2</c:v>
                </c:pt>
                <c:pt idx="10">
                  <c:v>-2.8225035009723426E-2</c:v>
                </c:pt>
                <c:pt idx="11">
                  <c:v>-1.8577858897821525E-2</c:v>
                </c:pt>
                <c:pt idx="12">
                  <c:v>-2.8699648820600734E-2</c:v>
                </c:pt>
                <c:pt idx="13">
                  <c:v>-4.4921234974555767E-2</c:v>
                </c:pt>
                <c:pt idx="14">
                  <c:v>-4.5053949467068796E-2</c:v>
                </c:pt>
                <c:pt idx="15">
                  <c:v>-2.5869069462792632E-2</c:v>
                </c:pt>
                <c:pt idx="16">
                  <c:v>-1.1569463760474494E-2</c:v>
                </c:pt>
                <c:pt idx="17">
                  <c:v>-2.2897856560139134E-2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Jones!$R$3:$R$20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Jones!$T$3:$T$20</c:f>
              <c:numCache>
                <c:formatCode>0.00%</c:formatCode>
                <c:ptCount val="18"/>
                <c:pt idx="0">
                  <c:v>3.0215945034721952E-2</c:v>
                </c:pt>
                <c:pt idx="1">
                  <c:v>2.5088736931377885E-2</c:v>
                </c:pt>
                <c:pt idx="2">
                  <c:v>1.5788106226361079E-2</c:v>
                </c:pt>
                <c:pt idx="3">
                  <c:v>4.1152335787124024E-2</c:v>
                </c:pt>
                <c:pt idx="4">
                  <c:v>1.6517501102474165E-2</c:v>
                </c:pt>
                <c:pt idx="5">
                  <c:v>3.6679039701898779E-2</c:v>
                </c:pt>
                <c:pt idx="6">
                  <c:v>3.8540016144571851E-2</c:v>
                </c:pt>
                <c:pt idx="7">
                  <c:v>1.9740209585996295E-2</c:v>
                </c:pt>
                <c:pt idx="8">
                  <c:v>1.3534888840535086E-2</c:v>
                </c:pt>
                <c:pt idx="9">
                  <c:v>2.2943865888158516E-2</c:v>
                </c:pt>
                <c:pt idx="10">
                  <c:v>3.1914693819657503E-2</c:v>
                </c:pt>
                <c:pt idx="11">
                  <c:v>2.1184334453504618E-2</c:v>
                </c:pt>
                <c:pt idx="12">
                  <c:v>3.8811157945205357E-2</c:v>
                </c:pt>
                <c:pt idx="13">
                  <c:v>4.3573754193029404E-2</c:v>
                </c:pt>
                <c:pt idx="14">
                  <c:v>3.2765797009587927E-2</c:v>
                </c:pt>
                <c:pt idx="15">
                  <c:v>1.604926473582801E-2</c:v>
                </c:pt>
                <c:pt idx="16">
                  <c:v>1.7064260000248264E-2</c:v>
                </c:pt>
                <c:pt idx="17">
                  <c:v>5.3491445577373772E-2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8571392"/>
        <c:axId val="38597760"/>
      </c:barChart>
      <c:catAx>
        <c:axId val="38571392"/>
        <c:scaling>
          <c:orientation val="minMax"/>
        </c:scaling>
        <c:delete val="0"/>
        <c:axPos val="l"/>
        <c:majorTickMark val="none"/>
        <c:minorTickMark val="none"/>
        <c:tickLblPos val="low"/>
        <c:crossAx val="38597760"/>
        <c:crosses val="autoZero"/>
        <c:auto val="1"/>
        <c:lblAlgn val="ctr"/>
        <c:lblOffset val="100"/>
        <c:noMultiLvlLbl val="0"/>
      </c:catAx>
      <c:valAx>
        <c:axId val="38597760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38571392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Jones</a:t>
            </a:r>
            <a:r>
              <a:rPr lang="en-US" baseline="0"/>
              <a:t> 2030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Jones!$U$3:$U$20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Jones!$V$3:$V$20</c:f>
              <c:numCache>
                <c:formatCode>0.00%</c:formatCode>
                <c:ptCount val="18"/>
                <c:pt idx="0">
                  <c:v>-3.1141313769479304E-2</c:v>
                </c:pt>
                <c:pt idx="1">
                  <c:v>-3.1845478347686161E-2</c:v>
                </c:pt>
                <c:pt idx="2">
                  <c:v>-2.6805899207648882E-2</c:v>
                </c:pt>
                <c:pt idx="3">
                  <c:v>-1.6162706101238242E-2</c:v>
                </c:pt>
                <c:pt idx="4">
                  <c:v>-3.2223081455135763E-2</c:v>
                </c:pt>
                <c:pt idx="5">
                  <c:v>-4.047334273515768E-2</c:v>
                </c:pt>
                <c:pt idx="6">
                  <c:v>-1.5807540718645392E-2</c:v>
                </c:pt>
                <c:pt idx="7">
                  <c:v>-2.4779523462077922E-2</c:v>
                </c:pt>
                <c:pt idx="8">
                  <c:v>-2.7000225656586233E-2</c:v>
                </c:pt>
                <c:pt idx="9">
                  <c:v>-1.8382223500388317E-2</c:v>
                </c:pt>
                <c:pt idx="10">
                  <c:v>-2.356483193849487E-2</c:v>
                </c:pt>
                <c:pt idx="11">
                  <c:v>-2.830466384316575E-2</c:v>
                </c:pt>
                <c:pt idx="12">
                  <c:v>-1.6790706416310277E-2</c:v>
                </c:pt>
                <c:pt idx="13">
                  <c:v>-2.5129393635748024E-2</c:v>
                </c:pt>
                <c:pt idx="14">
                  <c:v>-4.0534687214950738E-2</c:v>
                </c:pt>
                <c:pt idx="15">
                  <c:v>-3.9360166649829789E-2</c:v>
                </c:pt>
                <c:pt idx="16">
                  <c:v>-2.0398459893465223E-2</c:v>
                </c:pt>
                <c:pt idx="17">
                  <c:v>-2.2262064629021909E-2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Jones!$U$3:$U$20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Jones!$W$3:$W$20</c:f>
              <c:numCache>
                <c:formatCode>0.00%</c:formatCode>
                <c:ptCount val="18"/>
                <c:pt idx="0">
                  <c:v>2.9920089011961165E-2</c:v>
                </c:pt>
                <c:pt idx="1">
                  <c:v>3.0600900540467855E-2</c:v>
                </c:pt>
                <c:pt idx="2">
                  <c:v>2.5936880303088883E-2</c:v>
                </c:pt>
                <c:pt idx="3">
                  <c:v>1.3314292824605471E-2</c:v>
                </c:pt>
                <c:pt idx="4">
                  <c:v>4.3263285415910152E-2</c:v>
                </c:pt>
                <c:pt idx="5">
                  <c:v>1.4518419176658017E-2</c:v>
                </c:pt>
                <c:pt idx="6">
                  <c:v>3.6358506774990119E-2</c:v>
                </c:pt>
                <c:pt idx="7">
                  <c:v>4.026970631163275E-2</c:v>
                </c:pt>
                <c:pt idx="8">
                  <c:v>2.0213227285616909E-2</c:v>
                </c:pt>
                <c:pt idx="9">
                  <c:v>1.25643660525767E-2</c:v>
                </c:pt>
                <c:pt idx="10">
                  <c:v>2.1856085007906728E-2</c:v>
                </c:pt>
                <c:pt idx="11">
                  <c:v>3.2516277922710522E-2</c:v>
                </c:pt>
                <c:pt idx="12">
                  <c:v>1.8848939343119781E-2</c:v>
                </c:pt>
                <c:pt idx="13">
                  <c:v>3.6526881877162201E-2</c:v>
                </c:pt>
                <c:pt idx="14">
                  <c:v>4.1948624996350936E-2</c:v>
                </c:pt>
                <c:pt idx="15">
                  <c:v>3.0770677225795018E-2</c:v>
                </c:pt>
                <c:pt idx="16">
                  <c:v>1.371143378248244E-2</c:v>
                </c:pt>
                <c:pt idx="17">
                  <c:v>5.5895096971933962E-2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8618624"/>
        <c:axId val="38620160"/>
      </c:barChart>
      <c:catAx>
        <c:axId val="38618624"/>
        <c:scaling>
          <c:orientation val="minMax"/>
        </c:scaling>
        <c:delete val="0"/>
        <c:axPos val="l"/>
        <c:majorTickMark val="none"/>
        <c:minorTickMark val="none"/>
        <c:tickLblPos val="low"/>
        <c:crossAx val="38620160"/>
        <c:crosses val="autoZero"/>
        <c:auto val="1"/>
        <c:lblAlgn val="ctr"/>
        <c:lblOffset val="100"/>
        <c:noMultiLvlLbl val="0"/>
      </c:catAx>
      <c:valAx>
        <c:axId val="38620160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38618624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Jones</a:t>
            </a:r>
            <a:r>
              <a:rPr lang="en-US" baseline="0"/>
              <a:t> 2035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Jones!$X$3:$X$20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Jones!$Y$3:$Y$20</c:f>
              <c:numCache>
                <c:formatCode>0.00%</c:formatCode>
                <c:ptCount val="18"/>
                <c:pt idx="0">
                  <c:v>-2.8909052649745279E-2</c:v>
                </c:pt>
                <c:pt idx="1">
                  <c:v>-3.1256449323461249E-2</c:v>
                </c:pt>
                <c:pt idx="2">
                  <c:v>-3.264114426033652E-2</c:v>
                </c:pt>
                <c:pt idx="3">
                  <c:v>-2.8150506866617016E-2</c:v>
                </c:pt>
                <c:pt idx="4">
                  <c:v>-1.4488470599551488E-2</c:v>
                </c:pt>
                <c:pt idx="5">
                  <c:v>-3.1235632886855373E-2</c:v>
                </c:pt>
                <c:pt idx="6">
                  <c:v>-4.3221727866906215E-2</c:v>
                </c:pt>
                <c:pt idx="7">
                  <c:v>-1.4856411583277518E-2</c:v>
                </c:pt>
                <c:pt idx="8">
                  <c:v>-2.4537076576665196E-2</c:v>
                </c:pt>
                <c:pt idx="9">
                  <c:v>-2.7838474086495736E-2</c:v>
                </c:pt>
                <c:pt idx="10">
                  <c:v>-1.757592489446852E-2</c:v>
                </c:pt>
                <c:pt idx="11">
                  <c:v>-2.2570886370988138E-2</c:v>
                </c:pt>
                <c:pt idx="12">
                  <c:v>-2.8567396610978964E-2</c:v>
                </c:pt>
                <c:pt idx="13">
                  <c:v>-1.4866622877782718E-2</c:v>
                </c:pt>
                <c:pt idx="14">
                  <c:v>-2.1233335315803729E-2</c:v>
                </c:pt>
                <c:pt idx="15">
                  <c:v>-3.4154483045926144E-2</c:v>
                </c:pt>
                <c:pt idx="16">
                  <c:v>-3.1175638674289803E-2</c:v>
                </c:pt>
                <c:pt idx="17">
                  <c:v>-2.8479185095953014E-2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Jones!$X$3:$X$20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Jones!$Z$3:$Z$20</c:f>
              <c:numCache>
                <c:formatCode>0.00%</c:formatCode>
                <c:ptCount val="18"/>
                <c:pt idx="0">
                  <c:v>2.7775364054691127E-2</c:v>
                </c:pt>
                <c:pt idx="1">
                  <c:v>3.004002698062606E-2</c:v>
                </c:pt>
                <c:pt idx="2">
                  <c:v>3.1353057949824452E-2</c:v>
                </c:pt>
                <c:pt idx="3">
                  <c:v>2.7504560946337912E-2</c:v>
                </c:pt>
                <c:pt idx="4">
                  <c:v>1.0143068142340788E-2</c:v>
                </c:pt>
                <c:pt idx="5">
                  <c:v>4.6638507280707821E-2</c:v>
                </c:pt>
                <c:pt idx="6">
                  <c:v>1.2260417467802421E-2</c:v>
                </c:pt>
                <c:pt idx="7">
                  <c:v>3.622844020955146E-2</c:v>
                </c:pt>
                <c:pt idx="8">
                  <c:v>4.2574634448953465E-2</c:v>
                </c:pt>
                <c:pt idx="9">
                  <c:v>2.1142238276884585E-2</c:v>
                </c:pt>
                <c:pt idx="10">
                  <c:v>1.1567704065301733E-2</c:v>
                </c:pt>
                <c:pt idx="11">
                  <c:v>2.0629870309200819E-2</c:v>
                </c:pt>
                <c:pt idx="12">
                  <c:v>3.331689301838929E-2</c:v>
                </c:pt>
                <c:pt idx="13">
                  <c:v>1.6235412569639021E-2</c:v>
                </c:pt>
                <c:pt idx="14">
                  <c:v>3.4035558529409538E-2</c:v>
                </c:pt>
                <c:pt idx="15">
                  <c:v>3.8869989627675607E-2</c:v>
                </c:pt>
                <c:pt idx="16">
                  <c:v>2.8537925495493943E-2</c:v>
                </c:pt>
                <c:pt idx="17">
                  <c:v>5.5387911041067273E-2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8661504"/>
        <c:axId val="38663296"/>
      </c:barChart>
      <c:catAx>
        <c:axId val="38661504"/>
        <c:scaling>
          <c:orientation val="minMax"/>
        </c:scaling>
        <c:delete val="0"/>
        <c:axPos val="l"/>
        <c:majorTickMark val="none"/>
        <c:minorTickMark val="none"/>
        <c:tickLblPos val="low"/>
        <c:crossAx val="38663296"/>
        <c:crosses val="autoZero"/>
        <c:auto val="1"/>
        <c:lblAlgn val="ctr"/>
        <c:lblOffset val="100"/>
        <c:noMultiLvlLbl val="0"/>
      </c:catAx>
      <c:valAx>
        <c:axId val="38663296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38661504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Kingsbury</a:t>
            </a:r>
            <a:r>
              <a:rPr lang="en-US" baseline="0"/>
              <a:t> 2010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Kingsbury!$I$3:$I$20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Kingsbury!$J$3:$J$20</c:f>
              <c:numCache>
                <c:formatCode>0.00%</c:formatCode>
                <c:ptCount val="18"/>
                <c:pt idx="0">
                  <c:v>-3.0497280497280496E-2</c:v>
                </c:pt>
                <c:pt idx="1">
                  <c:v>-3.1662781662781664E-2</c:v>
                </c:pt>
                <c:pt idx="2">
                  <c:v>-3.0885780885780884E-2</c:v>
                </c:pt>
                <c:pt idx="3">
                  <c:v>-3.1857031857031856E-2</c:v>
                </c:pt>
                <c:pt idx="4">
                  <c:v>-1.8453768453768452E-2</c:v>
                </c:pt>
                <c:pt idx="5">
                  <c:v>-2.6029526029526028E-2</c:v>
                </c:pt>
                <c:pt idx="6">
                  <c:v>-2.9137529137529136E-2</c:v>
                </c:pt>
                <c:pt idx="7">
                  <c:v>-2.5252525252525252E-2</c:v>
                </c:pt>
                <c:pt idx="8">
                  <c:v>-2.292152292152292E-2</c:v>
                </c:pt>
                <c:pt idx="9">
                  <c:v>-3.923853923853924E-2</c:v>
                </c:pt>
                <c:pt idx="10">
                  <c:v>-4.5648795648795648E-2</c:v>
                </c:pt>
                <c:pt idx="11">
                  <c:v>-4.5648795648795648E-2</c:v>
                </c:pt>
                <c:pt idx="12">
                  <c:v>-3.6324786324786328E-2</c:v>
                </c:pt>
                <c:pt idx="13">
                  <c:v>-2.2727272727272728E-2</c:v>
                </c:pt>
                <c:pt idx="14">
                  <c:v>-2.233877233877234E-2</c:v>
                </c:pt>
                <c:pt idx="15">
                  <c:v>-1.8453768453768452E-2</c:v>
                </c:pt>
                <c:pt idx="16">
                  <c:v>-1.6705516705516704E-2</c:v>
                </c:pt>
                <c:pt idx="17">
                  <c:v>-1.320901320901321E-2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Kingsbury!$I$3:$I$20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Kingsbury!$K$3:$K$20</c:f>
              <c:numCache>
                <c:formatCode>0.00%</c:formatCode>
                <c:ptCount val="18"/>
                <c:pt idx="0">
                  <c:v>2.7389277389277388E-2</c:v>
                </c:pt>
                <c:pt idx="1">
                  <c:v>2.5446775446775448E-2</c:v>
                </c:pt>
                <c:pt idx="2">
                  <c:v>3.3022533022533024E-2</c:v>
                </c:pt>
                <c:pt idx="3">
                  <c:v>2.7389277389277388E-2</c:v>
                </c:pt>
                <c:pt idx="4">
                  <c:v>1.6122766122766124E-2</c:v>
                </c:pt>
                <c:pt idx="5">
                  <c:v>2.4087024087024088E-2</c:v>
                </c:pt>
                <c:pt idx="6">
                  <c:v>2.564102564102564E-2</c:v>
                </c:pt>
                <c:pt idx="7">
                  <c:v>1.9036519036519036E-2</c:v>
                </c:pt>
                <c:pt idx="8">
                  <c:v>2.4087024087024088E-2</c:v>
                </c:pt>
                <c:pt idx="9">
                  <c:v>4.2540792540792544E-2</c:v>
                </c:pt>
                <c:pt idx="10">
                  <c:v>3.7684537684537688E-2</c:v>
                </c:pt>
                <c:pt idx="11">
                  <c:v>3.923853923853924E-2</c:v>
                </c:pt>
                <c:pt idx="12">
                  <c:v>2.7195027195027196E-2</c:v>
                </c:pt>
                <c:pt idx="13">
                  <c:v>2.505827505827506E-2</c:v>
                </c:pt>
                <c:pt idx="14">
                  <c:v>2.0396270396270396E-2</c:v>
                </c:pt>
                <c:pt idx="15">
                  <c:v>2.7972027972027972E-2</c:v>
                </c:pt>
                <c:pt idx="16">
                  <c:v>2.2144522144522144E-2</c:v>
                </c:pt>
                <c:pt idx="17">
                  <c:v>2.8554778554778556E-2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8164736"/>
        <c:axId val="38187008"/>
      </c:barChart>
      <c:catAx>
        <c:axId val="38164736"/>
        <c:scaling>
          <c:orientation val="minMax"/>
        </c:scaling>
        <c:delete val="0"/>
        <c:axPos val="l"/>
        <c:majorTickMark val="none"/>
        <c:minorTickMark val="none"/>
        <c:tickLblPos val="low"/>
        <c:crossAx val="38187008"/>
        <c:crosses val="autoZero"/>
        <c:auto val="1"/>
        <c:lblAlgn val="ctr"/>
        <c:lblOffset val="100"/>
        <c:noMultiLvlLbl val="0"/>
      </c:catAx>
      <c:valAx>
        <c:axId val="38187008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38164736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Kingsbury </a:t>
            </a:r>
            <a:r>
              <a:rPr lang="en-US" baseline="0"/>
              <a:t>2015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Kingsbury!$L$3:$L$20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Kingsbury!$M$3:$M$20</c:f>
              <c:numCache>
                <c:formatCode>0.00%</c:formatCode>
                <c:ptCount val="18"/>
                <c:pt idx="0">
                  <c:v>-2.6970653464674532E-2</c:v>
                </c:pt>
                <c:pt idx="1">
                  <c:v>-3.0233853807784986E-2</c:v>
                </c:pt>
                <c:pt idx="2">
                  <c:v>-3.1512745039420156E-2</c:v>
                </c:pt>
                <c:pt idx="3">
                  <c:v>-3.0664704130545912E-2</c:v>
                </c:pt>
                <c:pt idx="4">
                  <c:v>-3.2009026354991831E-2</c:v>
                </c:pt>
                <c:pt idx="5">
                  <c:v>-1.7896300764023362E-2</c:v>
                </c:pt>
                <c:pt idx="6">
                  <c:v>-2.5640804798246347E-2</c:v>
                </c:pt>
                <c:pt idx="7">
                  <c:v>-2.891897390103074E-2</c:v>
                </c:pt>
                <c:pt idx="8">
                  <c:v>-2.5003535716068961E-2</c:v>
                </c:pt>
                <c:pt idx="9">
                  <c:v>-2.1984006760966998E-2</c:v>
                </c:pt>
                <c:pt idx="10">
                  <c:v>-3.8014978336814213E-2</c:v>
                </c:pt>
                <c:pt idx="11">
                  <c:v>-4.4191512701374835E-2</c:v>
                </c:pt>
                <c:pt idx="12">
                  <c:v>-4.3932641197620116E-2</c:v>
                </c:pt>
                <c:pt idx="13">
                  <c:v>-3.4278808411428253E-2</c:v>
                </c:pt>
                <c:pt idx="14">
                  <c:v>-2.0576992841767405E-2</c:v>
                </c:pt>
                <c:pt idx="15">
                  <c:v>-1.8876333652823069E-2</c:v>
                </c:pt>
                <c:pt idx="16">
                  <c:v>-1.3852679532184206E-2</c:v>
                </c:pt>
                <c:pt idx="17">
                  <c:v>-1.9515786675032211E-2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Kingsbury!$L$3:$L$20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Kingsbury!$N$3:$N$20</c:f>
              <c:numCache>
                <c:formatCode>0.00%</c:formatCode>
                <c:ptCount val="18"/>
                <c:pt idx="0">
                  <c:v>2.5947340891893128E-2</c:v>
                </c:pt>
                <c:pt idx="1">
                  <c:v>2.7265638100390618E-2</c:v>
                </c:pt>
                <c:pt idx="2">
                  <c:v>2.5044231328517654E-2</c:v>
                </c:pt>
                <c:pt idx="3">
                  <c:v>3.3039504843793581E-2</c:v>
                </c:pt>
                <c:pt idx="4">
                  <c:v>2.7521198281004248E-2</c:v>
                </c:pt>
                <c:pt idx="5">
                  <c:v>1.5732968964850342E-2</c:v>
                </c:pt>
                <c:pt idx="6">
                  <c:v>2.3858362586356808E-2</c:v>
                </c:pt>
                <c:pt idx="7">
                  <c:v>2.5729155548312847E-2</c:v>
                </c:pt>
                <c:pt idx="8">
                  <c:v>1.8677897473230457E-2</c:v>
                </c:pt>
                <c:pt idx="9">
                  <c:v>2.3246057833502219E-2</c:v>
                </c:pt>
                <c:pt idx="10">
                  <c:v>4.2166880684652283E-2</c:v>
                </c:pt>
                <c:pt idx="11">
                  <c:v>3.7014390787821386E-2</c:v>
                </c:pt>
                <c:pt idx="12">
                  <c:v>3.8407238452469163E-2</c:v>
                </c:pt>
                <c:pt idx="13">
                  <c:v>2.5968221437310375E-2</c:v>
                </c:pt>
                <c:pt idx="14">
                  <c:v>2.368868981604777E-2</c:v>
                </c:pt>
                <c:pt idx="15">
                  <c:v>1.7946101096501584E-2</c:v>
                </c:pt>
                <c:pt idx="16">
                  <c:v>2.4402057210587854E-2</c:v>
                </c:pt>
                <c:pt idx="17">
                  <c:v>4.0269726575959411E-2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4406784"/>
        <c:axId val="34408320"/>
      </c:barChart>
      <c:catAx>
        <c:axId val="34406784"/>
        <c:scaling>
          <c:orientation val="minMax"/>
        </c:scaling>
        <c:delete val="0"/>
        <c:axPos val="l"/>
        <c:majorTickMark val="none"/>
        <c:minorTickMark val="none"/>
        <c:tickLblPos val="low"/>
        <c:crossAx val="34408320"/>
        <c:crosses val="autoZero"/>
        <c:auto val="1"/>
        <c:lblAlgn val="ctr"/>
        <c:lblOffset val="100"/>
        <c:noMultiLvlLbl val="0"/>
      </c:catAx>
      <c:valAx>
        <c:axId val="34408320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34406784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Kingsbury</a:t>
            </a:r>
            <a:r>
              <a:rPr lang="en-US" baseline="0"/>
              <a:t> 2020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Kingsbury!$O$3:$O$20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Kingsbury!$P$3:$P$20</c:f>
              <c:numCache>
                <c:formatCode>0.00%</c:formatCode>
                <c:ptCount val="18"/>
                <c:pt idx="0">
                  <c:v>-2.7651441290977779E-2</c:v>
                </c:pt>
                <c:pt idx="1">
                  <c:v>-2.6753277982803584E-2</c:v>
                </c:pt>
                <c:pt idx="2">
                  <c:v>-3.0128098513048887E-2</c:v>
                </c:pt>
                <c:pt idx="3">
                  <c:v>-3.1467052134186983E-2</c:v>
                </c:pt>
                <c:pt idx="4">
                  <c:v>-3.04212485550708E-2</c:v>
                </c:pt>
                <c:pt idx="5">
                  <c:v>-3.2128560409749769E-2</c:v>
                </c:pt>
                <c:pt idx="6">
                  <c:v>-1.7487740172917914E-2</c:v>
                </c:pt>
                <c:pt idx="7">
                  <c:v>-2.5302291696773782E-2</c:v>
                </c:pt>
                <c:pt idx="8">
                  <c:v>-2.8786323921365493E-2</c:v>
                </c:pt>
                <c:pt idx="9">
                  <c:v>-2.48032628737801E-2</c:v>
                </c:pt>
                <c:pt idx="10">
                  <c:v>-2.0920986764960771E-2</c:v>
                </c:pt>
                <c:pt idx="11">
                  <c:v>-3.6710905804532019E-2</c:v>
                </c:pt>
                <c:pt idx="12">
                  <c:v>-4.2375817303783807E-2</c:v>
                </c:pt>
                <c:pt idx="13">
                  <c:v>-4.1378544611617628E-2</c:v>
                </c:pt>
                <c:pt idx="14">
                  <c:v>-3.1621791923407708E-2</c:v>
                </c:pt>
                <c:pt idx="15">
                  <c:v>-1.7383601185060868E-2</c:v>
                </c:pt>
                <c:pt idx="16">
                  <c:v>-1.433591984986376E-2</c:v>
                </c:pt>
                <c:pt idx="17">
                  <c:v>-2.1682901105556106E-2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Kingsbury!$O$3:$O$20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Kingsbury!$Q$3:$Q$20</c:f>
              <c:numCache>
                <c:formatCode>0.00%</c:formatCode>
                <c:ptCount val="18"/>
                <c:pt idx="0">
                  <c:v>2.6566213908256187E-2</c:v>
                </c:pt>
                <c:pt idx="1">
                  <c:v>2.5812084060756791E-2</c:v>
                </c:pt>
                <c:pt idx="2">
                  <c:v>2.729820095870137E-2</c:v>
                </c:pt>
                <c:pt idx="3">
                  <c:v>2.4708687703198597E-2</c:v>
                </c:pt>
                <c:pt idx="4">
                  <c:v>3.3042139157233238E-2</c:v>
                </c:pt>
                <c:pt idx="5">
                  <c:v>2.7859039480001541E-2</c:v>
                </c:pt>
                <c:pt idx="6">
                  <c:v>1.5381674431800434E-2</c:v>
                </c:pt>
                <c:pt idx="7">
                  <c:v>2.3744030166280274E-2</c:v>
                </c:pt>
                <c:pt idx="8">
                  <c:v>2.5832100095054114E-2</c:v>
                </c:pt>
                <c:pt idx="9">
                  <c:v>1.8428968372821666E-2</c:v>
                </c:pt>
                <c:pt idx="10">
                  <c:v>2.2346639434736887E-2</c:v>
                </c:pt>
                <c:pt idx="11">
                  <c:v>4.181575247079089E-2</c:v>
                </c:pt>
                <c:pt idx="12">
                  <c:v>3.5911747155474225E-2</c:v>
                </c:pt>
                <c:pt idx="13">
                  <c:v>3.7151721452153126E-2</c:v>
                </c:pt>
                <c:pt idx="14">
                  <c:v>2.4549874301772509E-2</c:v>
                </c:pt>
                <c:pt idx="15">
                  <c:v>2.1434006375185621E-2</c:v>
                </c:pt>
                <c:pt idx="16">
                  <c:v>1.5345002642324924E-2</c:v>
                </c:pt>
                <c:pt idx="17">
                  <c:v>5.1432351733999633E-2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8398208"/>
        <c:axId val="38400000"/>
      </c:barChart>
      <c:catAx>
        <c:axId val="38398208"/>
        <c:scaling>
          <c:orientation val="minMax"/>
        </c:scaling>
        <c:delete val="0"/>
        <c:axPos val="l"/>
        <c:majorTickMark val="none"/>
        <c:minorTickMark val="none"/>
        <c:tickLblPos val="low"/>
        <c:crossAx val="38400000"/>
        <c:crosses val="autoZero"/>
        <c:auto val="1"/>
        <c:lblAlgn val="ctr"/>
        <c:lblOffset val="100"/>
        <c:noMultiLvlLbl val="0"/>
      </c:catAx>
      <c:valAx>
        <c:axId val="38400000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38398208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Kingsbury</a:t>
            </a:r>
            <a:r>
              <a:rPr lang="en-US" baseline="0"/>
              <a:t> 2025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Kingsbury!$R$3:$R$20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Kingsbury!$S$3:$S$20</c:f>
              <c:numCache>
                <c:formatCode>0.00%</c:formatCode>
                <c:ptCount val="18"/>
                <c:pt idx="0">
                  <c:v>-3.3184441743099258E-2</c:v>
                </c:pt>
                <c:pt idx="1">
                  <c:v>-2.7369536403238831E-2</c:v>
                </c:pt>
                <c:pt idx="2">
                  <c:v>-2.6367778235582506E-2</c:v>
                </c:pt>
                <c:pt idx="3">
                  <c:v>-2.9771931427069662E-2</c:v>
                </c:pt>
                <c:pt idx="4">
                  <c:v>-3.1063467435099204E-2</c:v>
                </c:pt>
                <c:pt idx="5">
                  <c:v>-2.9751521277437132E-2</c:v>
                </c:pt>
                <c:pt idx="6">
                  <c:v>-3.2197106832174048E-2</c:v>
                </c:pt>
                <c:pt idx="7">
                  <c:v>-1.691196824184937E-2</c:v>
                </c:pt>
                <c:pt idx="8">
                  <c:v>-2.4737516386706494E-2</c:v>
                </c:pt>
                <c:pt idx="9">
                  <c:v>-2.8357273041313281E-2</c:v>
                </c:pt>
                <c:pt idx="10">
                  <c:v>-2.4215406538508486E-2</c:v>
                </c:pt>
                <c:pt idx="11">
                  <c:v>-1.9579562020760881E-2</c:v>
                </c:pt>
                <c:pt idx="12">
                  <c:v>-3.4708745275672685E-2</c:v>
                </c:pt>
                <c:pt idx="13">
                  <c:v>-3.9301415447475396E-2</c:v>
                </c:pt>
                <c:pt idx="14">
                  <c:v>-3.7639175527562879E-2</c:v>
                </c:pt>
                <c:pt idx="15">
                  <c:v>-2.6937562238711837E-2</c:v>
                </c:pt>
                <c:pt idx="16">
                  <c:v>-1.3041567379321479E-2</c:v>
                </c:pt>
                <c:pt idx="17">
                  <c:v>-2.3203542537751014E-2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Kingsbury!$R$3:$R$20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Kingsbury!$T$3:$T$20</c:f>
              <c:numCache>
                <c:formatCode>0.00%</c:formatCode>
                <c:ptCount val="18"/>
                <c:pt idx="0">
                  <c:v>3.1883115608135074E-2</c:v>
                </c:pt>
                <c:pt idx="1">
                  <c:v>2.6299313728239532E-2</c:v>
                </c:pt>
                <c:pt idx="2">
                  <c:v>2.5511397225088692E-2</c:v>
                </c:pt>
                <c:pt idx="3">
                  <c:v>2.7133488760957614E-2</c:v>
                </c:pt>
                <c:pt idx="4">
                  <c:v>2.4059769822873552E-2</c:v>
                </c:pt>
                <c:pt idx="5">
                  <c:v>3.2872376635003475E-2</c:v>
                </c:pt>
                <c:pt idx="6">
                  <c:v>2.8008203774484559E-2</c:v>
                </c:pt>
                <c:pt idx="7">
                  <c:v>1.4920879060202787E-2</c:v>
                </c:pt>
                <c:pt idx="8">
                  <c:v>2.3342095424119694E-2</c:v>
                </c:pt>
                <c:pt idx="9">
                  <c:v>2.5793192121329335E-2</c:v>
                </c:pt>
                <c:pt idx="10">
                  <c:v>1.7971789287589707E-2</c:v>
                </c:pt>
                <c:pt idx="11">
                  <c:v>2.1164411677813393E-2</c:v>
                </c:pt>
                <c:pt idx="12">
                  <c:v>4.0530602159739623E-2</c:v>
                </c:pt>
                <c:pt idx="13">
                  <c:v>3.4001843072639343E-2</c:v>
                </c:pt>
                <c:pt idx="14">
                  <c:v>3.5199880393317368E-2</c:v>
                </c:pt>
                <c:pt idx="15">
                  <c:v>2.1939820085472853E-2</c:v>
                </c:pt>
                <c:pt idx="16">
                  <c:v>1.8685960740969815E-2</c:v>
                </c:pt>
                <c:pt idx="17">
                  <c:v>5.2342342432689058E-2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6340096"/>
        <c:axId val="36341632"/>
      </c:barChart>
      <c:catAx>
        <c:axId val="36340096"/>
        <c:scaling>
          <c:orientation val="minMax"/>
        </c:scaling>
        <c:delete val="0"/>
        <c:axPos val="l"/>
        <c:majorTickMark val="none"/>
        <c:minorTickMark val="none"/>
        <c:tickLblPos val="low"/>
        <c:crossAx val="36341632"/>
        <c:crosses val="autoZero"/>
        <c:auto val="1"/>
        <c:lblAlgn val="ctr"/>
        <c:lblOffset val="100"/>
        <c:noMultiLvlLbl val="0"/>
      </c:catAx>
      <c:valAx>
        <c:axId val="36341632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36340096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Kingsbury</a:t>
            </a:r>
            <a:r>
              <a:rPr lang="en-US" baseline="0"/>
              <a:t> 2030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Kingsbury!$U$3:$U$20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Kingsbury!$V$3:$V$20</c:f>
              <c:numCache>
                <c:formatCode>0.00%</c:formatCode>
                <c:ptCount val="18"/>
                <c:pt idx="0">
                  <c:v>-3.4727905113950644E-2</c:v>
                </c:pt>
                <c:pt idx="1">
                  <c:v>-3.3037844032122191E-2</c:v>
                </c:pt>
                <c:pt idx="2">
                  <c:v>-2.7149541548036775E-2</c:v>
                </c:pt>
                <c:pt idx="3">
                  <c:v>-2.5976046081434473E-2</c:v>
                </c:pt>
                <c:pt idx="4">
                  <c:v>-2.9311337317436587E-2</c:v>
                </c:pt>
                <c:pt idx="5">
                  <c:v>-3.0502735461485877E-2</c:v>
                </c:pt>
                <c:pt idx="6">
                  <c:v>-2.9223438241645291E-2</c:v>
                </c:pt>
                <c:pt idx="7">
                  <c:v>-3.2268247984629191E-2</c:v>
                </c:pt>
                <c:pt idx="8">
                  <c:v>-1.6325220441233503E-2</c:v>
                </c:pt>
                <c:pt idx="9">
                  <c:v>-2.4108494401789207E-2</c:v>
                </c:pt>
                <c:pt idx="10">
                  <c:v>-2.768546341444918E-2</c:v>
                </c:pt>
                <c:pt idx="11">
                  <c:v>-2.3527488063175207E-2</c:v>
                </c:pt>
                <c:pt idx="12">
                  <c:v>-1.8047807838807287E-2</c:v>
                </c:pt>
                <c:pt idx="13">
                  <c:v>-3.1990102007901061E-2</c:v>
                </c:pt>
                <c:pt idx="14">
                  <c:v>-3.5473835626606186E-2</c:v>
                </c:pt>
                <c:pt idx="15">
                  <c:v>-3.1844763774368401E-2</c:v>
                </c:pt>
                <c:pt idx="16">
                  <c:v>-2.0564743317868318E-2</c:v>
                </c:pt>
                <c:pt idx="17">
                  <c:v>-2.3304280928821766E-2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Kingsbury!$U$3:$U$20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Kingsbury!$W$3:$W$20</c:f>
              <c:numCache>
                <c:formatCode>0.00%</c:formatCode>
                <c:ptCount val="18"/>
                <c:pt idx="0">
                  <c:v>3.336602573704376E-2</c:v>
                </c:pt>
                <c:pt idx="1">
                  <c:v>3.1751757632276133E-2</c:v>
                </c:pt>
                <c:pt idx="2">
                  <c:v>2.6086599013125635E-2</c:v>
                </c:pt>
                <c:pt idx="3">
                  <c:v>2.5211755470378856E-2</c:v>
                </c:pt>
                <c:pt idx="4">
                  <c:v>2.6887011783695462E-2</c:v>
                </c:pt>
                <c:pt idx="5">
                  <c:v>2.3463554779973382E-2</c:v>
                </c:pt>
                <c:pt idx="6">
                  <c:v>3.2694920036030257E-2</c:v>
                </c:pt>
                <c:pt idx="7">
                  <c:v>2.8246460906065921E-2</c:v>
                </c:pt>
                <c:pt idx="8">
                  <c:v>1.4397855538974727E-2</c:v>
                </c:pt>
                <c:pt idx="9">
                  <c:v>2.296960649716279E-2</c:v>
                </c:pt>
                <c:pt idx="10">
                  <c:v>2.566448882679203E-2</c:v>
                </c:pt>
                <c:pt idx="11">
                  <c:v>1.7486601546150556E-2</c:v>
                </c:pt>
                <c:pt idx="12">
                  <c:v>1.966410571976767E-2</c:v>
                </c:pt>
                <c:pt idx="13">
                  <c:v>3.8686245761551052E-2</c:v>
                </c:pt>
                <c:pt idx="14">
                  <c:v>3.1746075501142848E-2</c:v>
                </c:pt>
                <c:pt idx="15">
                  <c:v>3.1804529292691487E-2</c:v>
                </c:pt>
                <c:pt idx="16">
                  <c:v>1.9021515164777625E-2</c:v>
                </c:pt>
                <c:pt idx="17">
                  <c:v>5.5781595196638722E-2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6362496"/>
        <c:axId val="36368384"/>
      </c:barChart>
      <c:catAx>
        <c:axId val="36362496"/>
        <c:scaling>
          <c:orientation val="minMax"/>
        </c:scaling>
        <c:delete val="0"/>
        <c:axPos val="l"/>
        <c:majorTickMark val="none"/>
        <c:minorTickMark val="none"/>
        <c:tickLblPos val="low"/>
        <c:crossAx val="36368384"/>
        <c:crosses val="autoZero"/>
        <c:auto val="1"/>
        <c:lblAlgn val="ctr"/>
        <c:lblOffset val="100"/>
        <c:noMultiLvlLbl val="0"/>
      </c:catAx>
      <c:valAx>
        <c:axId val="36368384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36362496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Kingsbury</a:t>
            </a:r>
            <a:r>
              <a:rPr lang="en-US" baseline="0"/>
              <a:t> 2035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Kingsbury!$X$3:$X$20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Kingsbury!$Y$3:$Y$20</c:f>
              <c:numCache>
                <c:formatCode>0.00%</c:formatCode>
                <c:ptCount val="18"/>
                <c:pt idx="0">
                  <c:v>-3.296025123762944E-2</c:v>
                </c:pt>
                <c:pt idx="1">
                  <c:v>-3.4648172587007739E-2</c:v>
                </c:pt>
                <c:pt idx="2">
                  <c:v>-3.3189187882021749E-2</c:v>
                </c:pt>
                <c:pt idx="3">
                  <c:v>-2.7115319852719942E-2</c:v>
                </c:pt>
                <c:pt idx="4">
                  <c:v>-2.566342469718139E-2</c:v>
                </c:pt>
                <c:pt idx="5">
                  <c:v>-2.8887704477432195E-2</c:v>
                </c:pt>
                <c:pt idx="6">
                  <c:v>-3.0318395655692203E-2</c:v>
                </c:pt>
                <c:pt idx="7">
                  <c:v>-2.8834924028915344E-2</c:v>
                </c:pt>
                <c:pt idx="8">
                  <c:v>-3.2578462513305276E-2</c:v>
                </c:pt>
                <c:pt idx="9">
                  <c:v>-1.5803299777412926E-2</c:v>
                </c:pt>
                <c:pt idx="10">
                  <c:v>-2.3422648959032368E-2</c:v>
                </c:pt>
                <c:pt idx="11">
                  <c:v>-2.7046916561389519E-2</c:v>
                </c:pt>
                <c:pt idx="12">
                  <c:v>-2.2758354639057642E-2</c:v>
                </c:pt>
                <c:pt idx="13">
                  <c:v>-1.628585446180944E-2</c:v>
                </c:pt>
                <c:pt idx="14">
                  <c:v>-2.8881928425822229E-2</c:v>
                </c:pt>
                <c:pt idx="15">
                  <c:v>-2.9970879775002564E-2</c:v>
                </c:pt>
                <c:pt idx="16">
                  <c:v>-2.4286297170970268E-2</c:v>
                </c:pt>
                <c:pt idx="17">
                  <c:v>-2.859419575306826E-2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Kingsbury!$X$3:$X$20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Kingsbury!$Z$3:$Z$20</c:f>
              <c:numCache>
                <c:formatCode>0.00%</c:formatCode>
                <c:ptCount val="18"/>
                <c:pt idx="0">
                  <c:v>3.1667692389248998E-2</c:v>
                </c:pt>
                <c:pt idx="1">
                  <c:v>3.3299178505467805E-2</c:v>
                </c:pt>
                <c:pt idx="2">
                  <c:v>3.1904002773999886E-2</c:v>
                </c:pt>
                <c:pt idx="3">
                  <c:v>2.6059329500586162E-2</c:v>
                </c:pt>
                <c:pt idx="4">
                  <c:v>2.4980067339225778E-2</c:v>
                </c:pt>
                <c:pt idx="5">
                  <c:v>2.6920975260153277E-2</c:v>
                </c:pt>
                <c:pt idx="6">
                  <c:v>2.2997917749043903E-2</c:v>
                </c:pt>
                <c:pt idx="7">
                  <c:v>3.2790242788410674E-2</c:v>
                </c:pt>
                <c:pt idx="8">
                  <c:v>2.861463806791549E-2</c:v>
                </c:pt>
                <c:pt idx="9">
                  <c:v>1.3983962929310508E-2</c:v>
                </c:pt>
                <c:pt idx="10">
                  <c:v>2.263793256488093E-2</c:v>
                </c:pt>
                <c:pt idx="11">
                  <c:v>2.5647867338882753E-2</c:v>
                </c:pt>
                <c:pt idx="12">
                  <c:v>1.689169150113851E-2</c:v>
                </c:pt>
                <c:pt idx="13">
                  <c:v>1.8019129406447135E-2</c:v>
                </c:pt>
                <c:pt idx="14">
                  <c:v>3.6698834460265228E-2</c:v>
                </c:pt>
                <c:pt idx="15">
                  <c:v>2.8416037264306224E-2</c:v>
                </c:pt>
                <c:pt idx="16">
                  <c:v>2.8089026420958112E-2</c:v>
                </c:pt>
                <c:pt idx="17">
                  <c:v>5.9135255284288049E-2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8240640"/>
        <c:axId val="38242176"/>
      </c:barChart>
      <c:catAx>
        <c:axId val="38240640"/>
        <c:scaling>
          <c:orientation val="minMax"/>
        </c:scaling>
        <c:delete val="0"/>
        <c:axPos val="l"/>
        <c:majorTickMark val="none"/>
        <c:minorTickMark val="none"/>
        <c:tickLblPos val="low"/>
        <c:crossAx val="38242176"/>
        <c:crosses val="autoZero"/>
        <c:auto val="1"/>
        <c:lblAlgn val="ctr"/>
        <c:lblOffset val="100"/>
        <c:noMultiLvlLbl val="0"/>
      </c:catAx>
      <c:valAx>
        <c:axId val="38242176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38240640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Bon Homme</a:t>
            </a:r>
            <a:r>
              <a:rPr lang="en-US" baseline="0"/>
              <a:t> 2035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'Bon Homme'!$X$3:$X$20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'Bon Homme'!$Y$3:$Y$20</c:f>
              <c:numCache>
                <c:formatCode>0.00%</c:formatCode>
                <c:ptCount val="18"/>
                <c:pt idx="0">
                  <c:v>-3.189080794440468E-2</c:v>
                </c:pt>
                <c:pt idx="1">
                  <c:v>-3.0599400113195778E-2</c:v>
                </c:pt>
                <c:pt idx="2">
                  <c:v>-2.7389623984166875E-2</c:v>
                </c:pt>
                <c:pt idx="3">
                  <c:v>-2.2250100094244767E-2</c:v>
                </c:pt>
                <c:pt idx="4">
                  <c:v>-1.9127076126962319E-2</c:v>
                </c:pt>
                <c:pt idx="5">
                  <c:v>-2.5379871080669112E-2</c:v>
                </c:pt>
                <c:pt idx="6">
                  <c:v>-2.046159649670402E-2</c:v>
                </c:pt>
                <c:pt idx="7">
                  <c:v>-2.8244259556886378E-2</c:v>
                </c:pt>
                <c:pt idx="8">
                  <c:v>-3.1899181423788378E-2</c:v>
                </c:pt>
                <c:pt idx="9">
                  <c:v>-4.382959656254494E-2</c:v>
                </c:pt>
                <c:pt idx="10">
                  <c:v>-4.7325381140233581E-2</c:v>
                </c:pt>
                <c:pt idx="11">
                  <c:v>-3.9132457397864986E-2</c:v>
                </c:pt>
                <c:pt idx="12">
                  <c:v>-3.7028170858461551E-2</c:v>
                </c:pt>
                <c:pt idx="13">
                  <c:v>-3.5107555785637679E-2</c:v>
                </c:pt>
                <c:pt idx="14">
                  <c:v>-3.797861028162406E-2</c:v>
                </c:pt>
                <c:pt idx="15">
                  <c:v>-3.2419827579722692E-2</c:v>
                </c:pt>
                <c:pt idx="16">
                  <c:v>-2.0056211880444187E-2</c:v>
                </c:pt>
                <c:pt idx="17">
                  <c:v>-2.8110854652126011E-2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'Bon Homme'!$X$3:$X$20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'Bon Homme'!$Z$3:$Z$20</c:f>
              <c:numCache>
                <c:formatCode>0.00%</c:formatCode>
                <c:ptCount val="18"/>
                <c:pt idx="0">
                  <c:v>3.0640188024366966E-2</c:v>
                </c:pt>
                <c:pt idx="1">
                  <c:v>2.9442434316135857E-2</c:v>
                </c:pt>
                <c:pt idx="2">
                  <c:v>2.6332387182816358E-2</c:v>
                </c:pt>
                <c:pt idx="3">
                  <c:v>2.138013802542579E-2</c:v>
                </c:pt>
                <c:pt idx="4">
                  <c:v>1.8296339021229402E-2</c:v>
                </c:pt>
                <c:pt idx="5">
                  <c:v>2.6491090254061794E-2</c:v>
                </c:pt>
                <c:pt idx="6">
                  <c:v>2.3445936840437189E-2</c:v>
                </c:pt>
                <c:pt idx="7">
                  <c:v>2.7404882670839747E-2</c:v>
                </c:pt>
                <c:pt idx="8">
                  <c:v>2.3279822377429444E-2</c:v>
                </c:pt>
                <c:pt idx="9">
                  <c:v>9.8258956084442076E-3</c:v>
                </c:pt>
                <c:pt idx="10">
                  <c:v>1.8503417298649186E-2</c:v>
                </c:pt>
                <c:pt idx="11">
                  <c:v>1.5543100296703615E-2</c:v>
                </c:pt>
                <c:pt idx="12">
                  <c:v>1.8327804010907986E-2</c:v>
                </c:pt>
                <c:pt idx="13">
                  <c:v>1.9580791968347774E-2</c:v>
                </c:pt>
                <c:pt idx="14">
                  <c:v>2.6508886247320451E-2</c:v>
                </c:pt>
                <c:pt idx="15">
                  <c:v>2.5406901726843435E-2</c:v>
                </c:pt>
                <c:pt idx="16">
                  <c:v>2.2173485689454025E-2</c:v>
                </c:pt>
                <c:pt idx="17">
                  <c:v>5.9185915480904808E-2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17644288"/>
        <c:axId val="117662464"/>
      </c:barChart>
      <c:catAx>
        <c:axId val="117644288"/>
        <c:scaling>
          <c:orientation val="minMax"/>
        </c:scaling>
        <c:delete val="0"/>
        <c:axPos val="l"/>
        <c:majorTickMark val="none"/>
        <c:minorTickMark val="none"/>
        <c:tickLblPos val="low"/>
        <c:crossAx val="117662464"/>
        <c:crosses val="autoZero"/>
        <c:auto val="1"/>
        <c:lblAlgn val="ctr"/>
        <c:lblOffset val="100"/>
        <c:noMultiLvlLbl val="0"/>
      </c:catAx>
      <c:valAx>
        <c:axId val="117662464"/>
        <c:scaling>
          <c:orientation val="minMax"/>
          <c:max val="8.0000000000000016E-2"/>
          <c:min val="-8.0000000000000016E-2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17644288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Lake</a:t>
            </a:r>
            <a:r>
              <a:rPr lang="en-US" baseline="0"/>
              <a:t> 2010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Lake!$I$3:$I$20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Lake!$J$3:$J$20</c:f>
              <c:numCache>
                <c:formatCode>0.00%</c:formatCode>
                <c:ptCount val="18"/>
                <c:pt idx="0">
                  <c:v>-2.9017857142857144E-2</c:v>
                </c:pt>
                <c:pt idx="1">
                  <c:v>-3.3214285714285717E-2</c:v>
                </c:pt>
                <c:pt idx="2">
                  <c:v>-3.169642857142857E-2</c:v>
                </c:pt>
                <c:pt idx="3">
                  <c:v>-4.3839285714285713E-2</c:v>
                </c:pt>
                <c:pt idx="4">
                  <c:v>-4.839285714285714E-2</c:v>
                </c:pt>
                <c:pt idx="5">
                  <c:v>-2.8750000000000001E-2</c:v>
                </c:pt>
                <c:pt idx="6">
                  <c:v>-2.8660714285714286E-2</c:v>
                </c:pt>
                <c:pt idx="7">
                  <c:v>-2.3928571428571428E-2</c:v>
                </c:pt>
                <c:pt idx="8">
                  <c:v>-2.3839285714285716E-2</c:v>
                </c:pt>
                <c:pt idx="9">
                  <c:v>-3.2946428571428571E-2</c:v>
                </c:pt>
                <c:pt idx="10">
                  <c:v>-3.9375E-2</c:v>
                </c:pt>
                <c:pt idx="11">
                  <c:v>-3.8571428571428569E-2</c:v>
                </c:pt>
                <c:pt idx="12">
                  <c:v>-2.9285714285714286E-2</c:v>
                </c:pt>
                <c:pt idx="13">
                  <c:v>-2.2589285714285715E-2</c:v>
                </c:pt>
                <c:pt idx="14">
                  <c:v>-1.9642857142857142E-2</c:v>
                </c:pt>
                <c:pt idx="15">
                  <c:v>-1.3928571428571429E-2</c:v>
                </c:pt>
                <c:pt idx="16">
                  <c:v>-1.0982142857142857E-2</c:v>
                </c:pt>
                <c:pt idx="17">
                  <c:v>-9.6428571428571423E-3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Lake!$I$3:$I$20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Lake!$K$3:$K$20</c:f>
              <c:numCache>
                <c:formatCode>0.00%</c:formatCode>
                <c:ptCount val="18"/>
                <c:pt idx="0">
                  <c:v>2.8214285714285713E-2</c:v>
                </c:pt>
                <c:pt idx="1">
                  <c:v>2.8303571428571428E-2</c:v>
                </c:pt>
                <c:pt idx="2">
                  <c:v>2.9374999999999998E-2</c:v>
                </c:pt>
                <c:pt idx="3">
                  <c:v>3.6785714285714283E-2</c:v>
                </c:pt>
                <c:pt idx="4">
                  <c:v>3.7589285714285714E-2</c:v>
                </c:pt>
                <c:pt idx="5">
                  <c:v>2.6071428571428572E-2</c:v>
                </c:pt>
                <c:pt idx="6">
                  <c:v>2.3928571428571428E-2</c:v>
                </c:pt>
                <c:pt idx="7">
                  <c:v>2.3571428571428573E-2</c:v>
                </c:pt>
                <c:pt idx="8">
                  <c:v>2.5178571428571429E-2</c:v>
                </c:pt>
                <c:pt idx="9">
                  <c:v>3.4553571428571427E-2</c:v>
                </c:pt>
                <c:pt idx="10">
                  <c:v>4.3482142857142858E-2</c:v>
                </c:pt>
                <c:pt idx="11">
                  <c:v>3.4642857142857142E-2</c:v>
                </c:pt>
                <c:pt idx="12">
                  <c:v>2.7767857142857143E-2</c:v>
                </c:pt>
                <c:pt idx="13">
                  <c:v>2.0535714285714286E-2</c:v>
                </c:pt>
                <c:pt idx="14">
                  <c:v>2.0089285714285716E-2</c:v>
                </c:pt>
                <c:pt idx="15">
                  <c:v>1.7321428571428571E-2</c:v>
                </c:pt>
                <c:pt idx="16">
                  <c:v>1.6339285714285716E-2</c:v>
                </c:pt>
                <c:pt idx="17">
                  <c:v>1.7946428571428572E-2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8301056"/>
        <c:axId val="38327424"/>
      </c:barChart>
      <c:catAx>
        <c:axId val="38301056"/>
        <c:scaling>
          <c:orientation val="minMax"/>
        </c:scaling>
        <c:delete val="0"/>
        <c:axPos val="l"/>
        <c:majorTickMark val="none"/>
        <c:minorTickMark val="none"/>
        <c:tickLblPos val="low"/>
        <c:crossAx val="38327424"/>
        <c:crosses val="autoZero"/>
        <c:auto val="1"/>
        <c:lblAlgn val="ctr"/>
        <c:lblOffset val="100"/>
        <c:noMultiLvlLbl val="0"/>
      </c:catAx>
      <c:valAx>
        <c:axId val="38327424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38301056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Lake</a:t>
            </a:r>
            <a:r>
              <a:rPr lang="en-US" baseline="0"/>
              <a:t> 2015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Lake!$L$3:$L$20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Lake!$M$3:$M$20</c:f>
              <c:numCache>
                <c:formatCode>0.00%</c:formatCode>
                <c:ptCount val="18"/>
                <c:pt idx="0">
                  <c:v>-2.6210098486752258E-2</c:v>
                </c:pt>
                <c:pt idx="1">
                  <c:v>-2.8472801976215552E-2</c:v>
                </c:pt>
                <c:pt idx="2">
                  <c:v>-3.2649509448418497E-2</c:v>
                </c:pt>
                <c:pt idx="3">
                  <c:v>-3.119575156079574E-2</c:v>
                </c:pt>
                <c:pt idx="4">
                  <c:v>-4.2920337323099016E-2</c:v>
                </c:pt>
                <c:pt idx="5">
                  <c:v>-4.7107053122746913E-2</c:v>
                </c:pt>
                <c:pt idx="6">
                  <c:v>-2.8171299925878936E-2</c:v>
                </c:pt>
                <c:pt idx="7">
                  <c:v>-2.8015390854344537E-2</c:v>
                </c:pt>
                <c:pt idx="8">
                  <c:v>-2.3330954173782115E-2</c:v>
                </c:pt>
                <c:pt idx="9">
                  <c:v>-2.3358249034596098E-2</c:v>
                </c:pt>
                <c:pt idx="10">
                  <c:v>-3.1748988821058109E-2</c:v>
                </c:pt>
                <c:pt idx="11">
                  <c:v>-3.8004182548502741E-2</c:v>
                </c:pt>
                <c:pt idx="12">
                  <c:v>-3.6106315612880489E-2</c:v>
                </c:pt>
                <c:pt idx="13">
                  <c:v>-2.6916670902145504E-2</c:v>
                </c:pt>
                <c:pt idx="14">
                  <c:v>-2.0299368852382611E-2</c:v>
                </c:pt>
                <c:pt idx="15">
                  <c:v>-1.6604785628256021E-2</c:v>
                </c:pt>
                <c:pt idx="16">
                  <c:v>-1.0820217231156179E-2</c:v>
                </c:pt>
                <c:pt idx="17">
                  <c:v>-1.3387780913450284E-2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Lake!$L$3:$L$20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Lake!$N$3:$N$20</c:f>
              <c:numCache>
                <c:formatCode>0.00%</c:formatCode>
                <c:ptCount val="18"/>
                <c:pt idx="0">
                  <c:v>2.517943164657447E-2</c:v>
                </c:pt>
                <c:pt idx="1">
                  <c:v>2.7707179646887001E-2</c:v>
                </c:pt>
                <c:pt idx="2">
                  <c:v>2.7809957839935413E-2</c:v>
                </c:pt>
                <c:pt idx="3">
                  <c:v>2.8873161637193563E-2</c:v>
                </c:pt>
                <c:pt idx="4">
                  <c:v>3.6139069140570995E-2</c:v>
                </c:pt>
                <c:pt idx="5">
                  <c:v>3.6860959530349159E-2</c:v>
                </c:pt>
                <c:pt idx="6">
                  <c:v>2.5528437250416255E-2</c:v>
                </c:pt>
                <c:pt idx="7">
                  <c:v>2.3401392470582344E-2</c:v>
                </c:pt>
                <c:pt idx="8">
                  <c:v>2.307345960177113E-2</c:v>
                </c:pt>
                <c:pt idx="9">
                  <c:v>2.4617768490185477E-2</c:v>
                </c:pt>
                <c:pt idx="10">
                  <c:v>3.3611342768013031E-2</c:v>
                </c:pt>
                <c:pt idx="11">
                  <c:v>4.2277467319313401E-2</c:v>
                </c:pt>
                <c:pt idx="12">
                  <c:v>3.3460674771937898E-2</c:v>
                </c:pt>
                <c:pt idx="13">
                  <c:v>2.6280086855597268E-2</c:v>
                </c:pt>
                <c:pt idx="14">
                  <c:v>1.9002445027174377E-2</c:v>
                </c:pt>
                <c:pt idx="15">
                  <c:v>1.838985418999263E-2</c:v>
                </c:pt>
                <c:pt idx="16">
                  <c:v>1.4977173436453802E-2</c:v>
                </c:pt>
                <c:pt idx="17">
                  <c:v>2.7490381960589966E-2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5666816"/>
        <c:axId val="125668352"/>
      </c:barChart>
      <c:catAx>
        <c:axId val="125666816"/>
        <c:scaling>
          <c:orientation val="minMax"/>
        </c:scaling>
        <c:delete val="0"/>
        <c:axPos val="l"/>
        <c:majorTickMark val="none"/>
        <c:minorTickMark val="none"/>
        <c:tickLblPos val="low"/>
        <c:crossAx val="125668352"/>
        <c:crosses val="autoZero"/>
        <c:auto val="1"/>
        <c:lblAlgn val="ctr"/>
        <c:lblOffset val="100"/>
        <c:noMultiLvlLbl val="0"/>
      </c:catAx>
      <c:valAx>
        <c:axId val="125668352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25666816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Lake</a:t>
            </a:r>
            <a:r>
              <a:rPr lang="en-US" baseline="0"/>
              <a:t> 2020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Lake!$O$3:$O$20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Lake!$P$3:$P$20</c:f>
              <c:numCache>
                <c:formatCode>0.00%</c:formatCode>
                <c:ptCount val="18"/>
                <c:pt idx="0">
                  <c:v>-3.0146035870760694E-2</c:v>
                </c:pt>
                <c:pt idx="1">
                  <c:v>-2.5615088270846617E-2</c:v>
                </c:pt>
                <c:pt idx="2">
                  <c:v>-2.7907823161915125E-2</c:v>
                </c:pt>
                <c:pt idx="3">
                  <c:v>-3.1953389967193768E-2</c:v>
                </c:pt>
                <c:pt idx="4">
                  <c:v>-3.046387545312608E-2</c:v>
                </c:pt>
                <c:pt idx="5">
                  <c:v>-4.1717912990673033E-2</c:v>
                </c:pt>
                <c:pt idx="6">
                  <c:v>-4.5906776190387868E-2</c:v>
                </c:pt>
                <c:pt idx="7">
                  <c:v>-2.74539596265676E-2</c:v>
                </c:pt>
                <c:pt idx="8">
                  <c:v>-2.7194391318881773E-2</c:v>
                </c:pt>
                <c:pt idx="9">
                  <c:v>-2.2736296161000546E-2</c:v>
                </c:pt>
                <c:pt idx="10">
                  <c:v>-2.2441290313507192E-2</c:v>
                </c:pt>
                <c:pt idx="11">
                  <c:v>-3.0558907192606139E-2</c:v>
                </c:pt>
                <c:pt idx="12">
                  <c:v>-3.547434007978751E-2</c:v>
                </c:pt>
                <c:pt idx="13">
                  <c:v>-3.3058434775846884E-2</c:v>
                </c:pt>
                <c:pt idx="14">
                  <c:v>-2.4084821089242182E-2</c:v>
                </c:pt>
                <c:pt idx="15">
                  <c:v>-1.7105520241463945E-2</c:v>
                </c:pt>
                <c:pt idx="16">
                  <c:v>-1.2841451945064588E-2</c:v>
                </c:pt>
                <c:pt idx="17">
                  <c:v>-1.5664220158164276E-2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Lake!$O$3:$O$20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Lake!$Q$3:$Q$20</c:f>
              <c:numCache>
                <c:formatCode>0.00%</c:formatCode>
                <c:ptCount val="18"/>
                <c:pt idx="0">
                  <c:v>2.8963825371994243E-2</c:v>
                </c:pt>
                <c:pt idx="1">
                  <c:v>2.4645157694211987E-2</c:v>
                </c:pt>
                <c:pt idx="2">
                  <c:v>2.7118394937830467E-2</c:v>
                </c:pt>
                <c:pt idx="3">
                  <c:v>2.7206985244249249E-2</c:v>
                </c:pt>
                <c:pt idx="4">
                  <c:v>2.828812985687228E-2</c:v>
                </c:pt>
                <c:pt idx="5">
                  <c:v>3.5358070461961814E-2</c:v>
                </c:pt>
                <c:pt idx="6">
                  <c:v>3.5923644418110467E-2</c:v>
                </c:pt>
                <c:pt idx="7">
                  <c:v>2.4865564309573672E-2</c:v>
                </c:pt>
                <c:pt idx="8">
                  <c:v>2.2813305675049574E-2</c:v>
                </c:pt>
                <c:pt idx="9">
                  <c:v>2.2444647012512305E-2</c:v>
                </c:pt>
                <c:pt idx="10">
                  <c:v>2.3867854103903734E-2</c:v>
                </c:pt>
                <c:pt idx="11">
                  <c:v>3.2625012447418812E-2</c:v>
                </c:pt>
                <c:pt idx="12">
                  <c:v>4.0681482984717375E-2</c:v>
                </c:pt>
                <c:pt idx="13">
                  <c:v>3.1557115421125076E-2</c:v>
                </c:pt>
                <c:pt idx="14">
                  <c:v>2.4198638649104605E-2</c:v>
                </c:pt>
                <c:pt idx="15">
                  <c:v>1.7338804051812116E-2</c:v>
                </c:pt>
                <c:pt idx="16">
                  <c:v>1.5831541386722159E-2</c:v>
                </c:pt>
                <c:pt idx="17">
                  <c:v>3.3947291165794362E-2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5693312"/>
        <c:axId val="128005248"/>
      </c:barChart>
      <c:catAx>
        <c:axId val="125693312"/>
        <c:scaling>
          <c:orientation val="minMax"/>
        </c:scaling>
        <c:delete val="0"/>
        <c:axPos val="l"/>
        <c:majorTickMark val="none"/>
        <c:minorTickMark val="none"/>
        <c:tickLblPos val="low"/>
        <c:crossAx val="128005248"/>
        <c:crosses val="autoZero"/>
        <c:auto val="1"/>
        <c:lblAlgn val="ctr"/>
        <c:lblOffset val="100"/>
        <c:noMultiLvlLbl val="0"/>
      </c:catAx>
      <c:valAx>
        <c:axId val="128005248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25693312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Lake</a:t>
            </a:r>
            <a:r>
              <a:rPr lang="en-US" baseline="0"/>
              <a:t> 2025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Lake!$R$3:$R$20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Lake!$S$3:$S$20</c:f>
              <c:numCache>
                <c:formatCode>0.00%</c:formatCode>
                <c:ptCount val="18"/>
                <c:pt idx="0">
                  <c:v>-3.0793465732517924E-2</c:v>
                </c:pt>
                <c:pt idx="1">
                  <c:v>-2.9513505255395492E-2</c:v>
                </c:pt>
                <c:pt idx="2">
                  <c:v>-2.5170063188249964E-2</c:v>
                </c:pt>
                <c:pt idx="3">
                  <c:v>-2.7410850985882765E-2</c:v>
                </c:pt>
                <c:pt idx="4">
                  <c:v>-3.1232880034237985E-2</c:v>
                </c:pt>
                <c:pt idx="5">
                  <c:v>-2.9726868200105089E-2</c:v>
                </c:pt>
                <c:pt idx="6">
                  <c:v>-4.0857005119094826E-2</c:v>
                </c:pt>
                <c:pt idx="7">
                  <c:v>-4.4786259797834918E-2</c:v>
                </c:pt>
                <c:pt idx="8">
                  <c:v>-2.6741960276995876E-2</c:v>
                </c:pt>
                <c:pt idx="9">
                  <c:v>-2.655615265005324E-2</c:v>
                </c:pt>
                <c:pt idx="10">
                  <c:v>-2.1868254808956673E-2</c:v>
                </c:pt>
                <c:pt idx="11">
                  <c:v>-2.1675005429283259E-2</c:v>
                </c:pt>
                <c:pt idx="12">
                  <c:v>-2.8630782380913912E-2</c:v>
                </c:pt>
                <c:pt idx="13">
                  <c:v>-3.2598313845883208E-2</c:v>
                </c:pt>
                <c:pt idx="14">
                  <c:v>-2.9659628885904513E-2</c:v>
                </c:pt>
                <c:pt idx="15">
                  <c:v>-2.0341050355131961E-2</c:v>
                </c:pt>
                <c:pt idx="16">
                  <c:v>-1.3272764589904177E-2</c:v>
                </c:pt>
                <c:pt idx="17">
                  <c:v>-1.8496256050474953E-2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Lake!$R$3:$R$20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Lake!$T$3:$T$20</c:f>
              <c:numCache>
                <c:formatCode>0.00%</c:formatCode>
                <c:ptCount val="18"/>
                <c:pt idx="0">
                  <c:v>2.9585878794816535E-2</c:v>
                </c:pt>
                <c:pt idx="1">
                  <c:v>2.8397578189271841E-2</c:v>
                </c:pt>
                <c:pt idx="2">
                  <c:v>2.4198370490953656E-2</c:v>
                </c:pt>
                <c:pt idx="3">
                  <c:v>2.6600056119976859E-2</c:v>
                </c:pt>
                <c:pt idx="4">
                  <c:v>2.6705011366897652E-2</c:v>
                </c:pt>
                <c:pt idx="5">
                  <c:v>2.778073787805397E-2</c:v>
                </c:pt>
                <c:pt idx="6">
                  <c:v>3.4603501627703634E-2</c:v>
                </c:pt>
                <c:pt idx="7">
                  <c:v>3.5054735938725469E-2</c:v>
                </c:pt>
                <c:pt idx="8">
                  <c:v>2.4300948222982056E-2</c:v>
                </c:pt>
                <c:pt idx="9">
                  <c:v>2.2245154607229537E-2</c:v>
                </c:pt>
                <c:pt idx="10">
                  <c:v>2.1792248314545595E-2</c:v>
                </c:pt>
                <c:pt idx="11">
                  <c:v>2.3241987840014945E-2</c:v>
                </c:pt>
                <c:pt idx="12">
                  <c:v>3.1543225769187035E-2</c:v>
                </c:pt>
                <c:pt idx="13">
                  <c:v>3.8472844164485813E-2</c:v>
                </c:pt>
                <c:pt idx="14">
                  <c:v>2.9144917423818459E-2</c:v>
                </c:pt>
                <c:pt idx="15">
                  <c:v>2.2115983575649697E-2</c:v>
                </c:pt>
                <c:pt idx="16">
                  <c:v>1.4975424255280409E-2</c:v>
                </c:pt>
                <c:pt idx="17">
                  <c:v>3.9910327833586091E-2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8026112"/>
        <c:axId val="128027648"/>
      </c:barChart>
      <c:catAx>
        <c:axId val="128026112"/>
        <c:scaling>
          <c:orientation val="minMax"/>
        </c:scaling>
        <c:delete val="0"/>
        <c:axPos val="l"/>
        <c:majorTickMark val="none"/>
        <c:minorTickMark val="none"/>
        <c:tickLblPos val="low"/>
        <c:crossAx val="128027648"/>
        <c:crosses val="autoZero"/>
        <c:auto val="1"/>
        <c:lblAlgn val="ctr"/>
        <c:lblOffset val="100"/>
        <c:noMultiLvlLbl val="0"/>
      </c:catAx>
      <c:valAx>
        <c:axId val="128027648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28026112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Lake</a:t>
            </a:r>
            <a:r>
              <a:rPr lang="en-US" baseline="0"/>
              <a:t> 2030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Lake!$U$3:$U$20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Lake!$V$3:$V$20</c:f>
              <c:numCache>
                <c:formatCode>0.00%</c:formatCode>
                <c:ptCount val="18"/>
                <c:pt idx="0">
                  <c:v>-2.8156336057805362E-2</c:v>
                </c:pt>
                <c:pt idx="1">
                  <c:v>-3.04403741407294E-2</c:v>
                </c:pt>
                <c:pt idx="2">
                  <c:v>-2.9239987313009131E-2</c:v>
                </c:pt>
                <c:pt idx="3">
                  <c:v>-2.4944362041457759E-2</c:v>
                </c:pt>
                <c:pt idx="4">
                  <c:v>-2.7061662901860725E-2</c:v>
                </c:pt>
                <c:pt idx="5">
                  <c:v>-3.0704387601033722E-2</c:v>
                </c:pt>
                <c:pt idx="6">
                  <c:v>-2.9415912402726403E-2</c:v>
                </c:pt>
                <c:pt idx="7">
                  <c:v>-4.0313641309140377E-2</c:v>
                </c:pt>
                <c:pt idx="8">
                  <c:v>-4.3955731384411049E-2</c:v>
                </c:pt>
                <c:pt idx="9">
                  <c:v>-2.6373532352255476E-2</c:v>
                </c:pt>
                <c:pt idx="10">
                  <c:v>-2.5760618342127249E-2</c:v>
                </c:pt>
                <c:pt idx="11">
                  <c:v>-2.1282776849917109E-2</c:v>
                </c:pt>
                <c:pt idx="12">
                  <c:v>-2.0509096039040907E-2</c:v>
                </c:pt>
                <c:pt idx="13">
                  <c:v>-2.6577279571425527E-2</c:v>
                </c:pt>
                <c:pt idx="14">
                  <c:v>-2.9542188401758231E-2</c:v>
                </c:pt>
                <c:pt idx="15">
                  <c:v>-2.5278411368296234E-2</c:v>
                </c:pt>
                <c:pt idx="16">
                  <c:v>-1.5921154697419101E-2</c:v>
                </c:pt>
                <c:pt idx="17">
                  <c:v>-2.0808972722916472E-2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Lake!$U$3:$U$20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Lake!$W$3:$W$20</c:f>
              <c:numCache>
                <c:formatCode>0.00%</c:formatCode>
                <c:ptCount val="18"/>
                <c:pt idx="0">
                  <c:v>2.7052166016168274E-2</c:v>
                </c:pt>
                <c:pt idx="1">
                  <c:v>2.9289420591029576E-2</c:v>
                </c:pt>
                <c:pt idx="2">
                  <c:v>2.811137631599895E-2</c:v>
                </c:pt>
                <c:pt idx="3">
                  <c:v>2.396492096791028E-2</c:v>
                </c:pt>
                <c:pt idx="4">
                  <c:v>2.6346743507083898E-2</c:v>
                </c:pt>
                <c:pt idx="5">
                  <c:v>2.6444920969155416E-2</c:v>
                </c:pt>
                <c:pt idx="6">
                  <c:v>2.746552834434364E-2</c:v>
                </c:pt>
                <c:pt idx="7">
                  <c:v>3.4125475483656402E-2</c:v>
                </c:pt>
                <c:pt idx="8">
                  <c:v>3.4543514223525959E-2</c:v>
                </c:pt>
                <c:pt idx="9">
                  <c:v>2.3908082514881818E-2</c:v>
                </c:pt>
                <c:pt idx="10">
                  <c:v>2.1790494028271309E-2</c:v>
                </c:pt>
                <c:pt idx="11">
                  <c:v>2.1389385469430922E-2</c:v>
                </c:pt>
                <c:pt idx="12">
                  <c:v>2.2689138092506004E-2</c:v>
                </c:pt>
                <c:pt idx="13">
                  <c:v>3.0164784152902597E-2</c:v>
                </c:pt>
                <c:pt idx="14">
                  <c:v>3.585979036413791E-2</c:v>
                </c:pt>
                <c:pt idx="15">
                  <c:v>2.6888567111197879E-2</c:v>
                </c:pt>
                <c:pt idx="16">
                  <c:v>1.9256571276813569E-2</c:v>
                </c:pt>
                <c:pt idx="17">
                  <c:v>4.4422695073655476E-2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8068992"/>
        <c:axId val="128074880"/>
      </c:barChart>
      <c:catAx>
        <c:axId val="128068992"/>
        <c:scaling>
          <c:orientation val="minMax"/>
        </c:scaling>
        <c:delete val="0"/>
        <c:axPos val="l"/>
        <c:majorTickMark val="none"/>
        <c:minorTickMark val="none"/>
        <c:tickLblPos val="low"/>
        <c:crossAx val="128074880"/>
        <c:crosses val="autoZero"/>
        <c:auto val="1"/>
        <c:lblAlgn val="ctr"/>
        <c:lblOffset val="100"/>
        <c:noMultiLvlLbl val="0"/>
      </c:catAx>
      <c:valAx>
        <c:axId val="128074880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28068992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Lake</a:t>
            </a:r>
            <a:r>
              <a:rPr lang="en-US" baseline="0"/>
              <a:t> 2035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Lake!$X$3:$X$20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Lake!$Y$3:$Y$20</c:f>
              <c:numCache>
                <c:formatCode>0.00%</c:formatCode>
                <c:ptCount val="18"/>
                <c:pt idx="0">
                  <c:v>-2.6007275099941166E-2</c:v>
                </c:pt>
                <c:pt idx="1">
                  <c:v>-2.8074065229078935E-2</c:v>
                </c:pt>
                <c:pt idx="2">
                  <c:v>-3.0417218892654821E-2</c:v>
                </c:pt>
                <c:pt idx="3">
                  <c:v>-2.9185080332470883E-2</c:v>
                </c:pt>
                <c:pt idx="4">
                  <c:v>-2.4821125219712598E-2</c:v>
                </c:pt>
                <c:pt idx="5">
                  <c:v>-2.6840447543300221E-2</c:v>
                </c:pt>
                <c:pt idx="6">
                  <c:v>-3.05773457131285E-2</c:v>
                </c:pt>
                <c:pt idx="7">
                  <c:v>-2.9293660456235077E-2</c:v>
                </c:pt>
                <c:pt idx="8">
                  <c:v>-3.9970134923639183E-2</c:v>
                </c:pt>
                <c:pt idx="9">
                  <c:v>-4.3631966937007834E-2</c:v>
                </c:pt>
                <c:pt idx="10">
                  <c:v>-2.5808319822393396E-2</c:v>
                </c:pt>
                <c:pt idx="11">
                  <c:v>-2.5257417532626898E-2</c:v>
                </c:pt>
                <c:pt idx="12">
                  <c:v>-2.0270196841816142E-2</c:v>
                </c:pt>
                <c:pt idx="13">
                  <c:v>-1.9205944719274563E-2</c:v>
                </c:pt>
                <c:pt idx="14">
                  <c:v>-2.4303488841503195E-2</c:v>
                </c:pt>
                <c:pt idx="15">
                  <c:v>-2.5403924247775603E-2</c:v>
                </c:pt>
                <c:pt idx="16">
                  <c:v>-1.9944436392344191E-2</c:v>
                </c:pt>
                <c:pt idx="17">
                  <c:v>-2.4252007668672151E-2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Lake!$X$3:$X$20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Lake!$Z$3:$Z$20</c:f>
              <c:numCache>
                <c:formatCode>0.00%</c:formatCode>
                <c:ptCount val="18"/>
                <c:pt idx="0">
                  <c:v>2.4987381958766496E-2</c:v>
                </c:pt>
                <c:pt idx="1">
                  <c:v>2.70125821649277E-2</c:v>
                </c:pt>
                <c:pt idx="2">
                  <c:v>2.9243188609976042E-2</c:v>
                </c:pt>
                <c:pt idx="3">
                  <c:v>2.8038048056105578E-2</c:v>
                </c:pt>
                <c:pt idx="4">
                  <c:v>2.3939120832411467E-2</c:v>
                </c:pt>
                <c:pt idx="5">
                  <c:v>2.6298337227290473E-2</c:v>
                </c:pt>
                <c:pt idx="6">
                  <c:v>2.6334741982444024E-2</c:v>
                </c:pt>
                <c:pt idx="7">
                  <c:v>2.73321904457463E-2</c:v>
                </c:pt>
                <c:pt idx="8">
                  <c:v>3.3946441757646301E-2</c:v>
                </c:pt>
                <c:pt idx="9">
                  <c:v>3.4230018805654419E-2</c:v>
                </c:pt>
                <c:pt idx="10">
                  <c:v>2.3603241046939647E-2</c:v>
                </c:pt>
                <c:pt idx="11">
                  <c:v>2.1553946124674702E-2</c:v>
                </c:pt>
                <c:pt idx="12">
                  <c:v>2.102404150126436E-2</c:v>
                </c:pt>
                <c:pt idx="13">
                  <c:v>2.1883989024787037E-2</c:v>
                </c:pt>
                <c:pt idx="14">
                  <c:v>2.8398254924804581E-2</c:v>
                </c:pt>
                <c:pt idx="15">
                  <c:v>3.335166677395078E-2</c:v>
                </c:pt>
                <c:pt idx="16">
                  <c:v>2.3607100783606352E-2</c:v>
                </c:pt>
                <c:pt idx="17">
                  <c:v>5.1951651565428254E-2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8103936"/>
        <c:axId val="128105472"/>
      </c:barChart>
      <c:catAx>
        <c:axId val="128103936"/>
        <c:scaling>
          <c:orientation val="minMax"/>
        </c:scaling>
        <c:delete val="0"/>
        <c:axPos val="l"/>
        <c:majorTickMark val="none"/>
        <c:minorTickMark val="none"/>
        <c:tickLblPos val="low"/>
        <c:crossAx val="128105472"/>
        <c:crosses val="autoZero"/>
        <c:auto val="1"/>
        <c:lblAlgn val="ctr"/>
        <c:lblOffset val="100"/>
        <c:noMultiLvlLbl val="0"/>
      </c:catAx>
      <c:valAx>
        <c:axId val="128105472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28103936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Lawrence</a:t>
            </a:r>
            <a:r>
              <a:rPr lang="en-US" baseline="0"/>
              <a:t> 2010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Lawrence!$I$3:$I$20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Lawrence!$J$3:$J$20</c:f>
              <c:numCache>
                <c:formatCode>0.00%</c:formatCode>
                <c:ptCount val="18"/>
                <c:pt idx="0">
                  <c:v>-2.9505747603436112E-2</c:v>
                </c:pt>
                <c:pt idx="1">
                  <c:v>-2.7389301572809895E-2</c:v>
                </c:pt>
                <c:pt idx="2">
                  <c:v>-2.5853840727061459E-2</c:v>
                </c:pt>
                <c:pt idx="3">
                  <c:v>-3.9257998921027513E-2</c:v>
                </c:pt>
                <c:pt idx="4">
                  <c:v>-4.6312819023114911E-2</c:v>
                </c:pt>
                <c:pt idx="5">
                  <c:v>-3.1539195750508363E-2</c:v>
                </c:pt>
                <c:pt idx="6">
                  <c:v>-2.76382952234718E-2</c:v>
                </c:pt>
                <c:pt idx="7">
                  <c:v>-2.3488401045773332E-2</c:v>
                </c:pt>
                <c:pt idx="8">
                  <c:v>-2.6725318504378138E-2</c:v>
                </c:pt>
                <c:pt idx="9">
                  <c:v>-3.2410673527825042E-2</c:v>
                </c:pt>
                <c:pt idx="10">
                  <c:v>-3.7805535958833049E-2</c:v>
                </c:pt>
                <c:pt idx="11">
                  <c:v>-4.1083952359214838E-2</c:v>
                </c:pt>
                <c:pt idx="12">
                  <c:v>-3.328215130514172E-2</c:v>
                </c:pt>
                <c:pt idx="13">
                  <c:v>-2.4442876706643982E-2</c:v>
                </c:pt>
                <c:pt idx="14">
                  <c:v>-1.7056065070340708E-2</c:v>
                </c:pt>
                <c:pt idx="15">
                  <c:v>-1.2034693115325559E-2</c:v>
                </c:pt>
                <c:pt idx="16">
                  <c:v>-1.0333236502469187E-2</c:v>
                </c:pt>
                <c:pt idx="17">
                  <c:v>-9.1297671909366315E-3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Lawrence!$I$3:$I$20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Lawrence!$K$3:$K$20</c:f>
              <c:numCache>
                <c:formatCode>0.00%</c:formatCode>
                <c:ptCount val="18"/>
                <c:pt idx="0">
                  <c:v>2.7555297339917833E-2</c:v>
                </c:pt>
                <c:pt idx="1">
                  <c:v>2.4318379881313027E-2</c:v>
                </c:pt>
                <c:pt idx="2">
                  <c:v>2.6144333319500352E-2</c:v>
                </c:pt>
                <c:pt idx="3">
                  <c:v>3.7266049715732247E-2</c:v>
                </c:pt>
                <c:pt idx="4">
                  <c:v>4.5316844420467281E-2</c:v>
                </c:pt>
                <c:pt idx="5">
                  <c:v>2.8426775117234512E-2</c:v>
                </c:pt>
                <c:pt idx="6">
                  <c:v>2.6683819562601154E-2</c:v>
                </c:pt>
                <c:pt idx="7">
                  <c:v>2.3031912686226501E-2</c:v>
                </c:pt>
                <c:pt idx="8">
                  <c:v>2.6227331203054323E-2</c:v>
                </c:pt>
                <c:pt idx="9">
                  <c:v>3.4693115325559201E-2</c:v>
                </c:pt>
                <c:pt idx="10">
                  <c:v>4.0751960824998962E-2</c:v>
                </c:pt>
                <c:pt idx="11">
                  <c:v>4.0502967174337053E-2</c:v>
                </c:pt>
                <c:pt idx="12">
                  <c:v>3.1082707390961532E-2</c:v>
                </c:pt>
                <c:pt idx="13">
                  <c:v>2.2865916919118563E-2</c:v>
                </c:pt>
                <c:pt idx="14">
                  <c:v>1.8301033323650247E-2</c:v>
                </c:pt>
                <c:pt idx="15">
                  <c:v>1.8674523799643111E-2</c:v>
                </c:pt>
                <c:pt idx="16">
                  <c:v>1.4483130680167655E-2</c:v>
                </c:pt>
                <c:pt idx="17">
                  <c:v>1.8384031207204218E-2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8164224"/>
        <c:axId val="128165760"/>
      </c:barChart>
      <c:catAx>
        <c:axId val="128164224"/>
        <c:scaling>
          <c:orientation val="minMax"/>
        </c:scaling>
        <c:delete val="0"/>
        <c:axPos val="l"/>
        <c:majorTickMark val="none"/>
        <c:minorTickMark val="none"/>
        <c:tickLblPos val="low"/>
        <c:crossAx val="128165760"/>
        <c:crosses val="autoZero"/>
        <c:auto val="1"/>
        <c:lblAlgn val="ctr"/>
        <c:lblOffset val="100"/>
        <c:noMultiLvlLbl val="0"/>
      </c:catAx>
      <c:valAx>
        <c:axId val="128165760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28164224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Lawrence</a:t>
            </a:r>
            <a:r>
              <a:rPr lang="en-US" baseline="0"/>
              <a:t> 2015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Lawrence!$L$3:$L$20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Lawrence!$M$3:$M$20</c:f>
              <c:numCache>
                <c:formatCode>0.00%</c:formatCode>
                <c:ptCount val="18"/>
                <c:pt idx="0">
                  <c:v>-2.6382397096250756E-2</c:v>
                </c:pt>
                <c:pt idx="1">
                  <c:v>-2.8990754833926765E-2</c:v>
                </c:pt>
                <c:pt idx="2">
                  <c:v>-2.6974482381669829E-2</c:v>
                </c:pt>
                <c:pt idx="3">
                  <c:v>-2.5690262905752565E-2</c:v>
                </c:pt>
                <c:pt idx="4">
                  <c:v>-3.8647534363968436E-2</c:v>
                </c:pt>
                <c:pt idx="5">
                  <c:v>-4.5125651505987796E-2</c:v>
                </c:pt>
                <c:pt idx="6">
                  <c:v>-3.0930872169925804E-2</c:v>
                </c:pt>
                <c:pt idx="7">
                  <c:v>-2.7024169023110462E-2</c:v>
                </c:pt>
                <c:pt idx="8">
                  <c:v>-2.3088758728876616E-2</c:v>
                </c:pt>
                <c:pt idx="9">
                  <c:v>-2.6222090443449662E-2</c:v>
                </c:pt>
                <c:pt idx="10">
                  <c:v>-3.1657228341341548E-2</c:v>
                </c:pt>
                <c:pt idx="11">
                  <c:v>-3.6494333145553205E-2</c:v>
                </c:pt>
                <c:pt idx="12">
                  <c:v>-3.8686048308957395E-2</c:v>
                </c:pt>
                <c:pt idx="13">
                  <c:v>-3.0313202256127124E-2</c:v>
                </c:pt>
                <c:pt idx="14">
                  <c:v>-2.1401278715679709E-2</c:v>
                </c:pt>
                <c:pt idx="15">
                  <c:v>-1.4286472869792829E-2</c:v>
                </c:pt>
                <c:pt idx="16">
                  <c:v>-9.1307284430805734E-3</c:v>
                </c:pt>
                <c:pt idx="17">
                  <c:v>-1.2427955537288935E-2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Lawrence!$L$3:$L$20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Lawrence!$N$3:$N$20</c:f>
              <c:numCache>
                <c:formatCode>0.00%</c:formatCode>
                <c:ptCount val="18"/>
                <c:pt idx="0">
                  <c:v>2.5341367613420564E-2</c:v>
                </c:pt>
                <c:pt idx="1">
                  <c:v>2.7070568008779227E-2</c:v>
                </c:pt>
                <c:pt idx="2">
                  <c:v>2.4038422662218163E-2</c:v>
                </c:pt>
                <c:pt idx="3">
                  <c:v>2.6018325709223928E-2</c:v>
                </c:pt>
                <c:pt idx="4">
                  <c:v>3.689499045140919E-2</c:v>
                </c:pt>
                <c:pt idx="5">
                  <c:v>4.4302333132624841E-2</c:v>
                </c:pt>
                <c:pt idx="6">
                  <c:v>2.7954622807499069E-2</c:v>
                </c:pt>
                <c:pt idx="7">
                  <c:v>2.6180039832105786E-2</c:v>
                </c:pt>
                <c:pt idx="8">
                  <c:v>2.2690357181002738E-2</c:v>
                </c:pt>
                <c:pt idx="9">
                  <c:v>2.5883387976542827E-2</c:v>
                </c:pt>
                <c:pt idx="10">
                  <c:v>3.4008619822716628E-2</c:v>
                </c:pt>
                <c:pt idx="11">
                  <c:v>3.9731165329811406E-2</c:v>
                </c:pt>
                <c:pt idx="12">
                  <c:v>3.8939561698207309E-2</c:v>
                </c:pt>
                <c:pt idx="13">
                  <c:v>2.9265786232472897E-2</c:v>
                </c:pt>
                <c:pt idx="14">
                  <c:v>2.1178804139874177E-2</c:v>
                </c:pt>
                <c:pt idx="15">
                  <c:v>1.6374266788876182E-2</c:v>
                </c:pt>
                <c:pt idx="16">
                  <c:v>1.6221770445368062E-2</c:v>
                </c:pt>
                <c:pt idx="17">
                  <c:v>2.4431389097106977E-2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5176064"/>
        <c:axId val="125181952"/>
      </c:barChart>
      <c:catAx>
        <c:axId val="125176064"/>
        <c:scaling>
          <c:orientation val="minMax"/>
        </c:scaling>
        <c:delete val="0"/>
        <c:axPos val="l"/>
        <c:majorTickMark val="none"/>
        <c:minorTickMark val="none"/>
        <c:tickLblPos val="low"/>
        <c:crossAx val="125181952"/>
        <c:crosses val="autoZero"/>
        <c:auto val="1"/>
        <c:lblAlgn val="ctr"/>
        <c:lblOffset val="100"/>
        <c:noMultiLvlLbl val="0"/>
      </c:catAx>
      <c:valAx>
        <c:axId val="125181952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25176064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Lawrence</a:t>
            </a:r>
            <a:r>
              <a:rPr lang="en-US" baseline="0"/>
              <a:t> 2020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Lawrence!$O$3:$O$20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Lawrence!$P$3:$P$20</c:f>
              <c:numCache>
                <c:formatCode>0.00%</c:formatCode>
                <c:ptCount val="18"/>
                <c:pt idx="0">
                  <c:v>-2.9127850085702508E-2</c:v>
                </c:pt>
                <c:pt idx="1">
                  <c:v>-2.5987493577654567E-2</c:v>
                </c:pt>
                <c:pt idx="2">
                  <c:v>-2.8519915050329702E-2</c:v>
                </c:pt>
                <c:pt idx="3">
                  <c:v>-2.6474826960474502E-2</c:v>
                </c:pt>
                <c:pt idx="4">
                  <c:v>-2.5427100090263138E-2</c:v>
                </c:pt>
                <c:pt idx="5">
                  <c:v>-3.7996205282241277E-2</c:v>
                </c:pt>
                <c:pt idx="6">
                  <c:v>-4.4052638358150376E-2</c:v>
                </c:pt>
                <c:pt idx="7">
                  <c:v>-3.0234067029998261E-2</c:v>
                </c:pt>
                <c:pt idx="8">
                  <c:v>-2.6389800537528717E-2</c:v>
                </c:pt>
                <c:pt idx="9">
                  <c:v>-2.2596153929975962E-2</c:v>
                </c:pt>
                <c:pt idx="10">
                  <c:v>-2.5607570993259214E-2</c:v>
                </c:pt>
                <c:pt idx="11">
                  <c:v>-3.0570563274333201E-2</c:v>
                </c:pt>
                <c:pt idx="12">
                  <c:v>-3.451436200669878E-2</c:v>
                </c:pt>
                <c:pt idx="13">
                  <c:v>-3.5245638888267504E-2</c:v>
                </c:pt>
                <c:pt idx="14">
                  <c:v>-2.6526312043722293E-2</c:v>
                </c:pt>
                <c:pt idx="15">
                  <c:v>-1.7896510326330776E-2</c:v>
                </c:pt>
                <c:pt idx="16">
                  <c:v>-1.0767906534937737E-2</c:v>
                </c:pt>
                <c:pt idx="17">
                  <c:v>-1.3801424696041559E-2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Lawrence!$O$3:$O$20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Lawrence!$Q$3:$Q$20</c:f>
              <c:numCache>
                <c:formatCode>0.00%</c:formatCode>
                <c:ptCount val="18"/>
                <c:pt idx="0">
                  <c:v>2.7985506222455051E-2</c:v>
                </c:pt>
                <c:pt idx="1">
                  <c:v>2.4966766600293025E-2</c:v>
                </c:pt>
                <c:pt idx="2">
                  <c:v>2.6635738353664333E-2</c:v>
                </c:pt>
                <c:pt idx="3">
                  <c:v>2.3734849135336269E-2</c:v>
                </c:pt>
                <c:pt idx="4">
                  <c:v>2.5834768645655048E-2</c:v>
                </c:pt>
                <c:pt idx="5">
                  <c:v>3.6456427551940299E-2</c:v>
                </c:pt>
                <c:pt idx="6">
                  <c:v>4.326532793256159E-2</c:v>
                </c:pt>
                <c:pt idx="7">
                  <c:v>2.7444838352665858E-2</c:v>
                </c:pt>
                <c:pt idx="8">
                  <c:v>2.5628445031192444E-2</c:v>
                </c:pt>
                <c:pt idx="9">
                  <c:v>2.2288033922751003E-2</c:v>
                </c:pt>
                <c:pt idx="10">
                  <c:v>2.5417099472649852E-2</c:v>
                </c:pt>
                <c:pt idx="11">
                  <c:v>3.3242334835722857E-2</c:v>
                </c:pt>
                <c:pt idx="12">
                  <c:v>3.8333134190579821E-2</c:v>
                </c:pt>
                <c:pt idx="13">
                  <c:v>3.6648655138896293E-2</c:v>
                </c:pt>
                <c:pt idx="14">
                  <c:v>2.7041680131262263E-2</c:v>
                </c:pt>
                <c:pt idx="15">
                  <c:v>1.8829154677815197E-2</c:v>
                </c:pt>
                <c:pt idx="16">
                  <c:v>1.4280529015933506E-2</c:v>
                </c:pt>
                <c:pt idx="17">
                  <c:v>3.0230371122715177E-2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5219200"/>
        <c:axId val="125220736"/>
      </c:barChart>
      <c:catAx>
        <c:axId val="125219200"/>
        <c:scaling>
          <c:orientation val="minMax"/>
        </c:scaling>
        <c:delete val="0"/>
        <c:axPos val="l"/>
        <c:majorTickMark val="none"/>
        <c:minorTickMark val="none"/>
        <c:tickLblPos val="low"/>
        <c:crossAx val="125220736"/>
        <c:crosses val="autoZero"/>
        <c:auto val="1"/>
        <c:lblAlgn val="ctr"/>
        <c:lblOffset val="100"/>
        <c:noMultiLvlLbl val="0"/>
      </c:catAx>
      <c:valAx>
        <c:axId val="125220736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25219200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Lawrence</a:t>
            </a:r>
            <a:r>
              <a:rPr lang="en-US" baseline="0"/>
              <a:t> 2025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Lawrence!$R$3:$R$20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Lawrence!$S$3:$S$20</c:f>
              <c:numCache>
                <c:formatCode>0.00%</c:formatCode>
                <c:ptCount val="18"/>
                <c:pt idx="0">
                  <c:v>-2.7912410056658017E-2</c:v>
                </c:pt>
                <c:pt idx="1">
                  <c:v>-2.8782944987015186E-2</c:v>
                </c:pt>
                <c:pt idx="2">
                  <c:v>-2.5832798560663263E-2</c:v>
                </c:pt>
                <c:pt idx="3">
                  <c:v>-2.8181147507926677E-2</c:v>
                </c:pt>
                <c:pt idx="4">
                  <c:v>-2.6111692413809451E-2</c:v>
                </c:pt>
                <c:pt idx="5">
                  <c:v>-2.5332869511585934E-2</c:v>
                </c:pt>
                <c:pt idx="6">
                  <c:v>-3.7707845390555113E-2</c:v>
                </c:pt>
                <c:pt idx="7">
                  <c:v>-4.3217899917503931E-2</c:v>
                </c:pt>
                <c:pt idx="8">
                  <c:v>-2.9750328855886615E-2</c:v>
                </c:pt>
                <c:pt idx="9">
                  <c:v>-2.5871047788121215E-2</c:v>
                </c:pt>
                <c:pt idx="10">
                  <c:v>-2.2190830751313992E-2</c:v>
                </c:pt>
                <c:pt idx="11">
                  <c:v>-2.4923714343109866E-2</c:v>
                </c:pt>
                <c:pt idx="12">
                  <c:v>-2.9158142882335179E-2</c:v>
                </c:pt>
                <c:pt idx="13">
                  <c:v>-3.1829668711443125E-2</c:v>
                </c:pt>
                <c:pt idx="14">
                  <c:v>-3.1100013759013577E-2</c:v>
                </c:pt>
                <c:pt idx="15">
                  <c:v>-2.2348771961003388E-2</c:v>
                </c:pt>
                <c:pt idx="16">
                  <c:v>-1.3574835851720465E-2</c:v>
                </c:pt>
                <c:pt idx="17">
                  <c:v>-1.5836439838054526E-2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Lawrence!$R$3:$R$20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Lawrence!$T$3:$T$20</c:f>
              <c:numCache>
                <c:formatCode>0.00%</c:formatCode>
                <c:ptCount val="18"/>
                <c:pt idx="0">
                  <c:v>2.6817804695849688E-2</c:v>
                </c:pt>
                <c:pt idx="1">
                  <c:v>2.767610882787375E-2</c:v>
                </c:pt>
                <c:pt idx="2">
                  <c:v>2.4828917406318894E-2</c:v>
                </c:pt>
                <c:pt idx="3">
                  <c:v>2.6391194874584658E-2</c:v>
                </c:pt>
                <c:pt idx="4">
                  <c:v>2.3583061673563471E-2</c:v>
                </c:pt>
                <c:pt idx="5">
                  <c:v>2.5810989572307725E-2</c:v>
                </c:pt>
                <c:pt idx="6">
                  <c:v>3.625103586041243E-2</c:v>
                </c:pt>
                <c:pt idx="7">
                  <c:v>4.253701949631996E-2</c:v>
                </c:pt>
                <c:pt idx="8">
                  <c:v>2.7097250673257644E-2</c:v>
                </c:pt>
                <c:pt idx="9">
                  <c:v>2.5221740950738623E-2</c:v>
                </c:pt>
                <c:pt idx="10">
                  <c:v>2.1966530276962951E-2</c:v>
                </c:pt>
                <c:pt idx="11">
                  <c:v>2.5087552639930257E-2</c:v>
                </c:pt>
                <c:pt idx="12">
                  <c:v>3.2412422480643917E-2</c:v>
                </c:pt>
                <c:pt idx="13">
                  <c:v>3.6491067690515119E-2</c:v>
                </c:pt>
                <c:pt idx="14">
                  <c:v>3.412240863110113E-2</c:v>
                </c:pt>
                <c:pt idx="15">
                  <c:v>2.4177817460240628E-2</c:v>
                </c:pt>
                <c:pt idx="16">
                  <c:v>1.6455904597320041E-2</c:v>
                </c:pt>
                <c:pt idx="17">
                  <c:v>3.3407769104339437E-2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5257984"/>
        <c:axId val="125267968"/>
      </c:barChart>
      <c:catAx>
        <c:axId val="125257984"/>
        <c:scaling>
          <c:orientation val="minMax"/>
        </c:scaling>
        <c:delete val="0"/>
        <c:axPos val="l"/>
        <c:majorTickMark val="none"/>
        <c:minorTickMark val="none"/>
        <c:tickLblPos val="low"/>
        <c:crossAx val="125267968"/>
        <c:crosses val="autoZero"/>
        <c:auto val="1"/>
        <c:lblAlgn val="ctr"/>
        <c:lblOffset val="100"/>
        <c:noMultiLvlLbl val="0"/>
      </c:catAx>
      <c:valAx>
        <c:axId val="125267968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25257984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Aurora</a:t>
            </a:r>
            <a:r>
              <a:rPr lang="en-US" baseline="0"/>
              <a:t> 2010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Aurora!$I$3:$I$20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Aurora!$J$3:$J$20</c:f>
              <c:numCache>
                <c:formatCode>0.00%</c:formatCode>
                <c:ptCount val="18"/>
                <c:pt idx="0">
                  <c:v>-4.1697416974169739E-2</c:v>
                </c:pt>
                <c:pt idx="1">
                  <c:v>-2.915129151291513E-2</c:v>
                </c:pt>
                <c:pt idx="2">
                  <c:v>-4.0590405904059039E-2</c:v>
                </c:pt>
                <c:pt idx="3">
                  <c:v>-3.9852398523985241E-2</c:v>
                </c:pt>
                <c:pt idx="4">
                  <c:v>-2.1771217712177122E-2</c:v>
                </c:pt>
                <c:pt idx="5">
                  <c:v>-2.3985239852398525E-2</c:v>
                </c:pt>
                <c:pt idx="6">
                  <c:v>-2.3247232472324724E-2</c:v>
                </c:pt>
                <c:pt idx="7">
                  <c:v>-2.6568265682656828E-2</c:v>
                </c:pt>
                <c:pt idx="8">
                  <c:v>-3.136531365313653E-2</c:v>
                </c:pt>
                <c:pt idx="9">
                  <c:v>-3.6162361623616239E-2</c:v>
                </c:pt>
                <c:pt idx="10">
                  <c:v>-3.8007380073800737E-2</c:v>
                </c:pt>
                <c:pt idx="11">
                  <c:v>-3.8376383763837639E-2</c:v>
                </c:pt>
                <c:pt idx="12">
                  <c:v>-3.2103321033210334E-2</c:v>
                </c:pt>
                <c:pt idx="13">
                  <c:v>-2.2878228782287822E-2</c:v>
                </c:pt>
                <c:pt idx="14">
                  <c:v>-2.3247232472324724E-2</c:v>
                </c:pt>
                <c:pt idx="15">
                  <c:v>-1.808118081180812E-2</c:v>
                </c:pt>
                <c:pt idx="16">
                  <c:v>-1.3284132841328414E-2</c:v>
                </c:pt>
                <c:pt idx="17">
                  <c:v>-9.2250922509225092E-3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Aurora!$I$3:$I$20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Aurora!$K$3:$K$20</c:f>
              <c:numCache>
                <c:formatCode>0.00%</c:formatCode>
                <c:ptCount val="18"/>
                <c:pt idx="0">
                  <c:v>2.9889298892988931E-2</c:v>
                </c:pt>
                <c:pt idx="1">
                  <c:v>3.3579335793357937E-2</c:v>
                </c:pt>
                <c:pt idx="2">
                  <c:v>3.7269372693726939E-2</c:v>
                </c:pt>
                <c:pt idx="3">
                  <c:v>2.9520295202952029E-2</c:v>
                </c:pt>
                <c:pt idx="4">
                  <c:v>1.3653136531365314E-2</c:v>
                </c:pt>
                <c:pt idx="5">
                  <c:v>2.0664206642066422E-2</c:v>
                </c:pt>
                <c:pt idx="6">
                  <c:v>2.9520295202952029E-2</c:v>
                </c:pt>
                <c:pt idx="7">
                  <c:v>2.6568265682656828E-2</c:v>
                </c:pt>
                <c:pt idx="8">
                  <c:v>2.3985239852398525E-2</c:v>
                </c:pt>
                <c:pt idx="9">
                  <c:v>3.3579335793357937E-2</c:v>
                </c:pt>
                <c:pt idx="10">
                  <c:v>3.6900369003690037E-2</c:v>
                </c:pt>
                <c:pt idx="11">
                  <c:v>3.025830258302583E-2</c:v>
                </c:pt>
                <c:pt idx="12">
                  <c:v>3.2841328413284132E-2</c:v>
                </c:pt>
                <c:pt idx="13">
                  <c:v>2.1771217712177122E-2</c:v>
                </c:pt>
                <c:pt idx="14">
                  <c:v>2.5830258302583026E-2</c:v>
                </c:pt>
                <c:pt idx="15">
                  <c:v>2.3616236162361623E-2</c:v>
                </c:pt>
                <c:pt idx="16">
                  <c:v>1.8450184501845018E-2</c:v>
                </c:pt>
                <c:pt idx="17">
                  <c:v>2.2509225092250923E-2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17745536"/>
        <c:axId val="117747072"/>
      </c:barChart>
      <c:catAx>
        <c:axId val="117745536"/>
        <c:scaling>
          <c:orientation val="minMax"/>
        </c:scaling>
        <c:delete val="0"/>
        <c:axPos val="l"/>
        <c:majorTickMark val="none"/>
        <c:minorTickMark val="none"/>
        <c:tickLblPos val="low"/>
        <c:crossAx val="117747072"/>
        <c:crosses val="autoZero"/>
        <c:auto val="1"/>
        <c:lblAlgn val="ctr"/>
        <c:lblOffset val="100"/>
        <c:noMultiLvlLbl val="0"/>
      </c:catAx>
      <c:valAx>
        <c:axId val="117747072"/>
        <c:scaling>
          <c:orientation val="minMax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177455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Lawrence</a:t>
            </a:r>
            <a:r>
              <a:rPr lang="en-US" baseline="0"/>
              <a:t> 2030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Lawrence!$U$3:$U$20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Lawrence!$V$3:$V$20</c:f>
              <c:numCache>
                <c:formatCode>0.00%</c:formatCode>
                <c:ptCount val="18"/>
                <c:pt idx="0">
                  <c:v>-2.4450457323553172E-2</c:v>
                </c:pt>
                <c:pt idx="1">
                  <c:v>-2.7984614710164266E-2</c:v>
                </c:pt>
                <c:pt idx="2">
                  <c:v>-2.8844235751390189E-2</c:v>
                </c:pt>
                <c:pt idx="3">
                  <c:v>-2.5909562446271357E-2</c:v>
                </c:pt>
                <c:pt idx="4">
                  <c:v>-2.8108796679050148E-2</c:v>
                </c:pt>
                <c:pt idx="5">
                  <c:v>-2.6063798033748069E-2</c:v>
                </c:pt>
                <c:pt idx="6">
                  <c:v>-2.5593894097363363E-2</c:v>
                </c:pt>
                <c:pt idx="7">
                  <c:v>-3.7763356000580291E-2</c:v>
                </c:pt>
                <c:pt idx="8">
                  <c:v>-4.2887555308869854E-2</c:v>
                </c:pt>
                <c:pt idx="9">
                  <c:v>-2.9522712947044002E-2</c:v>
                </c:pt>
                <c:pt idx="10">
                  <c:v>-2.5575317167199556E-2</c:v>
                </c:pt>
                <c:pt idx="11">
                  <c:v>-2.1824275775280746E-2</c:v>
                </c:pt>
                <c:pt idx="12">
                  <c:v>-2.4072666064532178E-2</c:v>
                </c:pt>
                <c:pt idx="13">
                  <c:v>-2.7247771778747303E-2</c:v>
                </c:pt>
                <c:pt idx="14">
                  <c:v>-2.8556133267550347E-2</c:v>
                </c:pt>
                <c:pt idx="15">
                  <c:v>-2.6542831661568352E-2</c:v>
                </c:pt>
                <c:pt idx="16">
                  <c:v>-1.7158322755421368E-2</c:v>
                </c:pt>
                <c:pt idx="17">
                  <c:v>-1.9171980308657004E-2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Lawrence!$U$3:$U$20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Lawrence!$W$3:$W$20</c:f>
              <c:numCache>
                <c:formatCode>0.00%</c:formatCode>
                <c:ptCount val="18"/>
                <c:pt idx="0">
                  <c:v>2.3491615844647779E-2</c:v>
                </c:pt>
                <c:pt idx="1">
                  <c:v>2.6908940063653648E-2</c:v>
                </c:pt>
                <c:pt idx="2">
                  <c:v>2.7763136456469228E-2</c:v>
                </c:pt>
                <c:pt idx="3">
                  <c:v>2.4975220232360509E-2</c:v>
                </c:pt>
                <c:pt idx="4">
                  <c:v>2.6438178981636386E-2</c:v>
                </c:pt>
                <c:pt idx="5">
                  <c:v>2.3698483478169819E-2</c:v>
                </c:pt>
                <c:pt idx="6">
                  <c:v>2.6074096610824837E-2</c:v>
                </c:pt>
                <c:pt idx="7">
                  <c:v>3.6436511634022374E-2</c:v>
                </c:pt>
                <c:pt idx="8">
                  <c:v>4.2265161154426474E-2</c:v>
                </c:pt>
                <c:pt idx="9">
                  <c:v>2.7017803119556021E-2</c:v>
                </c:pt>
                <c:pt idx="10">
                  <c:v>2.5025895564789246E-2</c:v>
                </c:pt>
                <c:pt idx="11">
                  <c:v>2.186905671931685E-2</c:v>
                </c:pt>
                <c:pt idx="12">
                  <c:v>2.4815802895724909E-2</c:v>
                </c:pt>
                <c:pt idx="13">
                  <c:v>3.1325511953125634E-2</c:v>
                </c:pt>
                <c:pt idx="14">
                  <c:v>3.4518667096651606E-2</c:v>
                </c:pt>
                <c:pt idx="15">
                  <c:v>3.0883770157761493E-2</c:v>
                </c:pt>
                <c:pt idx="16">
                  <c:v>2.1348827753243753E-2</c:v>
                </c:pt>
                <c:pt idx="17">
                  <c:v>3.7865038206627746E-2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5297024"/>
        <c:axId val="125298560"/>
      </c:barChart>
      <c:catAx>
        <c:axId val="125297024"/>
        <c:scaling>
          <c:orientation val="minMax"/>
        </c:scaling>
        <c:delete val="0"/>
        <c:axPos val="l"/>
        <c:majorTickMark val="none"/>
        <c:minorTickMark val="none"/>
        <c:tickLblPos val="low"/>
        <c:crossAx val="125298560"/>
        <c:crosses val="autoZero"/>
        <c:auto val="1"/>
        <c:lblAlgn val="ctr"/>
        <c:lblOffset val="100"/>
        <c:noMultiLvlLbl val="0"/>
      </c:catAx>
      <c:valAx>
        <c:axId val="125298560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25297024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Lawrence</a:t>
            </a:r>
            <a:r>
              <a:rPr lang="en-US" baseline="0"/>
              <a:t> 2035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Lawrence!$X$3:$X$20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Lawrence!$Y$3:$Y$20</c:f>
              <c:numCache>
                <c:formatCode>0.00%</c:formatCode>
                <c:ptCount val="18"/>
                <c:pt idx="0">
                  <c:v>-2.2323029690410424E-2</c:v>
                </c:pt>
                <c:pt idx="1">
                  <c:v>-2.4788757562888983E-2</c:v>
                </c:pt>
                <c:pt idx="2">
                  <c:v>-2.8370163469706847E-2</c:v>
                </c:pt>
                <c:pt idx="3">
                  <c:v>-2.9090272000776823E-2</c:v>
                </c:pt>
                <c:pt idx="4">
                  <c:v>-2.615556814750488E-2</c:v>
                </c:pt>
                <c:pt idx="5">
                  <c:v>-2.8291183925997776E-2</c:v>
                </c:pt>
                <c:pt idx="6">
                  <c:v>-2.6324533622637595E-2</c:v>
                </c:pt>
                <c:pt idx="7">
                  <c:v>-2.6021072221909337E-2</c:v>
                </c:pt>
                <c:pt idx="8">
                  <c:v>-3.8133264509812727E-2</c:v>
                </c:pt>
                <c:pt idx="9">
                  <c:v>-4.2805045690888589E-2</c:v>
                </c:pt>
                <c:pt idx="10">
                  <c:v>-2.9457345399604734E-2</c:v>
                </c:pt>
                <c:pt idx="11">
                  <c:v>-2.5253489822318589E-2</c:v>
                </c:pt>
                <c:pt idx="12">
                  <c:v>-2.1243269744210026E-2</c:v>
                </c:pt>
                <c:pt idx="13">
                  <c:v>-2.2717875323767452E-2</c:v>
                </c:pt>
                <c:pt idx="14">
                  <c:v>-2.4703949158871311E-2</c:v>
                </c:pt>
                <c:pt idx="15">
                  <c:v>-2.4706960917729514E-2</c:v>
                </c:pt>
                <c:pt idx="16">
                  <c:v>-2.0584673629135564E-2</c:v>
                </c:pt>
                <c:pt idx="17">
                  <c:v>-2.3892217243677863E-2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Lawrence!$X$3:$X$20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Lawrence!$Z$3:$Z$20</c:f>
              <c:numCache>
                <c:formatCode>0.00%</c:formatCode>
                <c:ptCount val="18"/>
                <c:pt idx="0">
                  <c:v>2.144761676114976E-2</c:v>
                </c:pt>
                <c:pt idx="1">
                  <c:v>2.3835934231637736E-2</c:v>
                </c:pt>
                <c:pt idx="2">
                  <c:v>2.7307944956333624E-2</c:v>
                </c:pt>
                <c:pt idx="3">
                  <c:v>2.8097105186035393E-2</c:v>
                </c:pt>
                <c:pt idx="4">
                  <c:v>2.5325256962136462E-2</c:v>
                </c:pt>
                <c:pt idx="5">
                  <c:v>2.671230328021422E-2</c:v>
                </c:pt>
                <c:pt idx="6">
                  <c:v>2.4022404384391117E-2</c:v>
                </c:pt>
                <c:pt idx="7">
                  <c:v>2.6554044929287573E-2</c:v>
                </c:pt>
                <c:pt idx="8">
                  <c:v>3.6891113562111007E-2</c:v>
                </c:pt>
                <c:pt idx="9">
                  <c:v>4.2297974550265897E-2</c:v>
                </c:pt>
                <c:pt idx="10">
                  <c:v>2.7081331902665942E-2</c:v>
                </c:pt>
                <c:pt idx="11">
                  <c:v>2.5016776078552794E-2</c:v>
                </c:pt>
                <c:pt idx="12">
                  <c:v>2.1764144213451169E-2</c:v>
                </c:pt>
                <c:pt idx="13">
                  <c:v>2.4264437609980954E-2</c:v>
                </c:pt>
                <c:pt idx="14">
                  <c:v>2.9999926350085401E-2</c:v>
                </c:pt>
                <c:pt idx="15">
                  <c:v>3.16486195195506E-2</c:v>
                </c:pt>
                <c:pt idx="16">
                  <c:v>2.7526783201387732E-2</c:v>
                </c:pt>
                <c:pt idx="17">
                  <c:v>4.5343610238913659E-2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5397248"/>
        <c:axId val="125403136"/>
      </c:barChart>
      <c:catAx>
        <c:axId val="125397248"/>
        <c:scaling>
          <c:orientation val="minMax"/>
        </c:scaling>
        <c:delete val="0"/>
        <c:axPos val="l"/>
        <c:majorTickMark val="none"/>
        <c:minorTickMark val="none"/>
        <c:tickLblPos val="low"/>
        <c:crossAx val="125403136"/>
        <c:crosses val="autoZero"/>
        <c:auto val="1"/>
        <c:lblAlgn val="ctr"/>
        <c:lblOffset val="100"/>
        <c:noMultiLvlLbl val="0"/>
      </c:catAx>
      <c:valAx>
        <c:axId val="125403136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25397248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Lincoln </a:t>
            </a:r>
            <a:r>
              <a:rPr lang="en-US" baseline="0"/>
              <a:t>2010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Lincoln!$I$3:$I$20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Lincoln!$J$3:$J$20</c:f>
              <c:numCache>
                <c:formatCode>0.00%</c:formatCode>
                <c:ptCount val="18"/>
                <c:pt idx="0">
                  <c:v>-5.0392611760506828E-2</c:v>
                </c:pt>
                <c:pt idx="1">
                  <c:v>-4.4548050325689301E-2</c:v>
                </c:pt>
                <c:pt idx="2">
                  <c:v>-3.7320424734540912E-2</c:v>
                </c:pt>
                <c:pt idx="3">
                  <c:v>-2.9490497010796823E-2</c:v>
                </c:pt>
                <c:pt idx="4">
                  <c:v>-2.2909788525029E-2</c:v>
                </c:pt>
                <c:pt idx="5">
                  <c:v>-4.1781922013027571E-2</c:v>
                </c:pt>
                <c:pt idx="6">
                  <c:v>-4.3254216114928169E-2</c:v>
                </c:pt>
                <c:pt idx="7">
                  <c:v>-3.7677344516819845E-2</c:v>
                </c:pt>
                <c:pt idx="8">
                  <c:v>-3.4799678772195947E-2</c:v>
                </c:pt>
                <c:pt idx="9">
                  <c:v>-3.3728919425359154E-2</c:v>
                </c:pt>
                <c:pt idx="10">
                  <c:v>-3.1364325867761222E-2</c:v>
                </c:pt>
                <c:pt idx="11">
                  <c:v>-2.636744891585616E-2</c:v>
                </c:pt>
                <c:pt idx="12">
                  <c:v>-2.0879807263317569E-2</c:v>
                </c:pt>
                <c:pt idx="13">
                  <c:v>-1.4432943695904345E-2</c:v>
                </c:pt>
                <c:pt idx="14">
                  <c:v>-9.0345319889354875E-3</c:v>
                </c:pt>
                <c:pt idx="15">
                  <c:v>-7.1830106183635228E-3</c:v>
                </c:pt>
                <c:pt idx="16">
                  <c:v>-5.2199518158293923E-3</c:v>
                </c:pt>
                <c:pt idx="17">
                  <c:v>-4.6845721424109933E-3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Lincoln!$I$3:$I$20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Lincoln!$K$3:$K$20</c:f>
              <c:numCache>
                <c:formatCode>0.00%</c:formatCode>
                <c:ptCount val="18"/>
                <c:pt idx="0">
                  <c:v>4.8072633175693762E-2</c:v>
                </c:pt>
                <c:pt idx="1">
                  <c:v>4.3164986169358439E-2</c:v>
                </c:pt>
                <c:pt idx="2">
                  <c:v>3.399660926206835E-2</c:v>
                </c:pt>
                <c:pt idx="3">
                  <c:v>2.6345141429463727E-2</c:v>
                </c:pt>
                <c:pt idx="4">
                  <c:v>2.8977424823770859E-2</c:v>
                </c:pt>
                <c:pt idx="5">
                  <c:v>4.4391897920942266E-2</c:v>
                </c:pt>
                <c:pt idx="6">
                  <c:v>4.4146515570625502E-2</c:v>
                </c:pt>
                <c:pt idx="7">
                  <c:v>3.8837333809226375E-2</c:v>
                </c:pt>
                <c:pt idx="8">
                  <c:v>3.3260462211118051E-2</c:v>
                </c:pt>
                <c:pt idx="9">
                  <c:v>3.3082002319978585E-2</c:v>
                </c:pt>
                <c:pt idx="10">
                  <c:v>3.1386633354153655E-2</c:v>
                </c:pt>
                <c:pt idx="11">
                  <c:v>2.8843579905416257E-2</c:v>
                </c:pt>
                <c:pt idx="12">
                  <c:v>2.1035959668064604E-2</c:v>
                </c:pt>
                <c:pt idx="13">
                  <c:v>1.4410636209511912E-2</c:v>
                </c:pt>
                <c:pt idx="14">
                  <c:v>9.8376014990630856E-3</c:v>
                </c:pt>
                <c:pt idx="15">
                  <c:v>8.52145980190952E-3</c:v>
                </c:pt>
                <c:pt idx="16">
                  <c:v>7.1160881591862228E-3</c:v>
                </c:pt>
                <c:pt idx="17">
                  <c:v>9.5029892031765865E-3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8720640"/>
        <c:axId val="38722176"/>
      </c:barChart>
      <c:catAx>
        <c:axId val="38720640"/>
        <c:scaling>
          <c:orientation val="minMax"/>
        </c:scaling>
        <c:delete val="0"/>
        <c:axPos val="l"/>
        <c:majorTickMark val="none"/>
        <c:minorTickMark val="none"/>
        <c:tickLblPos val="low"/>
        <c:crossAx val="38722176"/>
        <c:crosses val="autoZero"/>
        <c:auto val="1"/>
        <c:lblAlgn val="ctr"/>
        <c:lblOffset val="100"/>
        <c:noMultiLvlLbl val="0"/>
      </c:catAx>
      <c:valAx>
        <c:axId val="38722176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38720640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Lincoln</a:t>
            </a:r>
            <a:r>
              <a:rPr lang="en-US" baseline="0"/>
              <a:t> 2015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Lincoln!$L$3:$L$20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Lincoln!$M$3:$M$20</c:f>
              <c:numCache>
                <c:formatCode>0.00%</c:formatCode>
                <c:ptCount val="18"/>
                <c:pt idx="0">
                  <c:v>-4.0388801044978127E-2</c:v>
                </c:pt>
                <c:pt idx="1">
                  <c:v>-4.7122083027873185E-2</c:v>
                </c:pt>
                <c:pt idx="2">
                  <c:v>-4.1486367265868671E-2</c:v>
                </c:pt>
                <c:pt idx="3">
                  <c:v>-3.4568519772323406E-2</c:v>
                </c:pt>
                <c:pt idx="4">
                  <c:v>-2.7187135955058988E-2</c:v>
                </c:pt>
                <c:pt idx="5">
                  <c:v>-2.3872870909325133E-2</c:v>
                </c:pt>
                <c:pt idx="6">
                  <c:v>-3.9708286870472918E-2</c:v>
                </c:pt>
                <c:pt idx="7">
                  <c:v>-4.0248701910594258E-2</c:v>
                </c:pt>
                <c:pt idx="8">
                  <c:v>-3.5243984580246836E-2</c:v>
                </c:pt>
                <c:pt idx="9">
                  <c:v>-3.2716568252157782E-2</c:v>
                </c:pt>
                <c:pt idx="10">
                  <c:v>-3.138819974378991E-2</c:v>
                </c:pt>
                <c:pt idx="11">
                  <c:v>-2.8683435395548223E-2</c:v>
                </c:pt>
                <c:pt idx="12">
                  <c:v>-2.3517780880427198E-2</c:v>
                </c:pt>
                <c:pt idx="13">
                  <c:v>-1.8060867093571853E-2</c:v>
                </c:pt>
                <c:pt idx="14">
                  <c:v>-1.1941214378564664E-2</c:v>
                </c:pt>
                <c:pt idx="15">
                  <c:v>-7.2917117888012329E-3</c:v>
                </c:pt>
                <c:pt idx="16">
                  <c:v>-5.2903093634776811E-3</c:v>
                </c:pt>
                <c:pt idx="17">
                  <c:v>-5.9178985214748741E-3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Lincoln!$L$3:$L$20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Lincoln!$N$3:$N$20</c:f>
              <c:numCache>
                <c:formatCode>0.00%</c:formatCode>
                <c:ptCount val="18"/>
                <c:pt idx="0">
                  <c:v>3.8758498439227546E-2</c:v>
                </c:pt>
                <c:pt idx="1">
                  <c:v>4.508771673944658E-2</c:v>
                </c:pt>
                <c:pt idx="2">
                  <c:v>3.9941949388472189E-2</c:v>
                </c:pt>
                <c:pt idx="3">
                  <c:v>3.1436442299844318E-2</c:v>
                </c:pt>
                <c:pt idx="4">
                  <c:v>2.5328423116975838E-2</c:v>
                </c:pt>
                <c:pt idx="5">
                  <c:v>2.9292504980659977E-2</c:v>
                </c:pt>
                <c:pt idx="6">
                  <c:v>4.2106788909363368E-2</c:v>
                </c:pt>
                <c:pt idx="7">
                  <c:v>4.1274727068832541E-2</c:v>
                </c:pt>
                <c:pt idx="8">
                  <c:v>3.616747386624905E-2</c:v>
                </c:pt>
                <c:pt idx="9">
                  <c:v>3.1468057905753445E-2</c:v>
                </c:pt>
                <c:pt idx="10">
                  <c:v>3.0978422579059309E-2</c:v>
                </c:pt>
                <c:pt idx="11">
                  <c:v>2.9187902169725593E-2</c:v>
                </c:pt>
                <c:pt idx="12">
                  <c:v>2.6014942664554754E-2</c:v>
                </c:pt>
                <c:pt idx="13">
                  <c:v>1.8636185233404219E-2</c:v>
                </c:pt>
                <c:pt idx="14">
                  <c:v>1.2389764514837382E-2</c:v>
                </c:pt>
                <c:pt idx="15">
                  <c:v>8.4535236449106085E-3</c:v>
                </c:pt>
                <c:pt idx="16">
                  <c:v>6.8968130207768125E-3</c:v>
                </c:pt>
                <c:pt idx="17">
                  <c:v>1.1945126703351495E-2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8751232"/>
        <c:axId val="38769408"/>
      </c:barChart>
      <c:catAx>
        <c:axId val="38751232"/>
        <c:scaling>
          <c:orientation val="minMax"/>
        </c:scaling>
        <c:delete val="0"/>
        <c:axPos val="l"/>
        <c:majorTickMark val="none"/>
        <c:minorTickMark val="none"/>
        <c:tickLblPos val="low"/>
        <c:crossAx val="38769408"/>
        <c:crosses val="autoZero"/>
        <c:auto val="1"/>
        <c:lblAlgn val="ctr"/>
        <c:lblOffset val="100"/>
        <c:noMultiLvlLbl val="0"/>
      </c:catAx>
      <c:valAx>
        <c:axId val="38769408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38751232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Lincoln</a:t>
            </a:r>
            <a:r>
              <a:rPr lang="en-US" baseline="0"/>
              <a:t> 2020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Lincoln!$O$3:$O$20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Lincoln!$P$3:$P$20</c:f>
              <c:numCache>
                <c:formatCode>0.00%</c:formatCode>
                <c:ptCount val="18"/>
                <c:pt idx="0">
                  <c:v>-3.4426708433184648E-2</c:v>
                </c:pt>
                <c:pt idx="1">
                  <c:v>-3.941646194812827E-2</c:v>
                </c:pt>
                <c:pt idx="2">
                  <c:v>-4.4718802168946081E-2</c:v>
                </c:pt>
                <c:pt idx="3">
                  <c:v>-3.9196252499333881E-2</c:v>
                </c:pt>
                <c:pt idx="4">
                  <c:v>-3.2398473839147401E-2</c:v>
                </c:pt>
                <c:pt idx="5">
                  <c:v>-2.5711687835256049E-2</c:v>
                </c:pt>
                <c:pt idx="6">
                  <c:v>-2.4424173695960279E-2</c:v>
                </c:pt>
                <c:pt idx="7">
                  <c:v>-3.8020876702316152E-2</c:v>
                </c:pt>
                <c:pt idx="8">
                  <c:v>-3.793773900375174E-2</c:v>
                </c:pt>
                <c:pt idx="9">
                  <c:v>-3.338544232161629E-2</c:v>
                </c:pt>
                <c:pt idx="10">
                  <c:v>-3.0923686415397569E-2</c:v>
                </c:pt>
                <c:pt idx="11">
                  <c:v>-2.9338270025963429E-2</c:v>
                </c:pt>
                <c:pt idx="12">
                  <c:v>-2.603975005622388E-2</c:v>
                </c:pt>
                <c:pt idx="13">
                  <c:v>-2.0856675258158833E-2</c:v>
                </c:pt>
                <c:pt idx="14">
                  <c:v>-1.5264154658199957E-2</c:v>
                </c:pt>
                <c:pt idx="15">
                  <c:v>-9.5420248566359389E-3</c:v>
                </c:pt>
                <c:pt idx="16">
                  <c:v>-5.4381265307546145E-3</c:v>
                </c:pt>
                <c:pt idx="17">
                  <c:v>-6.8692891717366551E-3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Lincoln!$O$3:$O$20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Lincoln!$Q$3:$Q$20</c:f>
              <c:numCache>
                <c:formatCode>0.00%</c:formatCode>
                <c:ptCount val="18"/>
                <c:pt idx="0">
                  <c:v>3.3072653638832952E-2</c:v>
                </c:pt>
                <c:pt idx="1">
                  <c:v>3.7860530556718827E-2</c:v>
                </c:pt>
                <c:pt idx="2">
                  <c:v>4.280549111364533E-2</c:v>
                </c:pt>
                <c:pt idx="3">
                  <c:v>3.7561388482957349E-2</c:v>
                </c:pt>
                <c:pt idx="4">
                  <c:v>2.9596347360004341E-2</c:v>
                </c:pt>
                <c:pt idx="5">
                  <c:v>2.4720439845740624E-2</c:v>
                </c:pt>
                <c:pt idx="6">
                  <c:v>2.9397083391965655E-2</c:v>
                </c:pt>
                <c:pt idx="7">
                  <c:v>4.0326883825650299E-2</c:v>
                </c:pt>
                <c:pt idx="8">
                  <c:v>3.9060335472084873E-2</c:v>
                </c:pt>
                <c:pt idx="9">
                  <c:v>3.4164228560411708E-2</c:v>
                </c:pt>
                <c:pt idx="10">
                  <c:v>2.9940089564702545E-2</c:v>
                </c:pt>
                <c:pt idx="11">
                  <c:v>2.9247103468753304E-2</c:v>
                </c:pt>
                <c:pt idx="12">
                  <c:v>2.7223805948716352E-2</c:v>
                </c:pt>
                <c:pt idx="13">
                  <c:v>2.3518797238661238E-2</c:v>
                </c:pt>
                <c:pt idx="14">
                  <c:v>1.6254710660756785E-2</c:v>
                </c:pt>
                <c:pt idx="15">
                  <c:v>1.0551518686088704E-2</c:v>
                </c:pt>
                <c:pt idx="16">
                  <c:v>6.9070497738705442E-3</c:v>
                </c:pt>
                <c:pt idx="17">
                  <c:v>1.3882946989726986E-2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8794368"/>
        <c:axId val="38795904"/>
      </c:barChart>
      <c:catAx>
        <c:axId val="38794368"/>
        <c:scaling>
          <c:orientation val="minMax"/>
        </c:scaling>
        <c:delete val="0"/>
        <c:axPos val="l"/>
        <c:majorTickMark val="none"/>
        <c:minorTickMark val="none"/>
        <c:tickLblPos val="low"/>
        <c:crossAx val="38795904"/>
        <c:crosses val="autoZero"/>
        <c:auto val="1"/>
        <c:lblAlgn val="ctr"/>
        <c:lblOffset val="100"/>
        <c:noMultiLvlLbl val="0"/>
      </c:catAx>
      <c:valAx>
        <c:axId val="38795904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38794368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Lincoln</a:t>
            </a:r>
            <a:r>
              <a:rPr lang="en-US" baseline="0"/>
              <a:t> 2025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Lincoln!$R$3:$R$20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Lincoln!$S$3:$S$20</c:f>
              <c:numCache>
                <c:formatCode>0.00%</c:formatCode>
                <c:ptCount val="18"/>
                <c:pt idx="0">
                  <c:v>-3.1190031631274935E-2</c:v>
                </c:pt>
                <c:pt idx="1">
                  <c:v>-3.3726729508148937E-2</c:v>
                </c:pt>
                <c:pt idx="2">
                  <c:v>-3.8641745234403661E-2</c:v>
                </c:pt>
                <c:pt idx="3">
                  <c:v>-4.2849801978726468E-2</c:v>
                </c:pt>
                <c:pt idx="4">
                  <c:v>-3.7269296356901099E-2</c:v>
                </c:pt>
                <c:pt idx="5">
                  <c:v>-3.0691785175422943E-2</c:v>
                </c:pt>
                <c:pt idx="6">
                  <c:v>-2.4690078667387452E-2</c:v>
                </c:pt>
                <c:pt idx="7">
                  <c:v>-2.4730414402400591E-2</c:v>
                </c:pt>
                <c:pt idx="8">
                  <c:v>-3.6586411069893576E-2</c:v>
                </c:pt>
                <c:pt idx="9">
                  <c:v>-3.6092777679316686E-2</c:v>
                </c:pt>
                <c:pt idx="10">
                  <c:v>-3.1721174602242448E-2</c:v>
                </c:pt>
                <c:pt idx="11">
                  <c:v>-2.9254181583714886E-2</c:v>
                </c:pt>
                <c:pt idx="12">
                  <c:v>-2.707147823304748E-2</c:v>
                </c:pt>
                <c:pt idx="13">
                  <c:v>-2.3408741405130634E-2</c:v>
                </c:pt>
                <c:pt idx="14">
                  <c:v>-1.7960275603849576E-2</c:v>
                </c:pt>
                <c:pt idx="15">
                  <c:v>-1.2360895265159271E-2</c:v>
                </c:pt>
                <c:pt idx="16">
                  <c:v>-7.0494619041026226E-3</c:v>
                </c:pt>
                <c:pt idx="17">
                  <c:v>-7.654416922742018E-3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Lincoln!$R$3:$R$20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Lincoln!$T$3:$T$20</c:f>
              <c:numCache>
                <c:formatCode>0.00%</c:formatCode>
                <c:ptCount val="18"/>
                <c:pt idx="0">
                  <c:v>2.9966608050876923E-2</c:v>
                </c:pt>
                <c:pt idx="1">
                  <c:v>3.2441838256381278E-2</c:v>
                </c:pt>
                <c:pt idx="2">
                  <c:v>3.7097187663865223E-2</c:v>
                </c:pt>
                <c:pt idx="3">
                  <c:v>4.102877929215229E-2</c:v>
                </c:pt>
                <c:pt idx="4">
                  <c:v>3.5676910032603128E-2</c:v>
                </c:pt>
                <c:pt idx="5">
                  <c:v>2.8223143376335684E-2</c:v>
                </c:pt>
                <c:pt idx="6">
                  <c:v>2.4331713066202205E-2</c:v>
                </c:pt>
                <c:pt idx="7">
                  <c:v>2.93952435773563E-2</c:v>
                </c:pt>
                <c:pt idx="8">
                  <c:v>3.8854852799936876E-2</c:v>
                </c:pt>
                <c:pt idx="9">
                  <c:v>3.7267755462592256E-2</c:v>
                </c:pt>
                <c:pt idx="10">
                  <c:v>3.2442624233825976E-2</c:v>
                </c:pt>
                <c:pt idx="11">
                  <c:v>2.8599574502285643E-2</c:v>
                </c:pt>
                <c:pt idx="12">
                  <c:v>2.7629907973006032E-2</c:v>
                </c:pt>
                <c:pt idx="13">
                  <c:v>2.5245298564524461E-2</c:v>
                </c:pt>
                <c:pt idx="14">
                  <c:v>2.0810683655467128E-2</c:v>
                </c:pt>
                <c:pt idx="15">
                  <c:v>1.395217354084017E-2</c:v>
                </c:pt>
                <c:pt idx="16">
                  <c:v>8.5456002842009167E-3</c:v>
                </c:pt>
                <c:pt idx="17">
                  <c:v>1.5540408443682327E-2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8837248"/>
        <c:axId val="38839040"/>
      </c:barChart>
      <c:catAx>
        <c:axId val="38837248"/>
        <c:scaling>
          <c:orientation val="minMax"/>
        </c:scaling>
        <c:delete val="0"/>
        <c:axPos val="l"/>
        <c:majorTickMark val="none"/>
        <c:minorTickMark val="none"/>
        <c:tickLblPos val="low"/>
        <c:crossAx val="38839040"/>
        <c:crosses val="autoZero"/>
        <c:auto val="1"/>
        <c:lblAlgn val="ctr"/>
        <c:lblOffset val="100"/>
        <c:noMultiLvlLbl val="0"/>
      </c:catAx>
      <c:valAx>
        <c:axId val="38839040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38837248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Lincoln</a:t>
            </a:r>
            <a:r>
              <a:rPr lang="en-US" baseline="0"/>
              <a:t> 2030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Lincoln!$U$3:$U$20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Lincoln!$V$3:$V$20</c:f>
              <c:numCache>
                <c:formatCode>0.00%</c:formatCode>
                <c:ptCount val="18"/>
                <c:pt idx="0">
                  <c:v>-3.1983637904639609E-2</c:v>
                </c:pt>
                <c:pt idx="1">
                  <c:v>-3.0390837391187791E-2</c:v>
                </c:pt>
                <c:pt idx="2">
                  <c:v>-3.308698996719979E-2</c:v>
                </c:pt>
                <c:pt idx="3">
                  <c:v>-3.781691067400926E-2</c:v>
                </c:pt>
                <c:pt idx="4">
                  <c:v>-4.1003112178217345E-2</c:v>
                </c:pt>
                <c:pt idx="5">
                  <c:v>-3.5504568678109791E-2</c:v>
                </c:pt>
                <c:pt idx="6">
                  <c:v>-2.9168699540728829E-2</c:v>
                </c:pt>
                <c:pt idx="7">
                  <c:v>-2.3821838299737403E-2</c:v>
                </c:pt>
                <c:pt idx="8">
                  <c:v>-2.4755569615949425E-2</c:v>
                </c:pt>
                <c:pt idx="9">
                  <c:v>-3.5190229714688444E-2</c:v>
                </c:pt>
                <c:pt idx="10">
                  <c:v>-3.4218405341562251E-2</c:v>
                </c:pt>
                <c:pt idx="11">
                  <c:v>-2.9985424096983605E-2</c:v>
                </c:pt>
                <c:pt idx="12">
                  <c:v>-2.7130500364868297E-2</c:v>
                </c:pt>
                <c:pt idx="13">
                  <c:v>-2.4534503537344637E-2</c:v>
                </c:pt>
                <c:pt idx="14">
                  <c:v>-2.0283766551534601E-2</c:v>
                </c:pt>
                <c:pt idx="15">
                  <c:v>-1.4688837516401309E-2</c:v>
                </c:pt>
                <c:pt idx="16">
                  <c:v>-9.1674829842314908E-3</c:v>
                </c:pt>
                <c:pt idx="17">
                  <c:v>-9.1246904827882464E-3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Lincoln!$U$3:$U$20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Lincoln!$W$3:$W$20</c:f>
              <c:numCache>
                <c:formatCode>0.00%</c:formatCode>
                <c:ptCount val="18"/>
                <c:pt idx="0">
                  <c:v>3.0729359650780712E-2</c:v>
                </c:pt>
                <c:pt idx="1">
                  <c:v>2.9240365605845708E-2</c:v>
                </c:pt>
                <c:pt idx="2">
                  <c:v>3.1815410911863615E-2</c:v>
                </c:pt>
                <c:pt idx="3">
                  <c:v>3.630440486125959E-2</c:v>
                </c:pt>
                <c:pt idx="4">
                  <c:v>3.9358735610769094E-2</c:v>
                </c:pt>
                <c:pt idx="5">
                  <c:v>3.3991738887552442E-2</c:v>
                </c:pt>
                <c:pt idx="6">
                  <c:v>2.703609789014489E-2</c:v>
                </c:pt>
                <c:pt idx="7">
                  <c:v>2.395878001940634E-2</c:v>
                </c:pt>
                <c:pt idx="8">
                  <c:v>2.9175021388020292E-2</c:v>
                </c:pt>
                <c:pt idx="9">
                  <c:v>3.7415008048029504E-2</c:v>
                </c:pt>
                <c:pt idx="10">
                  <c:v>3.5452701647016721E-2</c:v>
                </c:pt>
                <c:pt idx="11">
                  <c:v>3.0785506477020934E-2</c:v>
                </c:pt>
                <c:pt idx="12">
                  <c:v>2.7140578172614886E-2</c:v>
                </c:pt>
                <c:pt idx="13">
                  <c:v>2.5785179333548423E-2</c:v>
                </c:pt>
                <c:pt idx="14">
                  <c:v>2.2685412678969709E-2</c:v>
                </c:pt>
                <c:pt idx="15">
                  <c:v>1.7969018184280334E-2</c:v>
                </c:pt>
                <c:pt idx="16">
                  <c:v>1.1292842467470492E-2</c:v>
                </c:pt>
                <c:pt idx="17">
                  <c:v>1.800783332522456E-2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8880384"/>
        <c:axId val="38881920"/>
      </c:barChart>
      <c:catAx>
        <c:axId val="38880384"/>
        <c:scaling>
          <c:orientation val="minMax"/>
        </c:scaling>
        <c:delete val="0"/>
        <c:axPos val="l"/>
        <c:majorTickMark val="none"/>
        <c:minorTickMark val="none"/>
        <c:tickLblPos val="low"/>
        <c:crossAx val="38881920"/>
        <c:crosses val="autoZero"/>
        <c:auto val="1"/>
        <c:lblAlgn val="ctr"/>
        <c:lblOffset val="100"/>
        <c:noMultiLvlLbl val="0"/>
      </c:catAx>
      <c:valAx>
        <c:axId val="38881920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38880384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Lincoln</a:t>
            </a:r>
            <a:r>
              <a:rPr lang="en-US" baseline="0"/>
              <a:t> 2035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Lincoln!$X$3:$X$20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Lincoln!$Y$3:$Y$20</c:f>
              <c:numCache>
                <c:formatCode>0.00%</c:formatCode>
                <c:ptCount val="18"/>
                <c:pt idx="0">
                  <c:v>-3.4964924280724501E-2</c:v>
                </c:pt>
                <c:pt idx="1">
                  <c:v>-3.0774526156388742E-2</c:v>
                </c:pt>
                <c:pt idx="2">
                  <c:v>-2.9587380887043085E-2</c:v>
                </c:pt>
                <c:pt idx="3">
                  <c:v>-3.2355409738799044E-2</c:v>
                </c:pt>
                <c:pt idx="4">
                  <c:v>-3.6709593592648866E-2</c:v>
                </c:pt>
                <c:pt idx="5">
                  <c:v>-3.9146544091012328E-2</c:v>
                </c:pt>
                <c:pt idx="6">
                  <c:v>-3.3758256700824586E-2</c:v>
                </c:pt>
                <c:pt idx="7">
                  <c:v>-2.7695153793837038E-2</c:v>
                </c:pt>
                <c:pt idx="8">
                  <c:v>-2.2961620737084926E-2</c:v>
                </c:pt>
                <c:pt idx="9">
                  <c:v>-2.4513257684271855E-2</c:v>
                </c:pt>
                <c:pt idx="10">
                  <c:v>-3.3544682816276213E-2</c:v>
                </c:pt>
                <c:pt idx="11">
                  <c:v>-3.2174077396840826E-2</c:v>
                </c:pt>
                <c:pt idx="12">
                  <c:v>-2.7707230466670466E-2</c:v>
                </c:pt>
                <c:pt idx="13">
                  <c:v>-2.4621449641156232E-2</c:v>
                </c:pt>
                <c:pt idx="14">
                  <c:v>-2.1337856034277104E-2</c:v>
                </c:pt>
                <c:pt idx="15">
                  <c:v>-1.6627759124565149E-2</c:v>
                </c:pt>
                <c:pt idx="16">
                  <c:v>-1.0948015305878659E-2</c:v>
                </c:pt>
                <c:pt idx="17">
                  <c:v>-1.131508989584078E-2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Lincoln!$X$3:$X$20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Lincoln!$Z$3:$Z$20</c:f>
              <c:numCache>
                <c:formatCode>0.00%</c:formatCode>
                <c:ptCount val="18"/>
                <c:pt idx="0">
                  <c:v>3.3593749768422901E-2</c:v>
                </c:pt>
                <c:pt idx="1">
                  <c:v>2.961043318320225E-2</c:v>
                </c:pt>
                <c:pt idx="2">
                  <c:v>2.8461097845650058E-2</c:v>
                </c:pt>
                <c:pt idx="3">
                  <c:v>3.1114311353154109E-2</c:v>
                </c:pt>
                <c:pt idx="4">
                  <c:v>3.5329072841439817E-2</c:v>
                </c:pt>
                <c:pt idx="5">
                  <c:v>3.767561301996511E-2</c:v>
                </c:pt>
                <c:pt idx="6">
                  <c:v>3.2361543344346315E-2</c:v>
                </c:pt>
                <c:pt idx="7">
                  <c:v>2.5902224085886438E-2</c:v>
                </c:pt>
                <c:pt idx="8">
                  <c:v>2.348701144046289E-2</c:v>
                </c:pt>
                <c:pt idx="9">
                  <c:v>2.8699308322167067E-2</c:v>
                </c:pt>
                <c:pt idx="10">
                  <c:v>3.5746273512799853E-2</c:v>
                </c:pt>
                <c:pt idx="11">
                  <c:v>3.3558411267448407E-2</c:v>
                </c:pt>
                <c:pt idx="12">
                  <c:v>2.8966087244351391E-2</c:v>
                </c:pt>
                <c:pt idx="13">
                  <c:v>2.5349181454163608E-2</c:v>
                </c:pt>
                <c:pt idx="14">
                  <c:v>2.3238619541380196E-2</c:v>
                </c:pt>
                <c:pt idx="15">
                  <c:v>1.9777817341775191E-2</c:v>
                </c:pt>
                <c:pt idx="16">
                  <c:v>1.4563624115329714E-2</c:v>
                </c:pt>
                <c:pt idx="17">
                  <c:v>2.1822791973914377E-2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8906880"/>
        <c:axId val="38908672"/>
      </c:barChart>
      <c:catAx>
        <c:axId val="38906880"/>
        <c:scaling>
          <c:orientation val="minMax"/>
        </c:scaling>
        <c:delete val="0"/>
        <c:axPos val="l"/>
        <c:majorTickMark val="none"/>
        <c:minorTickMark val="none"/>
        <c:tickLblPos val="low"/>
        <c:crossAx val="38908672"/>
        <c:crosses val="autoZero"/>
        <c:auto val="1"/>
        <c:lblAlgn val="ctr"/>
        <c:lblOffset val="100"/>
        <c:noMultiLvlLbl val="0"/>
      </c:catAx>
      <c:valAx>
        <c:axId val="38908672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38906880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Lyman</a:t>
            </a:r>
            <a:r>
              <a:rPr lang="en-US" baseline="0"/>
              <a:t> 2010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Lyman!$I$3:$I$20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Lyman!$J$3:$J$20</c:f>
              <c:numCache>
                <c:formatCode>0.00%</c:formatCode>
                <c:ptCount val="18"/>
                <c:pt idx="0">
                  <c:v>-4.5006657789613845E-2</c:v>
                </c:pt>
                <c:pt idx="1">
                  <c:v>-4.3675099866844209E-2</c:v>
                </c:pt>
                <c:pt idx="2">
                  <c:v>-4.6338215712383488E-2</c:v>
                </c:pt>
                <c:pt idx="3">
                  <c:v>-4.2876165113182423E-2</c:v>
                </c:pt>
                <c:pt idx="4">
                  <c:v>-3.1158455392809589E-2</c:v>
                </c:pt>
                <c:pt idx="5">
                  <c:v>-2.9826897470039946E-2</c:v>
                </c:pt>
                <c:pt idx="6">
                  <c:v>-2.8761651131824235E-2</c:v>
                </c:pt>
                <c:pt idx="7">
                  <c:v>-3.0625832223701729E-2</c:v>
                </c:pt>
                <c:pt idx="8">
                  <c:v>-2.7163781624500664E-2</c:v>
                </c:pt>
                <c:pt idx="9">
                  <c:v>-3.3022636484687083E-2</c:v>
                </c:pt>
                <c:pt idx="10">
                  <c:v>-3.9946737683089213E-2</c:v>
                </c:pt>
                <c:pt idx="11">
                  <c:v>-3.5153129161118506E-2</c:v>
                </c:pt>
                <c:pt idx="12">
                  <c:v>-2.4234354194407455E-2</c:v>
                </c:pt>
                <c:pt idx="13">
                  <c:v>-2.077230359520639E-2</c:v>
                </c:pt>
                <c:pt idx="14">
                  <c:v>-1.837549933422104E-2</c:v>
                </c:pt>
                <c:pt idx="15">
                  <c:v>-1.3049267643142477E-2</c:v>
                </c:pt>
                <c:pt idx="16">
                  <c:v>-8.5219707057256986E-3</c:v>
                </c:pt>
                <c:pt idx="17">
                  <c:v>-5.0599201065246336E-3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Lyman!$I$3:$I$20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Lyman!$K$3:$K$20</c:f>
              <c:numCache>
                <c:formatCode>0.00%</c:formatCode>
                <c:ptCount val="18"/>
                <c:pt idx="0">
                  <c:v>3.0359520639147802E-2</c:v>
                </c:pt>
                <c:pt idx="1">
                  <c:v>3.7283621837549935E-2</c:v>
                </c:pt>
                <c:pt idx="2">
                  <c:v>3.6750998668442079E-2</c:v>
                </c:pt>
                <c:pt idx="3">
                  <c:v>3.7283621837549935E-2</c:v>
                </c:pt>
                <c:pt idx="4">
                  <c:v>2.4766977363515314E-2</c:v>
                </c:pt>
                <c:pt idx="5">
                  <c:v>2.7696404793608524E-2</c:v>
                </c:pt>
                <c:pt idx="6">
                  <c:v>2.7962716378162451E-2</c:v>
                </c:pt>
                <c:pt idx="7">
                  <c:v>2.1038615179760321E-2</c:v>
                </c:pt>
                <c:pt idx="8">
                  <c:v>2.7163781624500664E-2</c:v>
                </c:pt>
                <c:pt idx="9">
                  <c:v>3.4886817576564581E-2</c:v>
                </c:pt>
                <c:pt idx="10">
                  <c:v>3.6218375499334224E-2</c:v>
                </c:pt>
                <c:pt idx="11">
                  <c:v>2.8229027962716379E-2</c:v>
                </c:pt>
                <c:pt idx="12">
                  <c:v>2.6631158455392809E-2</c:v>
                </c:pt>
                <c:pt idx="13">
                  <c:v>2.6897470039946737E-2</c:v>
                </c:pt>
                <c:pt idx="14">
                  <c:v>1.6511318242343542E-2</c:v>
                </c:pt>
                <c:pt idx="15">
                  <c:v>1.6777629826897469E-2</c:v>
                </c:pt>
                <c:pt idx="16">
                  <c:v>1.118508655126498E-2</c:v>
                </c:pt>
                <c:pt idx="17">
                  <c:v>8.7882822902796264E-3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8833408"/>
        <c:axId val="128834944"/>
      </c:barChart>
      <c:catAx>
        <c:axId val="128833408"/>
        <c:scaling>
          <c:orientation val="minMax"/>
        </c:scaling>
        <c:delete val="0"/>
        <c:axPos val="l"/>
        <c:majorTickMark val="none"/>
        <c:minorTickMark val="none"/>
        <c:tickLblPos val="low"/>
        <c:crossAx val="128834944"/>
        <c:crosses val="autoZero"/>
        <c:auto val="1"/>
        <c:lblAlgn val="ctr"/>
        <c:lblOffset val="100"/>
        <c:noMultiLvlLbl val="0"/>
      </c:catAx>
      <c:valAx>
        <c:axId val="128834944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28833408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Lyman</a:t>
            </a:r>
            <a:r>
              <a:rPr lang="en-US" baseline="0"/>
              <a:t> 2015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Lyman!$L$3:$L$20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Lyman!$M$3:$M$20</c:f>
              <c:numCache>
                <c:formatCode>0.00%</c:formatCode>
                <c:ptCount val="18"/>
                <c:pt idx="0">
                  <c:v>-4.7442396427959992E-2</c:v>
                </c:pt>
                <c:pt idx="1">
                  <c:v>-4.2069949471454413E-2</c:v>
                </c:pt>
                <c:pt idx="2">
                  <c:v>-4.0724299021508883E-2</c:v>
                </c:pt>
                <c:pt idx="3">
                  <c:v>-4.3516946774641352E-2</c:v>
                </c:pt>
                <c:pt idx="4">
                  <c:v>-4.0282653194506968E-2</c:v>
                </c:pt>
                <c:pt idx="5">
                  <c:v>-2.9031677471347321E-2</c:v>
                </c:pt>
                <c:pt idx="6">
                  <c:v>-2.7795818167435753E-2</c:v>
                </c:pt>
                <c:pt idx="7">
                  <c:v>-2.6335467880899549E-2</c:v>
                </c:pt>
                <c:pt idx="8">
                  <c:v>-2.8626418276974284E-2</c:v>
                </c:pt>
                <c:pt idx="9">
                  <c:v>-2.4875260780823187E-2</c:v>
                </c:pt>
                <c:pt idx="10">
                  <c:v>-2.9730731693488131E-2</c:v>
                </c:pt>
                <c:pt idx="11">
                  <c:v>-3.6663254198220981E-2</c:v>
                </c:pt>
                <c:pt idx="12">
                  <c:v>-3.1133341169410977E-2</c:v>
                </c:pt>
                <c:pt idx="13">
                  <c:v>-2.1557118431096051E-2</c:v>
                </c:pt>
                <c:pt idx="14">
                  <c:v>-1.7914462085985704E-2</c:v>
                </c:pt>
                <c:pt idx="15">
                  <c:v>-1.4158123057225943E-2</c:v>
                </c:pt>
                <c:pt idx="16">
                  <c:v>-9.8153524251678743E-3</c:v>
                </c:pt>
                <c:pt idx="17">
                  <c:v>-9.1602879620879662E-3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Lyman!$L$3:$L$20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Lyman!$N$3:$N$20</c:f>
              <c:numCache>
                <c:formatCode>0.00%</c:formatCode>
                <c:ptCount val="18"/>
                <c:pt idx="0">
                  <c:v>4.6094890184009911E-2</c:v>
                </c:pt>
                <c:pt idx="1">
                  <c:v>2.781599329204688E-2</c:v>
                </c:pt>
                <c:pt idx="2">
                  <c:v>3.4932783414105967E-2</c:v>
                </c:pt>
                <c:pt idx="3">
                  <c:v>3.4368953885501152E-2</c:v>
                </c:pt>
                <c:pt idx="4">
                  <c:v>3.5635977351657494E-2</c:v>
                </c:pt>
                <c:pt idx="5">
                  <c:v>2.3049575981854406E-2</c:v>
                </c:pt>
                <c:pt idx="6">
                  <c:v>2.5706380862271217E-2</c:v>
                </c:pt>
                <c:pt idx="7">
                  <c:v>2.6555446690314947E-2</c:v>
                </c:pt>
                <c:pt idx="8">
                  <c:v>1.9314564658925649E-2</c:v>
                </c:pt>
                <c:pt idx="9">
                  <c:v>2.4734601883983229E-2</c:v>
                </c:pt>
                <c:pt idx="10">
                  <c:v>3.1754415754672555E-2</c:v>
                </c:pt>
                <c:pt idx="11">
                  <c:v>3.3755262994386435E-2</c:v>
                </c:pt>
                <c:pt idx="12">
                  <c:v>2.5756116423418803E-2</c:v>
                </c:pt>
                <c:pt idx="13">
                  <c:v>2.3731549997565E-2</c:v>
                </c:pt>
                <c:pt idx="14">
                  <c:v>2.405338863700798E-2</c:v>
                </c:pt>
                <c:pt idx="15">
                  <c:v>1.377139801193485E-2</c:v>
                </c:pt>
                <c:pt idx="16">
                  <c:v>1.3361578246351591E-2</c:v>
                </c:pt>
                <c:pt idx="17">
                  <c:v>1.4773563239756629E-2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8593920"/>
        <c:axId val="128595456"/>
      </c:barChart>
      <c:catAx>
        <c:axId val="128593920"/>
        <c:scaling>
          <c:orientation val="minMax"/>
        </c:scaling>
        <c:delete val="0"/>
        <c:axPos val="l"/>
        <c:majorTickMark val="none"/>
        <c:minorTickMark val="none"/>
        <c:tickLblPos val="low"/>
        <c:crossAx val="128595456"/>
        <c:crosses val="autoZero"/>
        <c:auto val="1"/>
        <c:lblAlgn val="ctr"/>
        <c:lblOffset val="100"/>
        <c:noMultiLvlLbl val="0"/>
      </c:catAx>
      <c:valAx>
        <c:axId val="128595456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28593920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Brookings</a:t>
            </a:r>
            <a:r>
              <a:rPr lang="en-US" baseline="0"/>
              <a:t> 2010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Brookings!$I$3:$I$20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Brookings!$J$3:$J$20</c:f>
              <c:numCache>
                <c:formatCode>0.00%</c:formatCode>
                <c:ptCount val="18"/>
                <c:pt idx="0">
                  <c:v>-2.9688722039730955E-2</c:v>
                </c:pt>
                <c:pt idx="1">
                  <c:v>-2.6278742374472079E-2</c:v>
                </c:pt>
                <c:pt idx="2">
                  <c:v>-2.4495541999061475E-2</c:v>
                </c:pt>
                <c:pt idx="3">
                  <c:v>-5.6874706710464573E-2</c:v>
                </c:pt>
                <c:pt idx="4">
                  <c:v>-0.10746128578132333</c:v>
                </c:pt>
                <c:pt idx="5">
                  <c:v>-4.6895041451587675E-2</c:v>
                </c:pt>
                <c:pt idx="6">
                  <c:v>-2.9688722039730955E-2</c:v>
                </c:pt>
                <c:pt idx="7">
                  <c:v>-2.5559205380885342E-2</c:v>
                </c:pt>
                <c:pt idx="8">
                  <c:v>-2.3869857656812137E-2</c:v>
                </c:pt>
                <c:pt idx="9">
                  <c:v>-2.6028468637572345E-2</c:v>
                </c:pt>
                <c:pt idx="10">
                  <c:v>-2.7060847802283749E-2</c:v>
                </c:pt>
                <c:pt idx="11">
                  <c:v>-2.5840763334897543E-2</c:v>
                </c:pt>
                <c:pt idx="12">
                  <c:v>-1.8989519787267324E-2</c:v>
                </c:pt>
                <c:pt idx="13">
                  <c:v>-1.4265603003284843E-2</c:v>
                </c:pt>
                <c:pt idx="14">
                  <c:v>-1.0386360081338964E-2</c:v>
                </c:pt>
                <c:pt idx="15">
                  <c:v>-7.2266541529798214E-3</c:v>
                </c:pt>
                <c:pt idx="16">
                  <c:v>-6.3194118567182853E-3</c:v>
                </c:pt>
                <c:pt idx="17">
                  <c:v>-5.5685906460190837E-3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Brookings!$I$3:$I$20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Brookings!$K$3:$K$20</c:f>
              <c:numCache>
                <c:formatCode>0.00%</c:formatCode>
                <c:ptCount val="18"/>
                <c:pt idx="0">
                  <c:v>2.9970279993743156E-2</c:v>
                </c:pt>
                <c:pt idx="1">
                  <c:v>2.6810574065384014E-2</c:v>
                </c:pt>
                <c:pt idx="2">
                  <c:v>2.4370405130611606E-2</c:v>
                </c:pt>
                <c:pt idx="3">
                  <c:v>5.7093696230251838E-2</c:v>
                </c:pt>
                <c:pt idx="4">
                  <c:v>9.1443766619740338E-2</c:v>
                </c:pt>
                <c:pt idx="5">
                  <c:v>3.591428124511184E-2</c:v>
                </c:pt>
                <c:pt idx="6">
                  <c:v>2.5809479117785077E-2</c:v>
                </c:pt>
                <c:pt idx="7">
                  <c:v>2.2180509932738932E-2</c:v>
                </c:pt>
                <c:pt idx="8">
                  <c:v>2.2086657281401533E-2</c:v>
                </c:pt>
                <c:pt idx="9">
                  <c:v>2.471453151884874E-2</c:v>
                </c:pt>
                <c:pt idx="10">
                  <c:v>2.7248553104958547E-2</c:v>
                </c:pt>
                <c:pt idx="11">
                  <c:v>2.577819490067261E-2</c:v>
                </c:pt>
                <c:pt idx="12">
                  <c:v>1.8676677616142657E-2</c:v>
                </c:pt>
                <c:pt idx="13">
                  <c:v>1.4422024088847176E-2</c:v>
                </c:pt>
                <c:pt idx="14">
                  <c:v>1.1450023463162835E-2</c:v>
                </c:pt>
                <c:pt idx="15">
                  <c:v>9.7606757390896297E-3</c:v>
                </c:pt>
                <c:pt idx="16">
                  <c:v>8.2277491005787583E-3</c:v>
                </c:pt>
                <c:pt idx="17">
                  <c:v>1.1543876114500235E-2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5955328"/>
        <c:axId val="105956864"/>
      </c:barChart>
      <c:catAx>
        <c:axId val="105955328"/>
        <c:scaling>
          <c:orientation val="minMax"/>
        </c:scaling>
        <c:delete val="0"/>
        <c:axPos val="l"/>
        <c:majorTickMark val="none"/>
        <c:minorTickMark val="none"/>
        <c:tickLblPos val="low"/>
        <c:crossAx val="105956864"/>
        <c:crosses val="autoZero"/>
        <c:auto val="1"/>
        <c:lblAlgn val="ctr"/>
        <c:lblOffset val="100"/>
        <c:noMultiLvlLbl val="0"/>
      </c:catAx>
      <c:valAx>
        <c:axId val="105956864"/>
        <c:scaling>
          <c:orientation val="minMax"/>
          <c:max val="0.15000000000000002"/>
          <c:min val="-0.15000000000000002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05955328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Lyman</a:t>
            </a:r>
            <a:r>
              <a:rPr lang="en-US" baseline="0"/>
              <a:t> 2020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Lyman!$O$3:$O$20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Lyman!$P$3:$P$20</c:f>
              <c:numCache>
                <c:formatCode>0.00%</c:formatCode>
                <c:ptCount val="18"/>
                <c:pt idx="0">
                  <c:v>-5.0689296377801049E-2</c:v>
                </c:pt>
                <c:pt idx="1">
                  <c:v>-4.4420314417013267E-2</c:v>
                </c:pt>
                <c:pt idx="2">
                  <c:v>-3.9317017232677838E-2</c:v>
                </c:pt>
                <c:pt idx="3">
                  <c:v>-3.775810265917276E-2</c:v>
                </c:pt>
                <c:pt idx="4">
                  <c:v>-4.0219300816097245E-2</c:v>
                </c:pt>
                <c:pt idx="5">
                  <c:v>-3.7961767736765753E-2</c:v>
                </c:pt>
                <c:pt idx="6">
                  <c:v>-2.6967624711702127E-2</c:v>
                </c:pt>
                <c:pt idx="7">
                  <c:v>-2.5552250907697863E-2</c:v>
                </c:pt>
                <c:pt idx="8">
                  <c:v>-2.4212926098067931E-2</c:v>
                </c:pt>
                <c:pt idx="9">
                  <c:v>-2.670945078139202E-2</c:v>
                </c:pt>
                <c:pt idx="10">
                  <c:v>-2.2336063724710992E-2</c:v>
                </c:pt>
                <c:pt idx="11">
                  <c:v>-2.6563223570434044E-2</c:v>
                </c:pt>
                <c:pt idx="12">
                  <c:v>-3.2002868789432593E-2</c:v>
                </c:pt>
                <c:pt idx="13">
                  <c:v>-2.789698427389747E-2</c:v>
                </c:pt>
                <c:pt idx="14">
                  <c:v>-1.8591902469284157E-2</c:v>
                </c:pt>
                <c:pt idx="15">
                  <c:v>-1.3666882223727006E-2</c:v>
                </c:pt>
                <c:pt idx="16">
                  <c:v>-1.0576387659681819E-2</c:v>
                </c:pt>
                <c:pt idx="17">
                  <c:v>-1.2626182648582835E-2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Lyman!$O$3:$O$20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Lyman!$Q$3:$Q$20</c:f>
              <c:numCache>
                <c:formatCode>0.00%</c:formatCode>
                <c:ptCount val="18"/>
                <c:pt idx="0">
                  <c:v>4.8678330216801298E-2</c:v>
                </c:pt>
                <c:pt idx="1">
                  <c:v>4.3790557738359846E-2</c:v>
                </c:pt>
                <c:pt idx="2">
                  <c:v>2.5520577693807053E-2</c:v>
                </c:pt>
                <c:pt idx="3">
                  <c:v>3.261291287027248E-2</c:v>
                </c:pt>
                <c:pt idx="4">
                  <c:v>3.1967770768980878E-2</c:v>
                </c:pt>
                <c:pt idx="5">
                  <c:v>3.4042319249362435E-2</c:v>
                </c:pt>
                <c:pt idx="6">
                  <c:v>2.1170728932501052E-2</c:v>
                </c:pt>
                <c:pt idx="7">
                  <c:v>2.3894010437856814E-2</c:v>
                </c:pt>
                <c:pt idx="8">
                  <c:v>2.5180748466352109E-2</c:v>
                </c:pt>
                <c:pt idx="9">
                  <c:v>1.7528220656771849E-2</c:v>
                </c:pt>
                <c:pt idx="10">
                  <c:v>2.2070901808778968E-2</c:v>
                </c:pt>
                <c:pt idx="11">
                  <c:v>2.8950908964554111E-2</c:v>
                </c:pt>
                <c:pt idx="12">
                  <c:v>3.104721956498651E-2</c:v>
                </c:pt>
                <c:pt idx="13">
                  <c:v>2.3003724229594E-2</c:v>
                </c:pt>
                <c:pt idx="14">
                  <c:v>2.0580135187835379E-2</c:v>
                </c:pt>
                <c:pt idx="15">
                  <c:v>2.0622824677270283E-2</c:v>
                </c:pt>
                <c:pt idx="16">
                  <c:v>1.0678702286032984E-2</c:v>
                </c:pt>
                <c:pt idx="17">
                  <c:v>2.0590859151743E-2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8628608"/>
        <c:axId val="128630144"/>
      </c:barChart>
      <c:catAx>
        <c:axId val="128628608"/>
        <c:scaling>
          <c:orientation val="minMax"/>
        </c:scaling>
        <c:delete val="0"/>
        <c:axPos val="l"/>
        <c:majorTickMark val="none"/>
        <c:minorTickMark val="none"/>
        <c:tickLblPos val="low"/>
        <c:crossAx val="128630144"/>
        <c:crosses val="autoZero"/>
        <c:auto val="1"/>
        <c:lblAlgn val="ctr"/>
        <c:lblOffset val="100"/>
        <c:noMultiLvlLbl val="0"/>
      </c:catAx>
      <c:valAx>
        <c:axId val="128630144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28628608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Lyman </a:t>
            </a:r>
            <a:r>
              <a:rPr lang="en-US" baseline="0"/>
              <a:t>2025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Lyman!$R$3:$R$20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Lyman!$S$3:$S$20</c:f>
              <c:numCache>
                <c:formatCode>0.00%</c:formatCode>
                <c:ptCount val="18"/>
                <c:pt idx="0">
                  <c:v>-5.2168097932119496E-2</c:v>
                </c:pt>
                <c:pt idx="1">
                  <c:v>-4.7437241917531674E-2</c:v>
                </c:pt>
                <c:pt idx="2">
                  <c:v>-4.1684462412074443E-2</c:v>
                </c:pt>
                <c:pt idx="3">
                  <c:v>-3.6665159514081586E-2</c:v>
                </c:pt>
                <c:pt idx="4">
                  <c:v>-3.4547215424625091E-2</c:v>
                </c:pt>
                <c:pt idx="5">
                  <c:v>-3.7327164398962977E-2</c:v>
                </c:pt>
                <c:pt idx="6">
                  <c:v>-3.5776224133072639E-2</c:v>
                </c:pt>
                <c:pt idx="7">
                  <c:v>-2.4763225220295969E-2</c:v>
                </c:pt>
                <c:pt idx="8">
                  <c:v>-2.3677934463570374E-2</c:v>
                </c:pt>
                <c:pt idx="9">
                  <c:v>-2.2231425728740338E-2</c:v>
                </c:pt>
                <c:pt idx="10">
                  <c:v>-2.4523982369836772E-2</c:v>
                </c:pt>
                <c:pt idx="11">
                  <c:v>-1.9994594113513522E-2</c:v>
                </c:pt>
                <c:pt idx="12">
                  <c:v>-2.2603708726587641E-2</c:v>
                </c:pt>
                <c:pt idx="13">
                  <c:v>-2.830330827601147E-2</c:v>
                </c:pt>
                <c:pt idx="14">
                  <c:v>-2.4302883241246721E-2</c:v>
                </c:pt>
                <c:pt idx="15">
                  <c:v>-1.4228439597704109E-2</c:v>
                </c:pt>
                <c:pt idx="16">
                  <c:v>-1.01327482273541E-2</c:v>
                </c:pt>
                <c:pt idx="17">
                  <c:v>-1.5335790491532691E-2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Lyman!$R$3:$R$20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Lyman!$T$3:$T$20</c:f>
              <c:numCache>
                <c:formatCode>0.00%</c:formatCode>
                <c:ptCount val="18"/>
                <c:pt idx="0">
                  <c:v>5.0123367171319849E-2</c:v>
                </c:pt>
                <c:pt idx="1">
                  <c:v>4.5337020159613231E-2</c:v>
                </c:pt>
                <c:pt idx="2">
                  <c:v>4.1874167662337418E-2</c:v>
                </c:pt>
                <c:pt idx="3">
                  <c:v>2.3357225359448557E-2</c:v>
                </c:pt>
                <c:pt idx="4">
                  <c:v>3.0410474127274767E-2</c:v>
                </c:pt>
                <c:pt idx="5">
                  <c:v>2.9712501378072444E-2</c:v>
                </c:pt>
                <c:pt idx="6">
                  <c:v>3.2224524951635823E-2</c:v>
                </c:pt>
                <c:pt idx="7">
                  <c:v>1.9537548241835768E-2</c:v>
                </c:pt>
                <c:pt idx="8">
                  <c:v>2.2169863705140073E-2</c:v>
                </c:pt>
                <c:pt idx="9">
                  <c:v>2.3697055327231008E-2</c:v>
                </c:pt>
                <c:pt idx="10">
                  <c:v>1.56510152823288E-2</c:v>
                </c:pt>
                <c:pt idx="11">
                  <c:v>1.9777456885238652E-2</c:v>
                </c:pt>
                <c:pt idx="12">
                  <c:v>2.6068820479866851E-2</c:v>
                </c:pt>
                <c:pt idx="13">
                  <c:v>2.8028734396965994E-2</c:v>
                </c:pt>
                <c:pt idx="14">
                  <c:v>2.0088993397029763E-2</c:v>
                </c:pt>
                <c:pt idx="15">
                  <c:v>1.7101958191469799E-2</c:v>
                </c:pt>
                <c:pt idx="16">
                  <c:v>1.6524842116968887E-2</c:v>
                </c:pt>
                <c:pt idx="17">
                  <c:v>2.2610824977360607E-2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8675840"/>
        <c:axId val="128677376"/>
      </c:barChart>
      <c:catAx>
        <c:axId val="128675840"/>
        <c:scaling>
          <c:orientation val="minMax"/>
        </c:scaling>
        <c:delete val="0"/>
        <c:axPos val="l"/>
        <c:majorTickMark val="none"/>
        <c:minorTickMark val="none"/>
        <c:tickLblPos val="low"/>
        <c:crossAx val="128677376"/>
        <c:crosses val="autoZero"/>
        <c:auto val="1"/>
        <c:lblAlgn val="ctr"/>
        <c:lblOffset val="100"/>
        <c:noMultiLvlLbl val="0"/>
      </c:catAx>
      <c:valAx>
        <c:axId val="128677376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28675840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Lyman</a:t>
            </a:r>
            <a:r>
              <a:rPr lang="en-US" baseline="0"/>
              <a:t> 2030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Lyman!$U$3:$U$20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Lyman!$V$3:$V$20</c:f>
              <c:numCache>
                <c:formatCode>0.00%</c:formatCode>
                <c:ptCount val="18"/>
                <c:pt idx="0">
                  <c:v>-4.9043321994321425E-2</c:v>
                </c:pt>
                <c:pt idx="1">
                  <c:v>-4.9150489156756211E-2</c:v>
                </c:pt>
                <c:pt idx="2">
                  <c:v>-4.4926378005529566E-2</c:v>
                </c:pt>
                <c:pt idx="3">
                  <c:v>-3.9416114679702609E-2</c:v>
                </c:pt>
                <c:pt idx="4">
                  <c:v>-3.4112565484863008E-2</c:v>
                </c:pt>
                <c:pt idx="5">
                  <c:v>-3.2068825452452002E-2</c:v>
                </c:pt>
                <c:pt idx="6">
                  <c:v>-3.4939639495502502E-2</c:v>
                </c:pt>
                <c:pt idx="7">
                  <c:v>-3.3681756745189188E-2</c:v>
                </c:pt>
                <c:pt idx="8">
                  <c:v>-2.3137642718203229E-2</c:v>
                </c:pt>
                <c:pt idx="9">
                  <c:v>-2.2163954328492417E-2</c:v>
                </c:pt>
                <c:pt idx="10">
                  <c:v>-2.0242438165130716E-2</c:v>
                </c:pt>
                <c:pt idx="11">
                  <c:v>-2.2691570846926648E-2</c:v>
                </c:pt>
                <c:pt idx="12">
                  <c:v>-1.72556910245685E-2</c:v>
                </c:pt>
                <c:pt idx="13">
                  <c:v>-1.9660504767281456E-2</c:v>
                </c:pt>
                <c:pt idx="14">
                  <c:v>-2.4551708904528239E-2</c:v>
                </c:pt>
                <c:pt idx="15">
                  <c:v>-1.8977814374561426E-2</c:v>
                </c:pt>
                <c:pt idx="16">
                  <c:v>-1.0694481881369122E-2</c:v>
                </c:pt>
                <c:pt idx="17">
                  <c:v>-1.6894084382650033E-2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Lyman!$U$3:$U$20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Lyman!$W$3:$W$20</c:f>
              <c:numCache>
                <c:formatCode>0.00%</c:formatCode>
                <c:ptCount val="18"/>
                <c:pt idx="0">
                  <c:v>4.7120003833663222E-2</c:v>
                </c:pt>
                <c:pt idx="1">
                  <c:v>4.7080897659911976E-2</c:v>
                </c:pt>
                <c:pt idx="2">
                  <c:v>4.2817835409338853E-2</c:v>
                </c:pt>
                <c:pt idx="3">
                  <c:v>4.044880989694128E-2</c:v>
                </c:pt>
                <c:pt idx="4">
                  <c:v>2.1530075240937765E-2</c:v>
                </c:pt>
                <c:pt idx="5">
                  <c:v>2.8674732446333836E-2</c:v>
                </c:pt>
                <c:pt idx="6">
                  <c:v>2.7559935438541173E-2</c:v>
                </c:pt>
                <c:pt idx="7">
                  <c:v>3.0997429592210708E-2</c:v>
                </c:pt>
                <c:pt idx="8">
                  <c:v>1.8196217574711855E-2</c:v>
                </c:pt>
                <c:pt idx="9">
                  <c:v>2.0558473839440025E-2</c:v>
                </c:pt>
                <c:pt idx="10">
                  <c:v>2.2187059115986795E-2</c:v>
                </c:pt>
                <c:pt idx="11">
                  <c:v>1.4196215359963644E-2</c:v>
                </c:pt>
                <c:pt idx="12">
                  <c:v>1.7681322508812363E-2</c:v>
                </c:pt>
                <c:pt idx="13">
                  <c:v>2.3226980280621975E-2</c:v>
                </c:pt>
                <c:pt idx="14">
                  <c:v>2.498831090537057E-2</c:v>
                </c:pt>
                <c:pt idx="15">
                  <c:v>1.7021788975341783E-2</c:v>
                </c:pt>
                <c:pt idx="16">
                  <c:v>1.337049452218482E-2</c:v>
                </c:pt>
                <c:pt idx="17">
                  <c:v>2.8734434991659209E-2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8698240"/>
        <c:axId val="128699776"/>
      </c:barChart>
      <c:catAx>
        <c:axId val="128698240"/>
        <c:scaling>
          <c:orientation val="minMax"/>
        </c:scaling>
        <c:delete val="0"/>
        <c:axPos val="l"/>
        <c:majorTickMark val="none"/>
        <c:minorTickMark val="none"/>
        <c:tickLblPos val="low"/>
        <c:crossAx val="128699776"/>
        <c:crosses val="autoZero"/>
        <c:auto val="1"/>
        <c:lblAlgn val="ctr"/>
        <c:lblOffset val="100"/>
        <c:noMultiLvlLbl val="0"/>
      </c:catAx>
      <c:valAx>
        <c:axId val="128699776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28698240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Lyman</a:t>
            </a:r>
            <a:r>
              <a:rPr lang="en-US" baseline="0"/>
              <a:t> 2035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Lyman!$X$3:$X$20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Lyman!$Y$3:$Y$20</c:f>
              <c:numCache>
                <c:formatCode>0.00%</c:formatCode>
                <c:ptCount val="18"/>
                <c:pt idx="0">
                  <c:v>-4.8009422553563941E-2</c:v>
                </c:pt>
                <c:pt idx="1">
                  <c:v>-4.6116393087116771E-2</c:v>
                </c:pt>
                <c:pt idx="2">
                  <c:v>-4.6627166426055494E-2</c:v>
                </c:pt>
                <c:pt idx="3">
                  <c:v>-4.2652811251490903E-2</c:v>
                </c:pt>
                <c:pt idx="4">
                  <c:v>-3.6993802055672043E-2</c:v>
                </c:pt>
                <c:pt idx="5">
                  <c:v>-3.2071899644864378E-2</c:v>
                </c:pt>
                <c:pt idx="6">
                  <c:v>-2.9885369240771349E-2</c:v>
                </c:pt>
                <c:pt idx="7">
                  <c:v>-3.2459809540005893E-2</c:v>
                </c:pt>
                <c:pt idx="8">
                  <c:v>-3.213007816310099E-2</c:v>
                </c:pt>
                <c:pt idx="9">
                  <c:v>-2.1716354907202268E-2</c:v>
                </c:pt>
                <c:pt idx="10">
                  <c:v>-2.050848524410143E-2</c:v>
                </c:pt>
                <c:pt idx="11">
                  <c:v>-1.8436356793619837E-2</c:v>
                </c:pt>
                <c:pt idx="12">
                  <c:v>-2.0156470049675749E-2</c:v>
                </c:pt>
                <c:pt idx="13">
                  <c:v>-1.5182251519230578E-2</c:v>
                </c:pt>
                <c:pt idx="14">
                  <c:v>-1.6666559068346631E-2</c:v>
                </c:pt>
                <c:pt idx="15">
                  <c:v>-1.897415038879912E-2</c:v>
                </c:pt>
                <c:pt idx="16">
                  <c:v>-1.4486759685102775E-2</c:v>
                </c:pt>
                <c:pt idx="17">
                  <c:v>-1.8354875480771131E-2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Lyman!$X$3:$X$20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Lyman!$Z$3:$Z$20</c:f>
              <c:numCache>
                <c:formatCode>0.00%</c:formatCode>
                <c:ptCount val="18"/>
                <c:pt idx="0">
                  <c:v>4.6126702497358736E-2</c:v>
                </c:pt>
                <c:pt idx="1">
                  <c:v>4.4167780688404858E-2</c:v>
                </c:pt>
                <c:pt idx="2">
                  <c:v>4.4677202504075787E-2</c:v>
                </c:pt>
                <c:pt idx="3">
                  <c:v>4.0540629934493429E-2</c:v>
                </c:pt>
                <c:pt idx="4">
                  <c:v>3.9272946818967591E-2</c:v>
                </c:pt>
                <c:pt idx="5">
                  <c:v>1.9927695031251687E-2</c:v>
                </c:pt>
                <c:pt idx="6">
                  <c:v>2.6910203459491432E-2</c:v>
                </c:pt>
                <c:pt idx="7">
                  <c:v>2.5767636003466848E-2</c:v>
                </c:pt>
                <c:pt idx="8">
                  <c:v>2.9986844473428712E-2</c:v>
                </c:pt>
                <c:pt idx="9">
                  <c:v>1.6873494578379399E-2</c:v>
                </c:pt>
                <c:pt idx="10">
                  <c:v>1.8813617331086802E-2</c:v>
                </c:pt>
                <c:pt idx="11">
                  <c:v>2.1022398962728901E-2</c:v>
                </c:pt>
                <c:pt idx="12">
                  <c:v>1.2801813055422931E-2</c:v>
                </c:pt>
                <c:pt idx="13">
                  <c:v>1.5565259142411402E-2</c:v>
                </c:pt>
                <c:pt idx="14">
                  <c:v>2.0294073121020113E-2</c:v>
                </c:pt>
                <c:pt idx="15">
                  <c:v>2.1507143763595863E-2</c:v>
                </c:pt>
                <c:pt idx="16">
                  <c:v>1.3541678483223499E-2</c:v>
                </c:pt>
                <c:pt idx="17">
                  <c:v>3.0773865051700728E-2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8868352"/>
        <c:axId val="128869888"/>
      </c:barChart>
      <c:catAx>
        <c:axId val="128868352"/>
        <c:scaling>
          <c:orientation val="minMax"/>
        </c:scaling>
        <c:delete val="0"/>
        <c:axPos val="l"/>
        <c:majorTickMark val="none"/>
        <c:minorTickMark val="none"/>
        <c:tickLblPos val="low"/>
        <c:crossAx val="128869888"/>
        <c:crosses val="autoZero"/>
        <c:auto val="1"/>
        <c:lblAlgn val="ctr"/>
        <c:lblOffset val="100"/>
        <c:noMultiLvlLbl val="0"/>
      </c:catAx>
      <c:valAx>
        <c:axId val="128869888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28868352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McCook</a:t>
            </a:r>
            <a:r>
              <a:rPr lang="en-US" baseline="0"/>
              <a:t> 2010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McCook!$I$3:$I$20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McCook!$J$3:$J$20</c:f>
              <c:numCache>
                <c:formatCode>0.00%</c:formatCode>
                <c:ptCount val="18"/>
                <c:pt idx="0">
                  <c:v>-3.7735849056603772E-2</c:v>
                </c:pt>
                <c:pt idx="1">
                  <c:v>-3.6667853328586686E-2</c:v>
                </c:pt>
                <c:pt idx="2">
                  <c:v>-3.346386614453542E-2</c:v>
                </c:pt>
                <c:pt idx="3">
                  <c:v>-3.5777856888572449E-2</c:v>
                </c:pt>
                <c:pt idx="4">
                  <c:v>-1.8155927376290494E-2</c:v>
                </c:pt>
                <c:pt idx="5">
                  <c:v>-2.2783908864364544E-2</c:v>
                </c:pt>
                <c:pt idx="6">
                  <c:v>-2.9191883232467072E-2</c:v>
                </c:pt>
                <c:pt idx="7">
                  <c:v>-2.6165895336418655E-2</c:v>
                </c:pt>
                <c:pt idx="8">
                  <c:v>-3.2929868280526881E-2</c:v>
                </c:pt>
                <c:pt idx="9">
                  <c:v>-3.7023851904592384E-2</c:v>
                </c:pt>
                <c:pt idx="10">
                  <c:v>-4.2363830544677822E-2</c:v>
                </c:pt>
                <c:pt idx="11">
                  <c:v>-3.6311854752580988E-2</c:v>
                </c:pt>
                <c:pt idx="12">
                  <c:v>-3.0615877536489856E-2</c:v>
                </c:pt>
                <c:pt idx="13">
                  <c:v>-2.1715913136347454E-2</c:v>
                </c:pt>
                <c:pt idx="14">
                  <c:v>-1.9401922392310429E-2</c:v>
                </c:pt>
                <c:pt idx="15">
                  <c:v>-1.4595941616233536E-2</c:v>
                </c:pt>
                <c:pt idx="16">
                  <c:v>-1.3883944464222144E-2</c:v>
                </c:pt>
                <c:pt idx="17">
                  <c:v>-1.1391954432182272E-2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McCook!$I$3:$I$20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McCook!$K$3:$K$20</c:f>
              <c:numCache>
                <c:formatCode>0.00%</c:formatCode>
                <c:ptCount val="18"/>
                <c:pt idx="0">
                  <c:v>3.5421858312566751E-2</c:v>
                </c:pt>
                <c:pt idx="1">
                  <c:v>3.55998576005696E-2</c:v>
                </c:pt>
                <c:pt idx="2">
                  <c:v>3.6845852616589535E-2</c:v>
                </c:pt>
                <c:pt idx="3">
                  <c:v>2.5631897472410112E-2</c:v>
                </c:pt>
                <c:pt idx="4">
                  <c:v>1.2815948736205056E-2</c:v>
                </c:pt>
                <c:pt idx="5">
                  <c:v>2.4741901032395871E-2</c:v>
                </c:pt>
                <c:pt idx="6">
                  <c:v>2.8835884656461374E-2</c:v>
                </c:pt>
                <c:pt idx="7">
                  <c:v>2.8301886792452831E-2</c:v>
                </c:pt>
                <c:pt idx="8">
                  <c:v>2.6521893912424349E-2</c:v>
                </c:pt>
                <c:pt idx="9">
                  <c:v>3.6667853328586686E-2</c:v>
                </c:pt>
                <c:pt idx="10">
                  <c:v>3.6845852616589535E-2</c:v>
                </c:pt>
                <c:pt idx="11">
                  <c:v>3.4531861872552506E-2</c:v>
                </c:pt>
                <c:pt idx="12">
                  <c:v>2.8301886792452831E-2</c:v>
                </c:pt>
                <c:pt idx="13">
                  <c:v>2.6343894624421504E-2</c:v>
                </c:pt>
                <c:pt idx="14">
                  <c:v>2.0647917408330368E-2</c:v>
                </c:pt>
                <c:pt idx="15">
                  <c:v>1.9579921680313278E-2</c:v>
                </c:pt>
                <c:pt idx="16">
                  <c:v>1.7977928088287645E-2</c:v>
                </c:pt>
                <c:pt idx="17">
                  <c:v>2.4207903168387328E-2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9194624"/>
        <c:axId val="129233280"/>
      </c:barChart>
      <c:catAx>
        <c:axId val="129194624"/>
        <c:scaling>
          <c:orientation val="minMax"/>
        </c:scaling>
        <c:delete val="0"/>
        <c:axPos val="l"/>
        <c:majorTickMark val="none"/>
        <c:minorTickMark val="none"/>
        <c:tickLblPos val="low"/>
        <c:crossAx val="129233280"/>
        <c:crosses val="autoZero"/>
        <c:auto val="1"/>
        <c:lblAlgn val="ctr"/>
        <c:lblOffset val="100"/>
        <c:noMultiLvlLbl val="0"/>
      </c:catAx>
      <c:valAx>
        <c:axId val="129233280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29194624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McCook</a:t>
            </a:r>
            <a:r>
              <a:rPr lang="en-US" baseline="0"/>
              <a:t> 2015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McCook!$L$3:$L$20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McCook!$M$3:$M$20</c:f>
              <c:numCache>
                <c:formatCode>0.00%</c:formatCode>
                <c:ptCount val="18"/>
                <c:pt idx="0">
                  <c:v>-3.1516972980314611E-2</c:v>
                </c:pt>
                <c:pt idx="1">
                  <c:v>-3.6835252266146763E-2</c:v>
                </c:pt>
                <c:pt idx="2">
                  <c:v>-3.5895114368119284E-2</c:v>
                </c:pt>
                <c:pt idx="3">
                  <c:v>-3.2689395972012474E-2</c:v>
                </c:pt>
                <c:pt idx="4">
                  <c:v>-3.5167623890019477E-2</c:v>
                </c:pt>
                <c:pt idx="5">
                  <c:v>-1.7604978124030887E-2</c:v>
                </c:pt>
                <c:pt idx="6">
                  <c:v>-2.2062550977685478E-2</c:v>
                </c:pt>
                <c:pt idx="7">
                  <c:v>-2.8424771089105013E-2</c:v>
                </c:pt>
                <c:pt idx="8">
                  <c:v>-2.5282576212939594E-2</c:v>
                </c:pt>
                <c:pt idx="9">
                  <c:v>-3.1871596738824635E-2</c:v>
                </c:pt>
                <c:pt idx="10">
                  <c:v>-3.5601012817140676E-2</c:v>
                </c:pt>
                <c:pt idx="11">
                  <c:v>-4.0648382504023611E-2</c:v>
                </c:pt>
                <c:pt idx="12">
                  <c:v>-3.4115921375644953E-2</c:v>
                </c:pt>
                <c:pt idx="13">
                  <c:v>-2.8274415257189638E-2</c:v>
                </c:pt>
                <c:pt idx="14">
                  <c:v>-1.920895452514227E-2</c:v>
                </c:pt>
                <c:pt idx="15">
                  <c:v>-1.6289117860454769E-2</c:v>
                </c:pt>
                <c:pt idx="16">
                  <c:v>-1.1114982395764203E-2</c:v>
                </c:pt>
                <c:pt idx="17">
                  <c:v>-1.6156428745067977E-2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McCook!$L$3:$L$20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McCook!$N$3:$N$20</c:f>
              <c:numCache>
                <c:formatCode>0.00%</c:formatCode>
                <c:ptCount val="18"/>
                <c:pt idx="0">
                  <c:v>3.0270599862694373E-2</c:v>
                </c:pt>
                <c:pt idx="1">
                  <c:v>3.4607541945958074E-2</c:v>
                </c:pt>
                <c:pt idx="2">
                  <c:v>3.4769674223569143E-2</c:v>
                </c:pt>
                <c:pt idx="3">
                  <c:v>3.6233206056972084E-2</c:v>
                </c:pt>
                <c:pt idx="4">
                  <c:v>2.5266815838365549E-2</c:v>
                </c:pt>
                <c:pt idx="5">
                  <c:v>1.2319234021152007E-2</c:v>
                </c:pt>
                <c:pt idx="6">
                  <c:v>2.4090945628654385E-2</c:v>
                </c:pt>
                <c:pt idx="7">
                  <c:v>2.815474222022369E-2</c:v>
                </c:pt>
                <c:pt idx="8">
                  <c:v>2.7620704857142828E-2</c:v>
                </c:pt>
                <c:pt idx="9">
                  <c:v>2.5650302013129463E-2</c:v>
                </c:pt>
                <c:pt idx="10">
                  <c:v>3.5503584299053335E-2</c:v>
                </c:pt>
                <c:pt idx="11">
                  <c:v>3.5584806495184335E-2</c:v>
                </c:pt>
                <c:pt idx="12">
                  <c:v>3.3165736546174156E-2</c:v>
                </c:pt>
                <c:pt idx="13">
                  <c:v>2.6761504412819628E-2</c:v>
                </c:pt>
                <c:pt idx="14">
                  <c:v>2.4163122823813599E-2</c:v>
                </c:pt>
                <c:pt idx="15">
                  <c:v>1.8349545614373526E-2</c:v>
                </c:pt>
                <c:pt idx="16">
                  <c:v>1.6328776783136614E-2</c:v>
                </c:pt>
                <c:pt idx="17">
                  <c:v>3.2399108257956888E-2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6999936"/>
        <c:axId val="37001472"/>
      </c:barChart>
      <c:catAx>
        <c:axId val="36999936"/>
        <c:scaling>
          <c:orientation val="minMax"/>
        </c:scaling>
        <c:delete val="0"/>
        <c:axPos val="l"/>
        <c:majorTickMark val="none"/>
        <c:minorTickMark val="none"/>
        <c:tickLblPos val="low"/>
        <c:crossAx val="37001472"/>
        <c:crosses val="autoZero"/>
        <c:auto val="1"/>
        <c:lblAlgn val="ctr"/>
        <c:lblOffset val="100"/>
        <c:noMultiLvlLbl val="0"/>
      </c:catAx>
      <c:valAx>
        <c:axId val="37001472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36999936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McCook</a:t>
            </a:r>
            <a:r>
              <a:rPr lang="en-US" baseline="0"/>
              <a:t> 2020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McCook!$O$3:$O$20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McCook!$P$3:$P$20</c:f>
              <c:numCache>
                <c:formatCode>0.00%</c:formatCode>
                <c:ptCount val="18"/>
                <c:pt idx="0">
                  <c:v>-3.098435113333646E-2</c:v>
                </c:pt>
                <c:pt idx="1">
                  <c:v>-3.0812444353415239E-2</c:v>
                </c:pt>
                <c:pt idx="2">
                  <c:v>-3.6198915286297019E-2</c:v>
                </c:pt>
                <c:pt idx="3">
                  <c:v>-3.5334010841375767E-2</c:v>
                </c:pt>
                <c:pt idx="4">
                  <c:v>-3.1976761924284121E-2</c:v>
                </c:pt>
                <c:pt idx="5">
                  <c:v>-3.4716880807360261E-2</c:v>
                </c:pt>
                <c:pt idx="6">
                  <c:v>-1.714069388175023E-2</c:v>
                </c:pt>
                <c:pt idx="7">
                  <c:v>-2.1443285925614852E-2</c:v>
                </c:pt>
                <c:pt idx="8">
                  <c:v>-2.7778480987938888E-2</c:v>
                </c:pt>
                <c:pt idx="9">
                  <c:v>-2.4533428006754957E-2</c:v>
                </c:pt>
                <c:pt idx="10">
                  <c:v>-3.0813498258203849E-2</c:v>
                </c:pt>
                <c:pt idx="11">
                  <c:v>-3.4157520958548439E-2</c:v>
                </c:pt>
                <c:pt idx="12">
                  <c:v>-3.8381591897537502E-2</c:v>
                </c:pt>
                <c:pt idx="13">
                  <c:v>-3.1593542341226327E-2</c:v>
                </c:pt>
                <c:pt idx="14">
                  <c:v>-2.52361114328663E-2</c:v>
                </c:pt>
                <c:pt idx="15">
                  <c:v>-1.6175846345709222E-2</c:v>
                </c:pt>
                <c:pt idx="16">
                  <c:v>-1.2539765453093977E-2</c:v>
                </c:pt>
                <c:pt idx="17">
                  <c:v>-1.7452766082301615E-2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McCook!$O$3:$O$20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McCook!$Q$3:$Q$20</c:f>
              <c:numCache>
                <c:formatCode>0.00%</c:formatCode>
                <c:ptCount val="18"/>
                <c:pt idx="0">
                  <c:v>2.976949183802528E-2</c:v>
                </c:pt>
                <c:pt idx="1">
                  <c:v>2.9650659740887968E-2</c:v>
                </c:pt>
                <c:pt idx="2">
                  <c:v>3.3985633659616175E-2</c:v>
                </c:pt>
                <c:pt idx="3">
                  <c:v>3.415713708551725E-2</c:v>
                </c:pt>
                <c:pt idx="4">
                  <c:v>3.5772191955796194E-2</c:v>
                </c:pt>
                <c:pt idx="5">
                  <c:v>2.5023783432407451E-2</c:v>
                </c:pt>
                <c:pt idx="6">
                  <c:v>1.1890683887359128E-2</c:v>
                </c:pt>
                <c:pt idx="7">
                  <c:v>2.356234742959561E-2</c:v>
                </c:pt>
                <c:pt idx="8">
                  <c:v>2.7592199859299185E-2</c:v>
                </c:pt>
                <c:pt idx="9">
                  <c:v>2.7057273604528465E-2</c:v>
                </c:pt>
                <c:pt idx="10">
                  <c:v>2.4794961549909161E-2</c:v>
                </c:pt>
                <c:pt idx="11">
                  <c:v>3.4419199683407752E-2</c:v>
                </c:pt>
                <c:pt idx="12">
                  <c:v>3.4278435551189736E-2</c:v>
                </c:pt>
                <c:pt idx="13">
                  <c:v>3.1585069070042444E-2</c:v>
                </c:pt>
                <c:pt idx="14">
                  <c:v>2.4613700598430838E-2</c:v>
                </c:pt>
                <c:pt idx="15">
                  <c:v>2.1656750374912111E-2</c:v>
                </c:pt>
                <c:pt idx="16">
                  <c:v>1.538731010881798E-2</c:v>
                </c:pt>
                <c:pt idx="17">
                  <c:v>3.7533274652642154E-2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9010304"/>
        <c:axId val="129012096"/>
      </c:barChart>
      <c:catAx>
        <c:axId val="129010304"/>
        <c:scaling>
          <c:orientation val="minMax"/>
        </c:scaling>
        <c:delete val="0"/>
        <c:axPos val="l"/>
        <c:majorTickMark val="none"/>
        <c:minorTickMark val="none"/>
        <c:tickLblPos val="low"/>
        <c:crossAx val="129012096"/>
        <c:crosses val="autoZero"/>
        <c:auto val="1"/>
        <c:lblAlgn val="ctr"/>
        <c:lblOffset val="100"/>
        <c:noMultiLvlLbl val="0"/>
      </c:catAx>
      <c:valAx>
        <c:axId val="129012096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29010304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McCook</a:t>
            </a:r>
            <a:r>
              <a:rPr lang="en-US" baseline="0"/>
              <a:t> 2025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McCook!$R$3:$R$20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McCook!$S$3:$S$20</c:f>
              <c:numCache>
                <c:formatCode>0.00%</c:formatCode>
                <c:ptCount val="18"/>
                <c:pt idx="0">
                  <c:v>-3.8162083978993372E-2</c:v>
                </c:pt>
                <c:pt idx="1">
                  <c:v>-3.0040853111006061E-2</c:v>
                </c:pt>
                <c:pt idx="2">
                  <c:v>-2.9836569094798943E-2</c:v>
                </c:pt>
                <c:pt idx="3">
                  <c:v>-3.5192693446656188E-2</c:v>
                </c:pt>
                <c:pt idx="4">
                  <c:v>-3.4275400434767525E-2</c:v>
                </c:pt>
                <c:pt idx="5">
                  <c:v>-3.0900050688048165E-2</c:v>
                </c:pt>
                <c:pt idx="6">
                  <c:v>-3.3860372059564853E-2</c:v>
                </c:pt>
                <c:pt idx="7">
                  <c:v>-1.6482752409677604E-2</c:v>
                </c:pt>
                <c:pt idx="8">
                  <c:v>-2.0574864435763594E-2</c:v>
                </c:pt>
                <c:pt idx="9">
                  <c:v>-2.6826761622430372E-2</c:v>
                </c:pt>
                <c:pt idx="10">
                  <c:v>-2.3395212079670547E-2</c:v>
                </c:pt>
                <c:pt idx="11">
                  <c:v>-2.9248503893193088E-2</c:v>
                </c:pt>
                <c:pt idx="12">
                  <c:v>-3.1727940917725905E-2</c:v>
                </c:pt>
                <c:pt idx="13">
                  <c:v>-3.5147544000155656E-2</c:v>
                </c:pt>
                <c:pt idx="14">
                  <c:v>-2.7818486195695515E-2</c:v>
                </c:pt>
                <c:pt idx="15">
                  <c:v>-2.1099275502328735E-2</c:v>
                </c:pt>
                <c:pt idx="16">
                  <c:v>-1.2287433243065091E-2</c:v>
                </c:pt>
                <c:pt idx="17">
                  <c:v>-1.898350170401774E-2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McCook!$R$3:$R$20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McCook!$T$3:$T$20</c:f>
              <c:numCache>
                <c:formatCode>0.00%</c:formatCode>
                <c:ptCount val="18"/>
                <c:pt idx="0">
                  <c:v>3.666552857877816E-2</c:v>
                </c:pt>
                <c:pt idx="1">
                  <c:v>2.8904744850805769E-2</c:v>
                </c:pt>
                <c:pt idx="2">
                  <c:v>2.8720262599725845E-2</c:v>
                </c:pt>
                <c:pt idx="3">
                  <c:v>3.3032219985519966E-2</c:v>
                </c:pt>
                <c:pt idx="4">
                  <c:v>3.3143972926180779E-2</c:v>
                </c:pt>
                <c:pt idx="5">
                  <c:v>3.4903282648092768E-2</c:v>
                </c:pt>
                <c:pt idx="6">
                  <c:v>2.4498725876280554E-2</c:v>
                </c:pt>
                <c:pt idx="7">
                  <c:v>1.1337798894530678E-2</c:v>
                </c:pt>
                <c:pt idx="8">
                  <c:v>2.2757129445805376E-2</c:v>
                </c:pt>
                <c:pt idx="9">
                  <c:v>2.670134954689897E-2</c:v>
                </c:pt>
                <c:pt idx="10">
                  <c:v>2.6071569200753715E-2</c:v>
                </c:pt>
                <c:pt idx="11">
                  <c:v>2.3607713523229643E-2</c:v>
                </c:pt>
                <c:pt idx="12">
                  <c:v>3.2745925022084184E-2</c:v>
                </c:pt>
                <c:pt idx="13">
                  <c:v>3.2212049028835003E-2</c:v>
                </c:pt>
                <c:pt idx="14">
                  <c:v>2.8788366776636438E-2</c:v>
                </c:pt>
                <c:pt idx="15">
                  <c:v>2.1762987638053597E-2</c:v>
                </c:pt>
                <c:pt idx="16">
                  <c:v>1.8021019467863757E-2</c:v>
                </c:pt>
                <c:pt idx="17">
                  <c:v>4.0265055172365727E-2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9037056"/>
        <c:axId val="129038592"/>
      </c:barChart>
      <c:catAx>
        <c:axId val="129037056"/>
        <c:scaling>
          <c:orientation val="minMax"/>
        </c:scaling>
        <c:delete val="0"/>
        <c:axPos val="l"/>
        <c:majorTickMark val="none"/>
        <c:minorTickMark val="none"/>
        <c:tickLblPos val="low"/>
        <c:crossAx val="129038592"/>
        <c:crosses val="autoZero"/>
        <c:auto val="1"/>
        <c:lblAlgn val="ctr"/>
        <c:lblOffset val="100"/>
        <c:noMultiLvlLbl val="0"/>
      </c:catAx>
      <c:valAx>
        <c:axId val="129038592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29037056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McCook</a:t>
            </a:r>
            <a:r>
              <a:rPr lang="en-US" baseline="0"/>
              <a:t> 2030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McCook!$U$3:$U$20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McCook!$V$3:$V$20</c:f>
              <c:numCache>
                <c:formatCode>0.00%</c:formatCode>
                <c:ptCount val="18"/>
                <c:pt idx="0">
                  <c:v>-4.3847198411418244E-2</c:v>
                </c:pt>
                <c:pt idx="1">
                  <c:v>-3.678584076135466E-2</c:v>
                </c:pt>
                <c:pt idx="2">
                  <c:v>-2.8909534022273909E-2</c:v>
                </c:pt>
                <c:pt idx="3">
                  <c:v>-2.8638766286642123E-2</c:v>
                </c:pt>
                <c:pt idx="4">
                  <c:v>-3.3781312277012823E-2</c:v>
                </c:pt>
                <c:pt idx="5">
                  <c:v>-3.291759294593808E-2</c:v>
                </c:pt>
                <c:pt idx="6">
                  <c:v>-2.9551387878630431E-2</c:v>
                </c:pt>
                <c:pt idx="7">
                  <c:v>-3.268272905705745E-2</c:v>
                </c:pt>
                <c:pt idx="8">
                  <c:v>-1.5682059829374075E-2</c:v>
                </c:pt>
                <c:pt idx="9">
                  <c:v>-1.9543784837938536E-2</c:v>
                </c:pt>
                <c:pt idx="10">
                  <c:v>-2.551426815636235E-2</c:v>
                </c:pt>
                <c:pt idx="11">
                  <c:v>-2.1947320547942999E-2</c:v>
                </c:pt>
                <c:pt idx="12">
                  <c:v>-2.6935430182984676E-2</c:v>
                </c:pt>
                <c:pt idx="13">
                  <c:v>-2.863674054897233E-2</c:v>
                </c:pt>
                <c:pt idx="14">
                  <c:v>-3.0664165730487903E-2</c:v>
                </c:pt>
                <c:pt idx="15">
                  <c:v>-2.2988047465678587E-2</c:v>
                </c:pt>
                <c:pt idx="16">
                  <c:v>-1.5945059850293986E-2</c:v>
                </c:pt>
                <c:pt idx="17">
                  <c:v>-1.9595752026749784E-2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McCook!$U$3:$U$20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McCook!$W$3:$W$20</c:f>
              <c:numCache>
                <c:formatCode>0.00%</c:formatCode>
                <c:ptCount val="18"/>
                <c:pt idx="0">
                  <c:v>4.2127700475636326E-2</c:v>
                </c:pt>
                <c:pt idx="1">
                  <c:v>3.5394456584317134E-2</c:v>
                </c:pt>
                <c:pt idx="2">
                  <c:v>2.7810743140485195E-2</c:v>
                </c:pt>
                <c:pt idx="3">
                  <c:v>2.7587484012819331E-2</c:v>
                </c:pt>
                <c:pt idx="4">
                  <c:v>3.1778956640958221E-2</c:v>
                </c:pt>
                <c:pt idx="5">
                  <c:v>3.1845631268142507E-2</c:v>
                </c:pt>
                <c:pt idx="6">
                  <c:v>3.3721304450303378E-2</c:v>
                </c:pt>
                <c:pt idx="7">
                  <c:v>2.3754902972420583E-2</c:v>
                </c:pt>
                <c:pt idx="8">
                  <c:v>1.0694231640335155E-2</c:v>
                </c:pt>
                <c:pt idx="9">
                  <c:v>2.174633385980029E-2</c:v>
                </c:pt>
                <c:pt idx="10">
                  <c:v>2.5463325658453488E-2</c:v>
                </c:pt>
                <c:pt idx="11">
                  <c:v>2.4800256502940158E-2</c:v>
                </c:pt>
                <c:pt idx="12">
                  <c:v>2.2100844373891371E-2</c:v>
                </c:pt>
                <c:pt idx="13">
                  <c:v>3.0452799860450526E-2</c:v>
                </c:pt>
                <c:pt idx="14">
                  <c:v>2.902627353386027E-2</c:v>
                </c:pt>
                <c:pt idx="15">
                  <c:v>2.5276054741921093E-2</c:v>
                </c:pt>
                <c:pt idx="16">
                  <c:v>1.789902779519555E-2</c:v>
                </c:pt>
                <c:pt idx="17">
                  <c:v>4.3952681670956548E-2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9075840"/>
        <c:axId val="129081728"/>
      </c:barChart>
      <c:catAx>
        <c:axId val="129075840"/>
        <c:scaling>
          <c:orientation val="minMax"/>
        </c:scaling>
        <c:delete val="0"/>
        <c:axPos val="l"/>
        <c:majorTickMark val="none"/>
        <c:minorTickMark val="none"/>
        <c:tickLblPos val="low"/>
        <c:crossAx val="129081728"/>
        <c:crosses val="autoZero"/>
        <c:auto val="1"/>
        <c:lblAlgn val="ctr"/>
        <c:lblOffset val="100"/>
        <c:noMultiLvlLbl val="0"/>
      </c:catAx>
      <c:valAx>
        <c:axId val="129081728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29075840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McCook</a:t>
            </a:r>
            <a:r>
              <a:rPr lang="en-US" baseline="0"/>
              <a:t> 2035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McCook!$X$3:$X$20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McCook!$Y$3:$Y$20</c:f>
              <c:numCache>
                <c:formatCode>0.00%</c:formatCode>
                <c:ptCount val="18"/>
                <c:pt idx="0">
                  <c:v>-4.4799390238758625E-2</c:v>
                </c:pt>
                <c:pt idx="1">
                  <c:v>-4.2219003402343046E-2</c:v>
                </c:pt>
                <c:pt idx="2">
                  <c:v>-3.5516116855903654E-2</c:v>
                </c:pt>
                <c:pt idx="3">
                  <c:v>-2.7833075681206278E-2</c:v>
                </c:pt>
                <c:pt idx="4">
                  <c:v>-2.7390885779037897E-2</c:v>
                </c:pt>
                <c:pt idx="5">
                  <c:v>-3.2396819563974819E-2</c:v>
                </c:pt>
                <c:pt idx="6">
                  <c:v>-3.1580659271141703E-2</c:v>
                </c:pt>
                <c:pt idx="7">
                  <c:v>-2.8220800121955474E-2</c:v>
                </c:pt>
                <c:pt idx="8">
                  <c:v>-3.1494100007968213E-2</c:v>
                </c:pt>
                <c:pt idx="9">
                  <c:v>-1.4909595843928798E-2</c:v>
                </c:pt>
                <c:pt idx="10">
                  <c:v>-1.8448036760004505E-2</c:v>
                </c:pt>
                <c:pt idx="11">
                  <c:v>-2.4092448073930833E-2</c:v>
                </c:pt>
                <c:pt idx="12">
                  <c:v>-2.0158923763422751E-2</c:v>
                </c:pt>
                <c:pt idx="13">
                  <c:v>-2.432754024846609E-2</c:v>
                </c:pt>
                <c:pt idx="14">
                  <c:v>-2.4850368031895026E-2</c:v>
                </c:pt>
                <c:pt idx="15">
                  <c:v>-2.5338385266321893E-2</c:v>
                </c:pt>
                <c:pt idx="16">
                  <c:v>-1.7326890961592279E-2</c:v>
                </c:pt>
                <c:pt idx="17">
                  <c:v>-2.229863335605594E-2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McCook!$X$3:$X$20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McCook!$Z$3:$Z$20</c:f>
              <c:numCache>
                <c:formatCode>0.00%</c:formatCode>
                <c:ptCount val="18"/>
                <c:pt idx="0">
                  <c:v>4.3042551405337102E-2</c:v>
                </c:pt>
                <c:pt idx="1">
                  <c:v>4.0622122192794541E-2</c:v>
                </c:pt>
                <c:pt idx="2">
                  <c:v>3.41663932351026E-2</c:v>
                </c:pt>
                <c:pt idx="3">
                  <c:v>2.6780824096829921E-2</c:v>
                </c:pt>
                <c:pt idx="4">
                  <c:v>2.6470530767166229E-2</c:v>
                </c:pt>
                <c:pt idx="5">
                  <c:v>3.0555125774286596E-2</c:v>
                </c:pt>
                <c:pt idx="6">
                  <c:v>3.0576681538425632E-2</c:v>
                </c:pt>
                <c:pt idx="7">
                  <c:v>3.2555256365494438E-2</c:v>
                </c:pt>
                <c:pt idx="8">
                  <c:v>2.3002204877901878E-2</c:v>
                </c:pt>
                <c:pt idx="9">
                  <c:v>1.0070873983877541E-2</c:v>
                </c:pt>
                <c:pt idx="10">
                  <c:v>2.0666576556659023E-2</c:v>
                </c:pt>
                <c:pt idx="11">
                  <c:v>2.4188769213170931E-2</c:v>
                </c:pt>
                <c:pt idx="12">
                  <c:v>2.3413251998020596E-2</c:v>
                </c:pt>
                <c:pt idx="13">
                  <c:v>2.0410246059612013E-2</c:v>
                </c:pt>
                <c:pt idx="14">
                  <c:v>2.7406732981854042E-2</c:v>
                </c:pt>
                <c:pt idx="15">
                  <c:v>2.5425577672028955E-2</c:v>
                </c:pt>
                <c:pt idx="16">
                  <c:v>2.0832921254833207E-2</c:v>
                </c:pt>
                <c:pt idx="17">
                  <c:v>4.6611686798696851E-2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9577728"/>
        <c:axId val="129579264"/>
      </c:barChart>
      <c:catAx>
        <c:axId val="129577728"/>
        <c:scaling>
          <c:orientation val="minMax"/>
        </c:scaling>
        <c:delete val="0"/>
        <c:axPos val="l"/>
        <c:majorTickMark val="none"/>
        <c:minorTickMark val="none"/>
        <c:tickLblPos val="low"/>
        <c:crossAx val="129579264"/>
        <c:crosses val="autoZero"/>
        <c:auto val="1"/>
        <c:lblAlgn val="ctr"/>
        <c:lblOffset val="100"/>
        <c:noMultiLvlLbl val="0"/>
      </c:catAx>
      <c:valAx>
        <c:axId val="129579264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29577728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Brookings</a:t>
            </a:r>
            <a:r>
              <a:rPr lang="en-US" baseline="0"/>
              <a:t> 2015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Brookings!$L$3:$L$20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Brookings!$M$3:$M$20</c:f>
              <c:numCache>
                <c:formatCode>0.00%</c:formatCode>
                <c:ptCount val="18"/>
                <c:pt idx="0">
                  <c:v>-2.9689783290808743E-2</c:v>
                </c:pt>
                <c:pt idx="1">
                  <c:v>-2.832480328027202E-2</c:v>
                </c:pt>
                <c:pt idx="2">
                  <c:v>-2.5069376888995128E-2</c:v>
                </c:pt>
                <c:pt idx="3">
                  <c:v>-5.4157740224576693E-2</c:v>
                </c:pt>
                <c:pt idx="4">
                  <c:v>-8.734388668844334E-2</c:v>
                </c:pt>
                <c:pt idx="5">
                  <c:v>-4.8722599001219787E-2</c:v>
                </c:pt>
                <c:pt idx="6">
                  <c:v>-3.8590951567216751E-2</c:v>
                </c:pt>
                <c:pt idx="7">
                  <c:v>-2.8142990836427396E-2</c:v>
                </c:pt>
                <c:pt idx="8">
                  <c:v>-2.434821571633836E-2</c:v>
                </c:pt>
                <c:pt idx="9">
                  <c:v>-2.2651754135777604E-2</c:v>
                </c:pt>
                <c:pt idx="10">
                  <c:v>-2.46035777625188E-2</c:v>
                </c:pt>
                <c:pt idx="11">
                  <c:v>-2.5325962157693338E-2</c:v>
                </c:pt>
                <c:pt idx="12">
                  <c:v>-2.3964881077302866E-2</c:v>
                </c:pt>
                <c:pt idx="13">
                  <c:v>-1.7148310310888572E-2</c:v>
                </c:pt>
                <c:pt idx="14">
                  <c:v>-1.2405259066029701E-2</c:v>
                </c:pt>
                <c:pt idx="15">
                  <c:v>-7.9582095939662745E-3</c:v>
                </c:pt>
                <c:pt idx="16">
                  <c:v>-5.3332838918525869E-3</c:v>
                </c:pt>
                <c:pt idx="17">
                  <c:v>-7.7190903646805597E-3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Brookings!$L$3:$L$20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Brookings!$N$3:$N$20</c:f>
              <c:numCache>
                <c:formatCode>0.00%</c:formatCode>
                <c:ptCount val="18"/>
                <c:pt idx="0">
                  <c:v>2.8541576854813362E-2</c:v>
                </c:pt>
                <c:pt idx="1">
                  <c:v>2.8616043262405237E-2</c:v>
                </c:pt>
                <c:pt idx="2">
                  <c:v>2.5637358438536494E-2</c:v>
                </c:pt>
                <c:pt idx="3">
                  <c:v>5.5523330502955132E-2</c:v>
                </c:pt>
                <c:pt idx="4">
                  <c:v>8.9091083283698011E-2</c:v>
                </c:pt>
                <c:pt idx="5">
                  <c:v>3.092251589985142E-2</c:v>
                </c:pt>
                <c:pt idx="6">
                  <c:v>2.8014881063168812E-2</c:v>
                </c:pt>
                <c:pt idx="7">
                  <c:v>2.4663431888720135E-2</c:v>
                </c:pt>
                <c:pt idx="8">
                  <c:v>2.1141100551090138E-2</c:v>
                </c:pt>
                <c:pt idx="9">
                  <c:v>2.1143370081563653E-2</c:v>
                </c:pt>
                <c:pt idx="10">
                  <c:v>2.3159926102531914E-2</c:v>
                </c:pt>
                <c:pt idx="11">
                  <c:v>2.5591282998932995E-2</c:v>
                </c:pt>
                <c:pt idx="12">
                  <c:v>2.4142645627930157E-2</c:v>
                </c:pt>
                <c:pt idx="13">
                  <c:v>1.7101129990500862E-2</c:v>
                </c:pt>
                <c:pt idx="14">
                  <c:v>1.2758793548093604E-2</c:v>
                </c:pt>
                <c:pt idx="15">
                  <c:v>1.0151143421870845E-2</c:v>
                </c:pt>
                <c:pt idx="16">
                  <c:v>8.1223988331260381E-3</c:v>
                </c:pt>
                <c:pt idx="17">
                  <c:v>1.4177311795202607E-2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17401472"/>
        <c:axId val="117403008"/>
      </c:barChart>
      <c:catAx>
        <c:axId val="117401472"/>
        <c:scaling>
          <c:orientation val="minMax"/>
        </c:scaling>
        <c:delete val="0"/>
        <c:axPos val="l"/>
        <c:majorTickMark val="none"/>
        <c:minorTickMark val="none"/>
        <c:tickLblPos val="low"/>
        <c:crossAx val="117403008"/>
        <c:crosses val="autoZero"/>
        <c:auto val="1"/>
        <c:lblAlgn val="ctr"/>
        <c:lblOffset val="100"/>
        <c:noMultiLvlLbl val="0"/>
      </c:catAx>
      <c:valAx>
        <c:axId val="117403008"/>
        <c:scaling>
          <c:orientation val="minMax"/>
          <c:max val="0.15000000000000002"/>
          <c:min val="-0.15000000000000002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17401472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McPherson</a:t>
            </a:r>
            <a:r>
              <a:rPr lang="en-US" baseline="0"/>
              <a:t> 2010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McPherson!$I$3:$I$20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McPherson!$J$3:$J$20</c:f>
              <c:numCache>
                <c:formatCode>0.00%</c:formatCode>
                <c:ptCount val="18"/>
                <c:pt idx="0">
                  <c:v>-2.7653517690117934E-2</c:v>
                </c:pt>
                <c:pt idx="1">
                  <c:v>-2.6026840178934526E-2</c:v>
                </c:pt>
                <c:pt idx="2">
                  <c:v>-3.6193574623830826E-2</c:v>
                </c:pt>
                <c:pt idx="3">
                  <c:v>-3.0093533956893046E-2</c:v>
                </c:pt>
                <c:pt idx="4">
                  <c:v>-1.3420089467263115E-2</c:v>
                </c:pt>
                <c:pt idx="5">
                  <c:v>-1.6673444489629929E-2</c:v>
                </c:pt>
                <c:pt idx="6">
                  <c:v>-1.9113460756405042E-2</c:v>
                </c:pt>
                <c:pt idx="7">
                  <c:v>-2.1553477023180154E-2</c:v>
                </c:pt>
                <c:pt idx="8">
                  <c:v>-2.4400162667751118E-2</c:v>
                </c:pt>
                <c:pt idx="9">
                  <c:v>-3.0500203334688898E-2</c:v>
                </c:pt>
                <c:pt idx="10">
                  <c:v>-3.9040260268401787E-2</c:v>
                </c:pt>
                <c:pt idx="11">
                  <c:v>-4.1073607157381051E-2</c:v>
                </c:pt>
                <c:pt idx="12">
                  <c:v>-3.3753558357055714E-2</c:v>
                </c:pt>
                <c:pt idx="13">
                  <c:v>-2.684017893452623E-2</c:v>
                </c:pt>
                <c:pt idx="14">
                  <c:v>-3.4160227734851563E-2</c:v>
                </c:pt>
                <c:pt idx="15">
                  <c:v>-2.7246848312322082E-2</c:v>
                </c:pt>
                <c:pt idx="16">
                  <c:v>-2.3993493289955266E-2</c:v>
                </c:pt>
                <c:pt idx="17">
                  <c:v>-1.7080113867425781E-2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McPherson!$I$3:$I$20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McPherson!$K$3:$K$20</c:f>
              <c:numCache>
                <c:formatCode>0.00%</c:formatCode>
                <c:ptCount val="18"/>
                <c:pt idx="0">
                  <c:v>2.3586823912159414E-2</c:v>
                </c:pt>
                <c:pt idx="1">
                  <c:v>3.090687271248475E-2</c:v>
                </c:pt>
                <c:pt idx="2">
                  <c:v>3.1720211468076451E-2</c:v>
                </c:pt>
                <c:pt idx="3">
                  <c:v>2.8060187067913786E-2</c:v>
                </c:pt>
                <c:pt idx="4">
                  <c:v>1.2200081333875559E-2</c:v>
                </c:pt>
                <c:pt idx="5">
                  <c:v>1.4233428222854819E-2</c:v>
                </c:pt>
                <c:pt idx="6">
                  <c:v>1.9113460756405042E-2</c:v>
                </c:pt>
                <c:pt idx="7">
                  <c:v>2.5213501423342822E-2</c:v>
                </c:pt>
                <c:pt idx="8">
                  <c:v>2.5213501423342822E-2</c:v>
                </c:pt>
                <c:pt idx="9">
                  <c:v>3.1313542090280602E-2</c:v>
                </c:pt>
                <c:pt idx="10">
                  <c:v>3.4973566490443267E-2</c:v>
                </c:pt>
                <c:pt idx="11">
                  <c:v>3.4973566490443267E-2</c:v>
                </c:pt>
                <c:pt idx="12">
                  <c:v>3.090687271248475E-2</c:v>
                </c:pt>
                <c:pt idx="13">
                  <c:v>3.5380235868239122E-2</c:v>
                </c:pt>
                <c:pt idx="14">
                  <c:v>3.1313542090280602E-2</c:v>
                </c:pt>
                <c:pt idx="15">
                  <c:v>3.6193574623830826E-2</c:v>
                </c:pt>
                <c:pt idx="16">
                  <c:v>2.887352582350549E-2</c:v>
                </c:pt>
                <c:pt idx="17">
                  <c:v>3.7006913379422531E-2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9502592"/>
        <c:axId val="129528960"/>
      </c:barChart>
      <c:catAx>
        <c:axId val="129502592"/>
        <c:scaling>
          <c:orientation val="minMax"/>
        </c:scaling>
        <c:delete val="0"/>
        <c:axPos val="l"/>
        <c:majorTickMark val="none"/>
        <c:minorTickMark val="none"/>
        <c:tickLblPos val="low"/>
        <c:crossAx val="129528960"/>
        <c:crosses val="autoZero"/>
        <c:auto val="1"/>
        <c:lblAlgn val="ctr"/>
        <c:lblOffset val="100"/>
        <c:noMultiLvlLbl val="0"/>
      </c:catAx>
      <c:valAx>
        <c:axId val="129528960"/>
        <c:scaling>
          <c:orientation val="minMax"/>
          <c:max val="0.1"/>
          <c:min val="-0.1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29502592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McPherson</a:t>
            </a:r>
            <a:r>
              <a:rPr lang="en-US" baseline="0"/>
              <a:t> 2015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McPherson!$L$3:$L$20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McPherson!$M$3:$M$20</c:f>
              <c:numCache>
                <c:formatCode>0.00%</c:formatCode>
                <c:ptCount val="18"/>
                <c:pt idx="0">
                  <c:v>-2.0905296918492435E-2</c:v>
                </c:pt>
                <c:pt idx="1">
                  <c:v>-2.8230971357854941E-2</c:v>
                </c:pt>
                <c:pt idx="2">
                  <c:v>-2.6392172059960226E-2</c:v>
                </c:pt>
                <c:pt idx="3">
                  <c:v>-3.7070496725556297E-2</c:v>
                </c:pt>
                <c:pt idx="4">
                  <c:v>-3.0924916764585086E-2</c:v>
                </c:pt>
                <c:pt idx="5">
                  <c:v>-1.3507536650516907E-2</c:v>
                </c:pt>
                <c:pt idx="6">
                  <c:v>-1.6898232726455412E-2</c:v>
                </c:pt>
                <c:pt idx="7">
                  <c:v>-1.9350557477045834E-2</c:v>
                </c:pt>
                <c:pt idx="8">
                  <c:v>-2.1798931062535738E-2</c:v>
                </c:pt>
                <c:pt idx="9">
                  <c:v>-2.4552197973766048E-2</c:v>
                </c:pt>
                <c:pt idx="10">
                  <c:v>-3.0380240056136477E-2</c:v>
                </c:pt>
                <c:pt idx="11">
                  <c:v>-3.8801254970536866E-2</c:v>
                </c:pt>
                <c:pt idx="12">
                  <c:v>-4.0469997577774891E-2</c:v>
                </c:pt>
                <c:pt idx="13">
                  <c:v>-3.2432399167978965E-2</c:v>
                </c:pt>
                <c:pt idx="14">
                  <c:v>-2.484603122614638E-2</c:v>
                </c:pt>
                <c:pt idx="15">
                  <c:v>-2.9656852519098553E-2</c:v>
                </c:pt>
                <c:pt idx="16">
                  <c:v>-2.1090102052614801E-2</c:v>
                </c:pt>
                <c:pt idx="17">
                  <c:v>-2.7401626601385617E-2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McPherson!$L$3:$L$20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McPherson!$N$3:$N$20</c:f>
              <c:numCache>
                <c:formatCode>0.00%</c:formatCode>
                <c:ptCount val="18"/>
                <c:pt idx="0">
                  <c:v>2.0151003159786698E-2</c:v>
                </c:pt>
                <c:pt idx="1">
                  <c:v>2.3920614718689854E-2</c:v>
                </c:pt>
                <c:pt idx="2">
                  <c:v>3.1561666561042499E-2</c:v>
                </c:pt>
                <c:pt idx="3">
                  <c:v>3.2475746697412808E-2</c:v>
                </c:pt>
                <c:pt idx="4">
                  <c:v>2.885197263451697E-2</c:v>
                </c:pt>
                <c:pt idx="5">
                  <c:v>1.2407616286896152E-2</c:v>
                </c:pt>
                <c:pt idx="6">
                  <c:v>1.4422640829788195E-2</c:v>
                </c:pt>
                <c:pt idx="7">
                  <c:v>1.9408069160292883E-2</c:v>
                </c:pt>
                <c:pt idx="8">
                  <c:v>2.5654443175694083E-2</c:v>
                </c:pt>
                <c:pt idx="9">
                  <c:v>2.5575506155963067E-2</c:v>
                </c:pt>
                <c:pt idx="10">
                  <c:v>3.1688876818549899E-2</c:v>
                </c:pt>
                <c:pt idx="11">
                  <c:v>3.5345112013862506E-2</c:v>
                </c:pt>
                <c:pt idx="12">
                  <c:v>3.4871284067285471E-2</c:v>
                </c:pt>
                <c:pt idx="13">
                  <c:v>3.016514118711864E-2</c:v>
                </c:pt>
                <c:pt idx="14">
                  <c:v>3.4230289515235539E-2</c:v>
                </c:pt>
                <c:pt idx="15">
                  <c:v>2.8679815234085675E-2</c:v>
                </c:pt>
                <c:pt idx="16">
                  <c:v>3.2379277398892722E-2</c:v>
                </c:pt>
                <c:pt idx="17">
                  <c:v>5.3501110496444911E-2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9701376"/>
        <c:axId val="129702912"/>
      </c:barChart>
      <c:catAx>
        <c:axId val="129701376"/>
        <c:scaling>
          <c:orientation val="minMax"/>
        </c:scaling>
        <c:delete val="0"/>
        <c:axPos val="l"/>
        <c:majorTickMark val="none"/>
        <c:minorTickMark val="none"/>
        <c:tickLblPos val="low"/>
        <c:crossAx val="129702912"/>
        <c:crosses val="autoZero"/>
        <c:auto val="1"/>
        <c:lblAlgn val="ctr"/>
        <c:lblOffset val="100"/>
        <c:noMultiLvlLbl val="0"/>
      </c:catAx>
      <c:valAx>
        <c:axId val="129702912"/>
        <c:scaling>
          <c:orientation val="minMax"/>
          <c:max val="0.1"/>
          <c:min val="-0.1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29701376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McPherson </a:t>
            </a:r>
            <a:r>
              <a:rPr lang="en-US" baseline="0"/>
              <a:t>2020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McPherson!$O$3:$O$20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McPherson!$P$3:$P$20</c:f>
              <c:numCache>
                <c:formatCode>0.00%</c:formatCode>
                <c:ptCount val="18"/>
                <c:pt idx="0">
                  <c:v>-2.3230300420037847E-2</c:v>
                </c:pt>
                <c:pt idx="1">
                  <c:v>-2.1210318930385587E-2</c:v>
                </c:pt>
                <c:pt idx="2">
                  <c:v>-2.8924939737848682E-2</c:v>
                </c:pt>
                <c:pt idx="3">
                  <c:v>-2.6782041371837401E-2</c:v>
                </c:pt>
                <c:pt idx="4">
                  <c:v>-3.7892007645720108E-2</c:v>
                </c:pt>
                <c:pt idx="5">
                  <c:v>-3.16708121160112E-2</c:v>
                </c:pt>
                <c:pt idx="6">
                  <c:v>-1.3684066090771734E-2</c:v>
                </c:pt>
                <c:pt idx="7">
                  <c:v>-1.7130396692317112E-2</c:v>
                </c:pt>
                <c:pt idx="8">
                  <c:v>-1.9605483993305067E-2</c:v>
                </c:pt>
                <c:pt idx="9">
                  <c:v>-2.2022613246674681E-2</c:v>
                </c:pt>
                <c:pt idx="10">
                  <c:v>-2.4513767297738683E-2</c:v>
                </c:pt>
                <c:pt idx="11">
                  <c:v>-3.0109675104283806E-2</c:v>
                </c:pt>
                <c:pt idx="12">
                  <c:v>-3.8132221418531211E-2</c:v>
                </c:pt>
                <c:pt idx="13">
                  <c:v>-3.8954324309537366E-2</c:v>
                </c:pt>
                <c:pt idx="14">
                  <c:v>-3.0393337347608608E-2</c:v>
                </c:pt>
                <c:pt idx="15">
                  <c:v>-2.1413967669607077E-2</c:v>
                </c:pt>
                <c:pt idx="16">
                  <c:v>-2.309321574275193E-2</c:v>
                </c:pt>
                <c:pt idx="17">
                  <c:v>-3.2272806659914187E-2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McPherson!$O$3:$O$20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McPherson!$Q$3:$Q$20</c:f>
              <c:numCache>
                <c:formatCode>0.00%</c:formatCode>
                <c:ptCount val="18"/>
                <c:pt idx="0">
                  <c:v>2.2318185655368836E-2</c:v>
                </c:pt>
                <c:pt idx="1">
                  <c:v>2.0516662137100908E-2</c:v>
                </c:pt>
                <c:pt idx="2">
                  <c:v>2.4330583905298558E-2</c:v>
                </c:pt>
                <c:pt idx="3">
                  <c:v>3.2282838653365599E-2</c:v>
                </c:pt>
                <c:pt idx="4">
                  <c:v>3.3172727980026545E-2</c:v>
                </c:pt>
                <c:pt idx="5">
                  <c:v>2.9813545773870749E-2</c:v>
                </c:pt>
                <c:pt idx="6">
                  <c:v>1.2635886130502068E-2</c:v>
                </c:pt>
                <c:pt idx="7">
                  <c:v>1.4659522448747148E-2</c:v>
                </c:pt>
                <c:pt idx="8">
                  <c:v>1.9658063206483403E-2</c:v>
                </c:pt>
                <c:pt idx="9">
                  <c:v>2.6188780450019242E-2</c:v>
                </c:pt>
                <c:pt idx="10">
                  <c:v>2.5863113750625225E-2</c:v>
                </c:pt>
                <c:pt idx="11">
                  <c:v>3.2009130211579875E-2</c:v>
                </c:pt>
                <c:pt idx="12">
                  <c:v>3.5234275242266549E-2</c:v>
                </c:pt>
                <c:pt idx="13">
                  <c:v>3.4283389247071271E-2</c:v>
                </c:pt>
                <c:pt idx="14">
                  <c:v>2.9087912594483029E-2</c:v>
                </c:pt>
                <c:pt idx="15">
                  <c:v>3.1616196849651654E-2</c:v>
                </c:pt>
                <c:pt idx="16">
                  <c:v>2.551549055496161E-2</c:v>
                </c:pt>
                <c:pt idx="17">
                  <c:v>6.9777399413695582E-2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9727872"/>
        <c:axId val="129746048"/>
      </c:barChart>
      <c:catAx>
        <c:axId val="129727872"/>
        <c:scaling>
          <c:orientation val="minMax"/>
        </c:scaling>
        <c:delete val="0"/>
        <c:axPos val="l"/>
        <c:majorTickMark val="none"/>
        <c:minorTickMark val="none"/>
        <c:tickLblPos val="low"/>
        <c:crossAx val="129746048"/>
        <c:crosses val="autoZero"/>
        <c:auto val="1"/>
        <c:lblAlgn val="ctr"/>
        <c:lblOffset val="100"/>
        <c:noMultiLvlLbl val="0"/>
      </c:catAx>
      <c:valAx>
        <c:axId val="129746048"/>
        <c:scaling>
          <c:orientation val="minMax"/>
          <c:max val="0.1"/>
          <c:min val="-0.1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29727872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McPherson</a:t>
            </a:r>
            <a:r>
              <a:rPr lang="en-US" baseline="0"/>
              <a:t> 2025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McPherson!$R$3:$R$20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McPherson!$S$3:$S$20</c:f>
              <c:numCache>
                <c:formatCode>0.00%</c:formatCode>
                <c:ptCount val="18"/>
                <c:pt idx="0">
                  <c:v>-3.2058086365172649E-2</c:v>
                </c:pt>
                <c:pt idx="1">
                  <c:v>-2.3421244968661607E-2</c:v>
                </c:pt>
                <c:pt idx="2">
                  <c:v>-2.1224965968152338E-2</c:v>
                </c:pt>
                <c:pt idx="3">
                  <c:v>-2.9190987008833585E-2</c:v>
                </c:pt>
                <c:pt idx="4">
                  <c:v>-2.6655694112676785E-2</c:v>
                </c:pt>
                <c:pt idx="5">
                  <c:v>-3.7940318613853795E-2</c:v>
                </c:pt>
                <c:pt idx="6">
                  <c:v>-3.2133806169771212E-2</c:v>
                </c:pt>
                <c:pt idx="7">
                  <c:v>-1.3635001032669234E-2</c:v>
                </c:pt>
                <c:pt idx="8">
                  <c:v>-1.7090849111863357E-2</c:v>
                </c:pt>
                <c:pt idx="9">
                  <c:v>-1.9512333501811908E-2</c:v>
                </c:pt>
                <c:pt idx="10">
                  <c:v>-2.171373473517637E-2</c:v>
                </c:pt>
                <c:pt idx="11">
                  <c:v>-2.3953848308502609E-2</c:v>
                </c:pt>
                <c:pt idx="12">
                  <c:v>-2.9012581489481326E-2</c:v>
                </c:pt>
                <c:pt idx="13">
                  <c:v>-3.5993448654895344E-2</c:v>
                </c:pt>
                <c:pt idx="14">
                  <c:v>-3.5958605053774802E-2</c:v>
                </c:pt>
                <c:pt idx="15">
                  <c:v>-2.6102447649732376E-2</c:v>
                </c:pt>
                <c:pt idx="16">
                  <c:v>-1.6267675296478653E-2</c:v>
                </c:pt>
                <c:pt idx="17">
                  <c:v>-3.6286302782027657E-2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McPherson!$R$3:$R$20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McPherson!$T$3:$T$20</c:f>
              <c:numCache>
                <c:formatCode>0.00%</c:formatCode>
                <c:ptCount val="18"/>
                <c:pt idx="0">
                  <c:v>3.080092522574562E-2</c:v>
                </c:pt>
                <c:pt idx="1">
                  <c:v>2.2505507548824809E-2</c:v>
                </c:pt>
                <c:pt idx="2">
                  <c:v>2.0609741185504814E-2</c:v>
                </c:pt>
                <c:pt idx="3">
                  <c:v>2.4369112910723287E-2</c:v>
                </c:pt>
                <c:pt idx="4">
                  <c:v>3.2398626645721157E-2</c:v>
                </c:pt>
                <c:pt idx="5">
                  <c:v>3.3469091780969261E-2</c:v>
                </c:pt>
                <c:pt idx="6">
                  <c:v>3.0359239419272266E-2</c:v>
                </c:pt>
                <c:pt idx="7">
                  <c:v>1.2697474267706513E-2</c:v>
                </c:pt>
                <c:pt idx="8">
                  <c:v>1.4618619863124781E-2</c:v>
                </c:pt>
                <c:pt idx="9">
                  <c:v>1.9635493633017167E-2</c:v>
                </c:pt>
                <c:pt idx="10">
                  <c:v>2.6220469560871328E-2</c:v>
                </c:pt>
                <c:pt idx="11">
                  <c:v>2.5670174564849296E-2</c:v>
                </c:pt>
                <c:pt idx="12">
                  <c:v>3.1361253709515771E-2</c:v>
                </c:pt>
                <c:pt idx="13">
                  <c:v>3.4052506671135352E-2</c:v>
                </c:pt>
                <c:pt idx="14">
                  <c:v>3.2765061743902285E-2</c:v>
                </c:pt>
                <c:pt idx="15">
                  <c:v>2.6322103751163558E-2</c:v>
                </c:pt>
                <c:pt idx="16">
                  <c:v>2.7912906425858062E-2</c:v>
                </c:pt>
                <c:pt idx="17">
                  <c:v>7.6079760268559032E-2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9775104"/>
        <c:axId val="129776640"/>
      </c:barChart>
      <c:catAx>
        <c:axId val="129775104"/>
        <c:scaling>
          <c:orientation val="minMax"/>
        </c:scaling>
        <c:delete val="0"/>
        <c:axPos val="l"/>
        <c:majorTickMark val="none"/>
        <c:minorTickMark val="none"/>
        <c:tickLblPos val="low"/>
        <c:crossAx val="129776640"/>
        <c:crosses val="autoZero"/>
        <c:auto val="1"/>
        <c:lblAlgn val="ctr"/>
        <c:lblOffset val="100"/>
        <c:noMultiLvlLbl val="0"/>
      </c:catAx>
      <c:valAx>
        <c:axId val="129776640"/>
        <c:scaling>
          <c:orientation val="minMax"/>
          <c:max val="0.1"/>
          <c:min val="-0.1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29775104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McPherson</a:t>
            </a:r>
            <a:r>
              <a:rPr lang="en-US" baseline="0"/>
              <a:t> 2030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McPherson!$U$3:$U$20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McPherson!$V$3:$V$20</c:f>
              <c:numCache>
                <c:formatCode>0.00%</c:formatCode>
                <c:ptCount val="18"/>
                <c:pt idx="0">
                  <c:v>-3.7985872695747186E-2</c:v>
                </c:pt>
                <c:pt idx="1">
                  <c:v>-3.2064532316839964E-2</c:v>
                </c:pt>
                <c:pt idx="2">
                  <c:v>-2.3379578856690616E-2</c:v>
                </c:pt>
                <c:pt idx="3">
                  <c:v>-2.0970053962033407E-2</c:v>
                </c:pt>
                <c:pt idx="4">
                  <c:v>-2.9008951860738715E-2</c:v>
                </c:pt>
                <c:pt idx="5">
                  <c:v>-2.6051411565629991E-2</c:v>
                </c:pt>
                <c:pt idx="6">
                  <c:v>-3.7726476761438088E-2</c:v>
                </c:pt>
                <c:pt idx="7">
                  <c:v>-3.2190763857867059E-2</c:v>
                </c:pt>
                <c:pt idx="8">
                  <c:v>-1.3411090366795976E-2</c:v>
                </c:pt>
                <c:pt idx="9">
                  <c:v>-1.680139043158425E-2</c:v>
                </c:pt>
                <c:pt idx="10">
                  <c:v>-1.9010645563401801E-2</c:v>
                </c:pt>
                <c:pt idx="11">
                  <c:v>-2.1021174001880322E-2</c:v>
                </c:pt>
                <c:pt idx="12">
                  <c:v>-2.2832393726567816E-2</c:v>
                </c:pt>
                <c:pt idx="13">
                  <c:v>-2.6928856874922899E-2</c:v>
                </c:pt>
                <c:pt idx="14">
                  <c:v>-3.2672883362273593E-2</c:v>
                </c:pt>
                <c:pt idx="15">
                  <c:v>-3.0505483902610882E-2</c:v>
                </c:pt>
                <c:pt idx="16">
                  <c:v>-1.9838495161056017E-2</c:v>
                </c:pt>
                <c:pt idx="17">
                  <c:v>-3.3921962801636674E-2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McPherson!$U$3:$U$20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McPherson!$W$3:$W$20</c:f>
              <c:numCache>
                <c:formatCode>0.00%</c:formatCode>
                <c:ptCount val="18"/>
                <c:pt idx="0">
                  <c:v>3.6496230315751013E-2</c:v>
                </c:pt>
                <c:pt idx="1">
                  <c:v>3.0816237485267975E-2</c:v>
                </c:pt>
                <c:pt idx="2">
                  <c:v>2.2465549102458689E-2</c:v>
                </c:pt>
                <c:pt idx="3">
                  <c:v>2.0457237983320893E-2</c:v>
                </c:pt>
                <c:pt idx="4">
                  <c:v>2.4014664045182647E-2</c:v>
                </c:pt>
                <c:pt idx="5">
                  <c:v>3.2214382193840818E-2</c:v>
                </c:pt>
                <c:pt idx="6">
                  <c:v>3.3354859327823637E-2</c:v>
                </c:pt>
                <c:pt idx="7">
                  <c:v>3.0614480056739873E-2</c:v>
                </c:pt>
                <c:pt idx="8">
                  <c:v>1.2560471234529174E-2</c:v>
                </c:pt>
                <c:pt idx="9">
                  <c:v>1.4423561289545264E-2</c:v>
                </c:pt>
                <c:pt idx="10">
                  <c:v>1.9285445481797753E-2</c:v>
                </c:pt>
                <c:pt idx="11">
                  <c:v>2.5855777275656917E-2</c:v>
                </c:pt>
                <c:pt idx="12">
                  <c:v>2.4787724379208235E-2</c:v>
                </c:pt>
                <c:pt idx="13">
                  <c:v>2.9878432919003509E-2</c:v>
                </c:pt>
                <c:pt idx="14">
                  <c:v>3.2082421635225448E-2</c:v>
                </c:pt>
                <c:pt idx="15">
                  <c:v>2.9490407948704972E-2</c:v>
                </c:pt>
                <c:pt idx="16">
                  <c:v>2.2827289558885952E-2</c:v>
                </c:pt>
                <c:pt idx="17">
                  <c:v>8.2052809697342188E-2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9813888"/>
        <c:axId val="129815680"/>
      </c:barChart>
      <c:catAx>
        <c:axId val="129813888"/>
        <c:scaling>
          <c:orientation val="minMax"/>
        </c:scaling>
        <c:delete val="0"/>
        <c:axPos val="l"/>
        <c:majorTickMark val="none"/>
        <c:minorTickMark val="none"/>
        <c:tickLblPos val="low"/>
        <c:crossAx val="129815680"/>
        <c:crosses val="autoZero"/>
        <c:auto val="1"/>
        <c:lblAlgn val="ctr"/>
        <c:lblOffset val="100"/>
        <c:noMultiLvlLbl val="0"/>
      </c:catAx>
      <c:valAx>
        <c:axId val="129815680"/>
        <c:scaling>
          <c:orientation val="minMax"/>
          <c:max val="0.1"/>
          <c:min val="-0.1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29813888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McPherson</a:t>
            </a:r>
            <a:r>
              <a:rPr lang="en-US" baseline="0"/>
              <a:t> 2035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McPherson!$X$3:$X$20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McPherson!$Y$3:$Y$20</c:f>
              <c:numCache>
                <c:formatCode>0.00%</c:formatCode>
                <c:ptCount val="18"/>
                <c:pt idx="0">
                  <c:v>-3.7265451235008726E-2</c:v>
                </c:pt>
                <c:pt idx="1">
                  <c:v>-3.7937510600085711E-2</c:v>
                </c:pt>
                <c:pt idx="2">
                  <c:v>-3.2155990269095637E-2</c:v>
                </c:pt>
                <c:pt idx="3">
                  <c:v>-2.3352321442950193E-2</c:v>
                </c:pt>
                <c:pt idx="4">
                  <c:v>-2.064789530944908E-2</c:v>
                </c:pt>
                <c:pt idx="5">
                  <c:v>-2.8693921334293514E-2</c:v>
                </c:pt>
                <c:pt idx="6">
                  <c:v>-2.5594982423269852E-2</c:v>
                </c:pt>
                <c:pt idx="7">
                  <c:v>-3.7489332025846207E-2</c:v>
                </c:pt>
                <c:pt idx="8">
                  <c:v>-3.2257632632077801E-2</c:v>
                </c:pt>
                <c:pt idx="9">
                  <c:v>-1.3162536368504263E-2</c:v>
                </c:pt>
                <c:pt idx="10">
                  <c:v>-1.6375568903983666E-2</c:v>
                </c:pt>
                <c:pt idx="11">
                  <c:v>-1.8417694630986588E-2</c:v>
                </c:pt>
                <c:pt idx="12">
                  <c:v>-2.0107591036722078E-2</c:v>
                </c:pt>
                <c:pt idx="13">
                  <c:v>-2.1237293941921899E-2</c:v>
                </c:pt>
                <c:pt idx="14">
                  <c:v>-2.4341507145233646E-2</c:v>
                </c:pt>
                <c:pt idx="15">
                  <c:v>-2.7598527765221068E-2</c:v>
                </c:pt>
                <c:pt idx="16">
                  <c:v>-2.318830316305965E-2</c:v>
                </c:pt>
                <c:pt idx="17">
                  <c:v>-3.4796760980258939E-2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McPherson!$X$3:$X$20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McPherson!$Z$3:$Z$20</c:f>
              <c:numCache>
                <c:formatCode>0.00%</c:formatCode>
                <c:ptCount val="18"/>
                <c:pt idx="0">
                  <c:v>3.5804060995831964E-2</c:v>
                </c:pt>
                <c:pt idx="1">
                  <c:v>3.6460456483243392E-2</c:v>
                </c:pt>
                <c:pt idx="2">
                  <c:v>3.091045800443603E-2</c:v>
                </c:pt>
                <c:pt idx="3">
                  <c:v>2.2446093109693002E-2</c:v>
                </c:pt>
                <c:pt idx="4">
                  <c:v>2.0241548572158406E-2</c:v>
                </c:pt>
                <c:pt idx="5">
                  <c:v>2.3740401256747919E-2</c:v>
                </c:pt>
                <c:pt idx="6">
                  <c:v>3.2044558066867131E-2</c:v>
                </c:pt>
                <c:pt idx="7">
                  <c:v>3.3316780342715339E-2</c:v>
                </c:pt>
                <c:pt idx="8">
                  <c:v>3.078955538287147E-2</c:v>
                </c:pt>
                <c:pt idx="9">
                  <c:v>1.2453564446758403E-2</c:v>
                </c:pt>
                <c:pt idx="10">
                  <c:v>1.41758546522259E-2</c:v>
                </c:pt>
                <c:pt idx="11">
                  <c:v>1.8885004102972482E-2</c:v>
                </c:pt>
                <c:pt idx="12">
                  <c:v>2.512982327527857E-2</c:v>
                </c:pt>
                <c:pt idx="13">
                  <c:v>2.3571288074475703E-2</c:v>
                </c:pt>
                <c:pt idx="14">
                  <c:v>2.8102351165292895E-2</c:v>
                </c:pt>
                <c:pt idx="15">
                  <c:v>2.882235850994699E-2</c:v>
                </c:pt>
                <c:pt idx="16">
                  <c:v>2.5773610875841405E-2</c:v>
                </c:pt>
                <c:pt idx="17">
                  <c:v>8.2711411474674576E-2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9852928"/>
        <c:axId val="129854464"/>
      </c:barChart>
      <c:catAx>
        <c:axId val="129852928"/>
        <c:scaling>
          <c:orientation val="minMax"/>
        </c:scaling>
        <c:delete val="0"/>
        <c:axPos val="l"/>
        <c:majorTickMark val="none"/>
        <c:minorTickMark val="none"/>
        <c:tickLblPos val="low"/>
        <c:crossAx val="129854464"/>
        <c:crosses val="autoZero"/>
        <c:auto val="1"/>
        <c:lblAlgn val="ctr"/>
        <c:lblOffset val="100"/>
        <c:noMultiLvlLbl val="0"/>
      </c:catAx>
      <c:valAx>
        <c:axId val="129854464"/>
        <c:scaling>
          <c:orientation val="minMax"/>
          <c:max val="0.1"/>
          <c:min val="-0.1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29852928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Marshall</a:t>
            </a:r>
            <a:r>
              <a:rPr lang="en-US" baseline="0"/>
              <a:t> 2010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Marshall!$I$3:$I$20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Marshall!$J$3:$J$20</c:f>
              <c:numCache>
                <c:formatCode>0.00%</c:formatCode>
                <c:ptCount val="18"/>
                <c:pt idx="0">
                  <c:v>-3.006872852233677E-2</c:v>
                </c:pt>
                <c:pt idx="1">
                  <c:v>-3.2216494845360821E-2</c:v>
                </c:pt>
                <c:pt idx="2">
                  <c:v>-3.2431271477663233E-2</c:v>
                </c:pt>
                <c:pt idx="3">
                  <c:v>-3.7585910652920961E-2</c:v>
                </c:pt>
                <c:pt idx="4">
                  <c:v>-4.0592783505154641E-2</c:v>
                </c:pt>
                <c:pt idx="5">
                  <c:v>-4.3599656357388314E-2</c:v>
                </c:pt>
                <c:pt idx="6">
                  <c:v>-2.9209621993127148E-2</c:v>
                </c:pt>
                <c:pt idx="7">
                  <c:v>-2.8350515463917526E-2</c:v>
                </c:pt>
                <c:pt idx="8">
                  <c:v>-3.0713058419243985E-2</c:v>
                </c:pt>
                <c:pt idx="9">
                  <c:v>-3.6297250859106532E-2</c:v>
                </c:pt>
                <c:pt idx="10">
                  <c:v>-3.6512027491408937E-2</c:v>
                </c:pt>
                <c:pt idx="11">
                  <c:v>-4.3170103092783504E-2</c:v>
                </c:pt>
                <c:pt idx="12">
                  <c:v>-3.3934707903780066E-2</c:v>
                </c:pt>
                <c:pt idx="13">
                  <c:v>-2.5558419243986254E-2</c:v>
                </c:pt>
                <c:pt idx="14">
                  <c:v>-2.1262886597938145E-2</c:v>
                </c:pt>
                <c:pt idx="15">
                  <c:v>-1.5678694158075601E-2</c:v>
                </c:pt>
                <c:pt idx="16">
                  <c:v>-1.3101374570446736E-2</c:v>
                </c:pt>
                <c:pt idx="17">
                  <c:v>-1.095360824742268E-2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Marshall!$I$3:$I$20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Marshall!$K$3:$K$20</c:f>
              <c:numCache>
                <c:formatCode>0.00%</c:formatCode>
                <c:ptCount val="18"/>
                <c:pt idx="0">
                  <c:v>2.9209621993127148E-2</c:v>
                </c:pt>
                <c:pt idx="1">
                  <c:v>2.4914089347079039E-2</c:v>
                </c:pt>
                <c:pt idx="2">
                  <c:v>2.7491408934707903E-2</c:v>
                </c:pt>
                <c:pt idx="3">
                  <c:v>2.9639175257731958E-2</c:v>
                </c:pt>
                <c:pt idx="4">
                  <c:v>1.9329896907216496E-2</c:v>
                </c:pt>
                <c:pt idx="5">
                  <c:v>2.3410652920962199E-2</c:v>
                </c:pt>
                <c:pt idx="6">
                  <c:v>1.9759450171821305E-2</c:v>
                </c:pt>
                <c:pt idx="7">
                  <c:v>1.7826460481099655E-2</c:v>
                </c:pt>
                <c:pt idx="8">
                  <c:v>2.5343642611683849E-2</c:v>
                </c:pt>
                <c:pt idx="9">
                  <c:v>3.4793814432989692E-2</c:v>
                </c:pt>
                <c:pt idx="10">
                  <c:v>3.6941580756013746E-2</c:v>
                </c:pt>
                <c:pt idx="11">
                  <c:v>3.5223367697594501E-2</c:v>
                </c:pt>
                <c:pt idx="12">
                  <c:v>3.0927835051546393E-2</c:v>
                </c:pt>
                <c:pt idx="13">
                  <c:v>2.4914089347079039E-2</c:v>
                </c:pt>
                <c:pt idx="14">
                  <c:v>2.104810996563574E-2</c:v>
                </c:pt>
                <c:pt idx="15">
                  <c:v>1.8256013745704468E-2</c:v>
                </c:pt>
                <c:pt idx="16">
                  <c:v>1.8685567010309278E-2</c:v>
                </c:pt>
                <c:pt idx="17">
                  <c:v>2.104810996563574E-2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8295296"/>
        <c:axId val="128296832"/>
      </c:barChart>
      <c:catAx>
        <c:axId val="128295296"/>
        <c:scaling>
          <c:orientation val="minMax"/>
        </c:scaling>
        <c:delete val="0"/>
        <c:axPos val="l"/>
        <c:majorTickMark val="none"/>
        <c:minorTickMark val="none"/>
        <c:tickLblPos val="low"/>
        <c:crossAx val="128296832"/>
        <c:crosses val="autoZero"/>
        <c:auto val="1"/>
        <c:lblAlgn val="ctr"/>
        <c:lblOffset val="100"/>
        <c:noMultiLvlLbl val="0"/>
      </c:catAx>
      <c:valAx>
        <c:axId val="128296832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28295296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Marshall</a:t>
            </a:r>
            <a:r>
              <a:rPr lang="en-US" baseline="0"/>
              <a:t> 2015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Marshall!$L$3:$L$20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Marshall!$M$3:$M$20</c:f>
              <c:numCache>
                <c:formatCode>0.00%</c:formatCode>
                <c:ptCount val="18"/>
                <c:pt idx="0">
                  <c:v>-2.2843576199838428E-2</c:v>
                </c:pt>
                <c:pt idx="1">
                  <c:v>-2.9763843428129769E-2</c:v>
                </c:pt>
                <c:pt idx="2">
                  <c:v>-3.2010572848400247E-2</c:v>
                </c:pt>
                <c:pt idx="3">
                  <c:v>-3.2121354994109994E-2</c:v>
                </c:pt>
                <c:pt idx="4">
                  <c:v>-3.712198776585008E-2</c:v>
                </c:pt>
                <c:pt idx="5">
                  <c:v>-3.9954056467342028E-2</c:v>
                </c:pt>
                <c:pt idx="6">
                  <c:v>-4.3410871870307143E-2</c:v>
                </c:pt>
                <c:pt idx="7">
                  <c:v>-2.8889663921268995E-2</c:v>
                </c:pt>
                <c:pt idx="8">
                  <c:v>-2.7895401113705601E-2</c:v>
                </c:pt>
                <c:pt idx="9">
                  <c:v>-3.0269400130100748E-2</c:v>
                </c:pt>
                <c:pt idx="10">
                  <c:v>-3.5301900671118339E-2</c:v>
                </c:pt>
                <c:pt idx="11">
                  <c:v>-3.5499129891217091E-2</c:v>
                </c:pt>
                <c:pt idx="12">
                  <c:v>-4.0997653304098408E-2</c:v>
                </c:pt>
                <c:pt idx="13">
                  <c:v>-3.1648640442463641E-2</c:v>
                </c:pt>
                <c:pt idx="14">
                  <c:v>-2.3252524752205544E-2</c:v>
                </c:pt>
                <c:pt idx="15">
                  <c:v>-1.8223382785274519E-2</c:v>
                </c:pt>
                <c:pt idx="16">
                  <c:v>-1.2298618870093281E-2</c:v>
                </c:pt>
                <c:pt idx="17">
                  <c:v>-1.588234453121232E-2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Marshall!$L$3:$L$20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Marshall!$N$3:$N$20</c:f>
              <c:numCache>
                <c:formatCode>0.00%</c:formatCode>
                <c:ptCount val="18"/>
                <c:pt idx="0">
                  <c:v>2.192734616302916E-2</c:v>
                </c:pt>
                <c:pt idx="1">
                  <c:v>2.9060320404570978E-2</c:v>
                </c:pt>
                <c:pt idx="2">
                  <c:v>2.4695021294892795E-2</c:v>
                </c:pt>
                <c:pt idx="3">
                  <c:v>2.7244527535410512E-2</c:v>
                </c:pt>
                <c:pt idx="4">
                  <c:v>2.9594062464622171E-2</c:v>
                </c:pt>
                <c:pt idx="5">
                  <c:v>1.9117465049530099E-2</c:v>
                </c:pt>
                <c:pt idx="6">
                  <c:v>2.3234460031369867E-2</c:v>
                </c:pt>
                <c:pt idx="7">
                  <c:v>1.9561500945750463E-2</c:v>
                </c:pt>
                <c:pt idx="8">
                  <c:v>1.7507180517059958E-2</c:v>
                </c:pt>
                <c:pt idx="9">
                  <c:v>2.4845097019496609E-2</c:v>
                </c:pt>
                <c:pt idx="10">
                  <c:v>3.4124028835131694E-2</c:v>
                </c:pt>
                <c:pt idx="11">
                  <c:v>3.6355767726547528E-2</c:v>
                </c:pt>
                <c:pt idx="12">
                  <c:v>3.447394020942391E-2</c:v>
                </c:pt>
                <c:pt idx="13">
                  <c:v>2.9694098785304265E-2</c:v>
                </c:pt>
                <c:pt idx="14">
                  <c:v>2.3335484553701109E-2</c:v>
                </c:pt>
                <c:pt idx="15">
                  <c:v>1.9502092652761437E-2</c:v>
                </c:pt>
                <c:pt idx="16">
                  <c:v>1.5906135782083209E-2</c:v>
                </c:pt>
                <c:pt idx="17">
                  <c:v>3.2436546042578222E-2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9911040"/>
        <c:axId val="129912832"/>
      </c:barChart>
      <c:catAx>
        <c:axId val="129911040"/>
        <c:scaling>
          <c:orientation val="minMax"/>
        </c:scaling>
        <c:delete val="0"/>
        <c:axPos val="l"/>
        <c:majorTickMark val="none"/>
        <c:minorTickMark val="none"/>
        <c:tickLblPos val="low"/>
        <c:crossAx val="129912832"/>
        <c:crosses val="autoZero"/>
        <c:auto val="1"/>
        <c:lblAlgn val="ctr"/>
        <c:lblOffset val="100"/>
        <c:noMultiLvlLbl val="0"/>
      </c:catAx>
      <c:valAx>
        <c:axId val="129912832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29911040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Marshall</a:t>
            </a:r>
            <a:r>
              <a:rPr lang="en-US" baseline="0"/>
              <a:t> 2020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Marshall!$O$3:$O$20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Marshall!$P$3:$P$20</c:f>
              <c:numCache>
                <c:formatCode>0.00%</c:formatCode>
                <c:ptCount val="18"/>
                <c:pt idx="0">
                  <c:v>-2.5245196723795126E-2</c:v>
                </c:pt>
                <c:pt idx="1">
                  <c:v>-2.2532650121369565E-2</c:v>
                </c:pt>
                <c:pt idx="2">
                  <c:v>-2.9550253417497858E-2</c:v>
                </c:pt>
                <c:pt idx="3">
                  <c:v>-3.1796762914397564E-2</c:v>
                </c:pt>
                <c:pt idx="4">
                  <c:v>-3.1695582936847974E-2</c:v>
                </c:pt>
                <c:pt idx="5">
                  <c:v>-3.6548818566334983E-2</c:v>
                </c:pt>
                <c:pt idx="6">
                  <c:v>-3.9523530693826511E-2</c:v>
                </c:pt>
                <c:pt idx="7">
                  <c:v>-4.3168311638944648E-2</c:v>
                </c:pt>
                <c:pt idx="8">
                  <c:v>-2.849134145961723E-2</c:v>
                </c:pt>
                <c:pt idx="9">
                  <c:v>-2.7545569143703753E-2</c:v>
                </c:pt>
                <c:pt idx="10">
                  <c:v>-2.9369738216316645E-2</c:v>
                </c:pt>
                <c:pt idx="11">
                  <c:v>-3.4436017972844325E-2</c:v>
                </c:pt>
                <c:pt idx="12">
                  <c:v>-3.3510250787915946E-2</c:v>
                </c:pt>
                <c:pt idx="13">
                  <c:v>-3.8237741519264547E-2</c:v>
                </c:pt>
                <c:pt idx="14">
                  <c:v>-2.8854387679633105E-2</c:v>
                </c:pt>
                <c:pt idx="15">
                  <c:v>-1.9918344517498857E-2</c:v>
                </c:pt>
                <c:pt idx="16">
                  <c:v>-1.4347740067271445E-2</c:v>
                </c:pt>
                <c:pt idx="17">
                  <c:v>-1.8563866398794118E-2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Marshall!$O$3:$O$20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Marshall!$Q$3:$Q$20</c:f>
              <c:numCache>
                <c:formatCode>0.00%</c:formatCode>
                <c:ptCount val="18"/>
                <c:pt idx="0">
                  <c:v>2.4255510746380413E-2</c:v>
                </c:pt>
                <c:pt idx="1">
                  <c:v>2.165316032162248E-2</c:v>
                </c:pt>
                <c:pt idx="2">
                  <c:v>2.8935574976019073E-2</c:v>
                </c:pt>
                <c:pt idx="3">
                  <c:v>2.4471306550997565E-2</c:v>
                </c:pt>
                <c:pt idx="4">
                  <c:v>2.7019734762335663E-2</c:v>
                </c:pt>
                <c:pt idx="5">
                  <c:v>2.955299276892524E-2</c:v>
                </c:pt>
                <c:pt idx="6">
                  <c:v>1.8864010885101201E-2</c:v>
                </c:pt>
                <c:pt idx="7">
                  <c:v>2.3033129285696882E-2</c:v>
                </c:pt>
                <c:pt idx="8">
                  <c:v>1.9385882595383246E-2</c:v>
                </c:pt>
                <c:pt idx="9">
                  <c:v>1.7154390001827394E-2</c:v>
                </c:pt>
                <c:pt idx="10">
                  <c:v>2.4247728728205662E-2</c:v>
                </c:pt>
                <c:pt idx="11">
                  <c:v>3.3532084564968298E-2</c:v>
                </c:pt>
                <c:pt idx="12">
                  <c:v>3.5553393950857673E-2</c:v>
                </c:pt>
                <c:pt idx="13">
                  <c:v>3.3079623023189356E-2</c:v>
                </c:pt>
                <c:pt idx="14">
                  <c:v>2.785162501266444E-2</c:v>
                </c:pt>
                <c:pt idx="15">
                  <c:v>2.1641408973807306E-2</c:v>
                </c:pt>
                <c:pt idx="16">
                  <c:v>1.7063971734585615E-2</c:v>
                </c:pt>
                <c:pt idx="17">
                  <c:v>3.9368366341558381E-2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9945984"/>
        <c:axId val="129947520"/>
      </c:barChart>
      <c:catAx>
        <c:axId val="129945984"/>
        <c:scaling>
          <c:orientation val="minMax"/>
        </c:scaling>
        <c:delete val="0"/>
        <c:axPos val="l"/>
        <c:majorTickMark val="none"/>
        <c:minorTickMark val="none"/>
        <c:tickLblPos val="low"/>
        <c:crossAx val="129947520"/>
        <c:crosses val="autoZero"/>
        <c:auto val="1"/>
        <c:lblAlgn val="ctr"/>
        <c:lblOffset val="100"/>
        <c:noMultiLvlLbl val="0"/>
      </c:catAx>
      <c:valAx>
        <c:axId val="129947520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29945984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Marshall</a:t>
            </a:r>
            <a:r>
              <a:rPr lang="en-US" baseline="0"/>
              <a:t> 2025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Marshall!$R$3:$R$20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Marshall!$S$3:$S$20</c:f>
              <c:numCache>
                <c:formatCode>0.00%</c:formatCode>
                <c:ptCount val="18"/>
                <c:pt idx="0">
                  <c:v>-2.7300897734985691E-2</c:v>
                </c:pt>
                <c:pt idx="1">
                  <c:v>-2.5090727489567633E-2</c:v>
                </c:pt>
                <c:pt idx="2">
                  <c:v>-2.2298627069523329E-2</c:v>
                </c:pt>
                <c:pt idx="3">
                  <c:v>-2.9338691982365984E-2</c:v>
                </c:pt>
                <c:pt idx="4">
                  <c:v>-3.1481359982173565E-2</c:v>
                </c:pt>
                <c:pt idx="5">
                  <c:v>-3.1188084273601042E-2</c:v>
                </c:pt>
                <c:pt idx="6">
                  <c:v>-3.6183996783925983E-2</c:v>
                </c:pt>
                <c:pt idx="7">
                  <c:v>-3.9053316272600509E-2</c:v>
                </c:pt>
                <c:pt idx="8">
                  <c:v>-4.2823828476209143E-2</c:v>
                </c:pt>
                <c:pt idx="9">
                  <c:v>-2.8210225908771074E-2</c:v>
                </c:pt>
                <c:pt idx="10">
                  <c:v>-2.6791344249698864E-2</c:v>
                </c:pt>
                <c:pt idx="11">
                  <c:v>-2.8588698934935357E-2</c:v>
                </c:pt>
                <c:pt idx="12">
                  <c:v>-3.2633362122496672E-2</c:v>
                </c:pt>
                <c:pt idx="13">
                  <c:v>-3.1072557491529162E-2</c:v>
                </c:pt>
                <c:pt idx="14">
                  <c:v>-3.4875817677043203E-2</c:v>
                </c:pt>
                <c:pt idx="15">
                  <c:v>-2.4780258592271488E-2</c:v>
                </c:pt>
                <c:pt idx="16">
                  <c:v>-1.5679060406355531E-2</c:v>
                </c:pt>
                <c:pt idx="17">
                  <c:v>-2.1696300437087417E-2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Marshall!$R$3:$R$20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Marshall!$T$3:$T$20</c:f>
              <c:numCache>
                <c:formatCode>0.00%</c:formatCode>
                <c:ptCount val="18"/>
                <c:pt idx="0">
                  <c:v>2.6230269837032017E-2</c:v>
                </c:pt>
                <c:pt idx="1">
                  <c:v>2.4142827458332315E-2</c:v>
                </c:pt>
                <c:pt idx="2">
                  <c:v>2.1401390615291702E-2</c:v>
                </c:pt>
                <c:pt idx="3">
                  <c:v>2.8817808524668517E-2</c:v>
                </c:pt>
                <c:pt idx="4">
                  <c:v>2.4279505702636709E-2</c:v>
                </c:pt>
                <c:pt idx="5">
                  <c:v>2.6802496161269035E-2</c:v>
                </c:pt>
                <c:pt idx="6">
                  <c:v>2.9464957721768537E-2</c:v>
                </c:pt>
                <c:pt idx="7">
                  <c:v>1.8595840728537615E-2</c:v>
                </c:pt>
                <c:pt idx="8">
                  <c:v>2.2863886210455878E-2</c:v>
                </c:pt>
                <c:pt idx="9">
                  <c:v>1.9179899906873622E-2</c:v>
                </c:pt>
                <c:pt idx="10">
                  <c:v>1.67416132185427E-2</c:v>
                </c:pt>
                <c:pt idx="11">
                  <c:v>2.3716220444196724E-2</c:v>
                </c:pt>
                <c:pt idx="12">
                  <c:v>3.2753773995172535E-2</c:v>
                </c:pt>
                <c:pt idx="13">
                  <c:v>3.4100200472050861E-2</c:v>
                </c:pt>
                <c:pt idx="14">
                  <c:v>3.1019846442307712E-2</c:v>
                </c:pt>
                <c:pt idx="15">
                  <c:v>2.5876257801416266E-2</c:v>
                </c:pt>
                <c:pt idx="16">
                  <c:v>1.8959700278005344E-2</c:v>
                </c:pt>
                <c:pt idx="17">
                  <c:v>4.5966348596300138E-2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8411904"/>
        <c:axId val="128413696"/>
      </c:barChart>
      <c:catAx>
        <c:axId val="128411904"/>
        <c:scaling>
          <c:orientation val="minMax"/>
        </c:scaling>
        <c:delete val="0"/>
        <c:axPos val="l"/>
        <c:majorTickMark val="none"/>
        <c:minorTickMark val="none"/>
        <c:tickLblPos val="low"/>
        <c:crossAx val="128413696"/>
        <c:crosses val="autoZero"/>
        <c:auto val="1"/>
        <c:lblAlgn val="ctr"/>
        <c:lblOffset val="100"/>
        <c:noMultiLvlLbl val="0"/>
      </c:catAx>
      <c:valAx>
        <c:axId val="128413696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28411904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Aurora</a:t>
            </a:r>
            <a:r>
              <a:rPr lang="en-US" baseline="0"/>
              <a:t> 2020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Aurora!$O$3:$O$20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Aurora!$P$3:$P$20</c:f>
              <c:numCache>
                <c:formatCode>0.00%</c:formatCode>
                <c:ptCount val="18"/>
                <c:pt idx="0">
                  <c:v>-2.6093029939101352E-2</c:v>
                </c:pt>
                <c:pt idx="1">
                  <c:v>-2.4621983516044145E-2</c:v>
                </c:pt>
                <c:pt idx="2">
                  <c:v>-4.1327217371737945E-2</c:v>
                </c:pt>
                <c:pt idx="3">
                  <c:v>-2.8193067092543923E-2</c:v>
                </c:pt>
                <c:pt idx="4">
                  <c:v>-3.9684761832415885E-2</c:v>
                </c:pt>
                <c:pt idx="5">
                  <c:v>-3.931683338500979E-2</c:v>
                </c:pt>
                <c:pt idx="6">
                  <c:v>-2.1054014241968257E-2</c:v>
                </c:pt>
                <c:pt idx="7">
                  <c:v>-2.3391343452682924E-2</c:v>
                </c:pt>
                <c:pt idx="8">
                  <c:v>-2.2408371792453086E-2</c:v>
                </c:pt>
                <c:pt idx="9">
                  <c:v>-2.5566926541943896E-2</c:v>
                </c:pt>
                <c:pt idx="10">
                  <c:v>-2.9837586440265931E-2</c:v>
                </c:pt>
                <c:pt idx="11">
                  <c:v>-3.4056675100762358E-2</c:v>
                </c:pt>
                <c:pt idx="12">
                  <c:v>-3.4893658550251054E-2</c:v>
                </c:pt>
                <c:pt idx="13">
                  <c:v>-3.3768234681505027E-2</c:v>
                </c:pt>
                <c:pt idx="14">
                  <c:v>-2.7221475112728315E-2</c:v>
                </c:pt>
                <c:pt idx="15">
                  <c:v>-1.7605361630588137E-2</c:v>
                </c:pt>
                <c:pt idx="16">
                  <c:v>-1.5584603158638796E-2</c:v>
                </c:pt>
                <c:pt idx="17">
                  <c:v>-1.910562510552781E-2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Aurora!$O$3:$O$20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Aurora!$Q$3:$Q$20</c:f>
              <c:numCache>
                <c:formatCode>0.00%</c:formatCode>
                <c:ptCount val="18"/>
                <c:pt idx="0">
                  <c:v>2.5067974404221847E-2</c:v>
                </c:pt>
                <c:pt idx="1">
                  <c:v>2.4012893118913178E-2</c:v>
                </c:pt>
                <c:pt idx="2">
                  <c:v>2.9168209976774755E-2</c:v>
                </c:pt>
                <c:pt idx="3">
                  <c:v>3.2775976507308471E-2</c:v>
                </c:pt>
                <c:pt idx="4">
                  <c:v>3.6814661415833963E-2</c:v>
                </c:pt>
                <c:pt idx="5">
                  <c:v>2.9535606103352003E-2</c:v>
                </c:pt>
                <c:pt idx="6">
                  <c:v>1.3087990419825214E-2</c:v>
                </c:pt>
                <c:pt idx="7">
                  <c:v>1.9786002349014689E-2</c:v>
                </c:pt>
                <c:pt idx="8">
                  <c:v>2.8817428902929001E-2</c:v>
                </c:pt>
                <c:pt idx="9">
                  <c:v>2.5886114032399307E-2</c:v>
                </c:pt>
                <c:pt idx="10">
                  <c:v>2.2757207836936553E-2</c:v>
                </c:pt>
                <c:pt idx="11">
                  <c:v>3.2126972840480029E-2</c:v>
                </c:pt>
                <c:pt idx="12">
                  <c:v>3.5511641410939335E-2</c:v>
                </c:pt>
                <c:pt idx="13">
                  <c:v>2.8049490170518596E-2</c:v>
                </c:pt>
                <c:pt idx="14">
                  <c:v>2.960620719299931E-2</c:v>
                </c:pt>
                <c:pt idx="15">
                  <c:v>1.8559551922148896E-2</c:v>
                </c:pt>
                <c:pt idx="16">
                  <c:v>2.0793284508374522E-2</c:v>
                </c:pt>
                <c:pt idx="17">
                  <c:v>4.3912017940861685E-2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11987712"/>
        <c:axId val="111997696"/>
      </c:barChart>
      <c:catAx>
        <c:axId val="111987712"/>
        <c:scaling>
          <c:orientation val="minMax"/>
        </c:scaling>
        <c:delete val="0"/>
        <c:axPos val="l"/>
        <c:majorTickMark val="none"/>
        <c:minorTickMark val="none"/>
        <c:tickLblPos val="low"/>
        <c:crossAx val="111997696"/>
        <c:crosses val="autoZero"/>
        <c:auto val="1"/>
        <c:lblAlgn val="ctr"/>
        <c:lblOffset val="100"/>
        <c:noMultiLvlLbl val="0"/>
      </c:catAx>
      <c:valAx>
        <c:axId val="111997696"/>
        <c:scaling>
          <c:orientation val="minMax"/>
          <c:max val="8.0000000000000016E-2"/>
          <c:min val="-8.0000000000000016E-2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11987712"/>
        <c:crosses val="autoZero"/>
        <c:crossBetween val="between"/>
      </c:valAx>
      <c:spPr>
        <a:gradFill>
          <a:gsLst>
            <a:gs pos="83000">
              <a:schemeClr val="bg1"/>
            </a:gs>
            <a:gs pos="28000">
              <a:schemeClr val="bg1"/>
            </a:gs>
            <a:gs pos="27000">
              <a:schemeClr val="bg1">
                <a:lumMod val="75000"/>
              </a:schemeClr>
            </a:gs>
            <a:gs pos="84000">
              <a:schemeClr val="bg1">
                <a:lumMod val="75000"/>
              </a:schemeClr>
            </a:gs>
          </a:gsLst>
          <a:lin ang="5400000" scaled="0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Brookings</a:t>
            </a:r>
            <a:r>
              <a:rPr lang="en-US" baseline="0"/>
              <a:t> 2020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Brookings!$O$3:$O$20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Brookings!$P$3:$P$20</c:f>
              <c:numCache>
                <c:formatCode>0.00%</c:formatCode>
                <c:ptCount val="18"/>
                <c:pt idx="0">
                  <c:v>-2.8857973679205565E-2</c:v>
                </c:pt>
                <c:pt idx="1">
                  <c:v>-2.848385745519947E-2</c:v>
                </c:pt>
                <c:pt idx="2">
                  <c:v>-2.7130531637801165E-2</c:v>
                </c:pt>
                <c:pt idx="3">
                  <c:v>-5.3226033868337415E-2</c:v>
                </c:pt>
                <c:pt idx="4">
                  <c:v>-8.3103040992968377E-2</c:v>
                </c:pt>
                <c:pt idx="5">
                  <c:v>-3.2879148890872213E-2</c:v>
                </c:pt>
                <c:pt idx="6">
                  <c:v>-4.0944766944758917E-2</c:v>
                </c:pt>
                <c:pt idx="7">
                  <c:v>-3.669104624881863E-2</c:v>
                </c:pt>
                <c:pt idx="8">
                  <c:v>-2.6910367233407988E-2</c:v>
                </c:pt>
                <c:pt idx="9">
                  <c:v>-2.316219309598808E-2</c:v>
                </c:pt>
                <c:pt idx="10">
                  <c:v>-2.1522425117877761E-2</c:v>
                </c:pt>
                <c:pt idx="11">
                  <c:v>-2.3155242261120021E-2</c:v>
                </c:pt>
                <c:pt idx="12">
                  <c:v>-2.3665957918445824E-2</c:v>
                </c:pt>
                <c:pt idx="13">
                  <c:v>-2.1733677468983467E-2</c:v>
                </c:pt>
                <c:pt idx="14">
                  <c:v>-1.498194428798078E-2</c:v>
                </c:pt>
                <c:pt idx="15">
                  <c:v>-9.5415141588947906E-3</c:v>
                </c:pt>
                <c:pt idx="16">
                  <c:v>-5.8795425533736531E-3</c:v>
                </c:pt>
                <c:pt idx="17">
                  <c:v>-8.535953470598108E-3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Brookings!$O$3:$O$20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Brookings!$Q$3:$Q$20</c:f>
              <c:numCache>
                <c:formatCode>0.00%</c:formatCode>
                <c:ptCount val="18"/>
                <c:pt idx="0">
                  <c:v>2.772645002995586E-2</c:v>
                </c:pt>
                <c:pt idx="1">
                  <c:v>2.7417541094389132E-2</c:v>
                </c:pt>
                <c:pt idx="2">
                  <c:v>2.7487036919906074E-2</c:v>
                </c:pt>
                <c:pt idx="3">
                  <c:v>5.5184702968887438E-2</c:v>
                </c:pt>
                <c:pt idx="4">
                  <c:v>8.6079546149579328E-2</c:v>
                </c:pt>
                <c:pt idx="5">
                  <c:v>3.1888541269642773E-2</c:v>
                </c:pt>
                <c:pt idx="6">
                  <c:v>2.3785434174544092E-2</c:v>
                </c:pt>
                <c:pt idx="7">
                  <c:v>2.6904219171085337E-2</c:v>
                </c:pt>
                <c:pt idx="8">
                  <c:v>2.3573692226369024E-2</c:v>
                </c:pt>
                <c:pt idx="9">
                  <c:v>2.0298512953470457E-2</c:v>
                </c:pt>
                <c:pt idx="10">
                  <c:v>1.9900841397462468E-2</c:v>
                </c:pt>
                <c:pt idx="11">
                  <c:v>2.1897483915061456E-2</c:v>
                </c:pt>
                <c:pt idx="12">
                  <c:v>2.4151782365588327E-2</c:v>
                </c:pt>
                <c:pt idx="13">
                  <c:v>2.2191957941097695E-2</c:v>
                </c:pt>
                <c:pt idx="14">
                  <c:v>1.5190091056202311E-2</c:v>
                </c:pt>
                <c:pt idx="15">
                  <c:v>1.1355249566006732E-2</c:v>
                </c:pt>
                <c:pt idx="16">
                  <c:v>8.4810456950519426E-3</c:v>
                </c:pt>
                <c:pt idx="17">
                  <c:v>1.6080653821067398E-2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17510144"/>
        <c:axId val="117511680"/>
      </c:barChart>
      <c:catAx>
        <c:axId val="117510144"/>
        <c:scaling>
          <c:orientation val="minMax"/>
        </c:scaling>
        <c:delete val="0"/>
        <c:axPos val="l"/>
        <c:majorTickMark val="none"/>
        <c:minorTickMark val="none"/>
        <c:tickLblPos val="low"/>
        <c:crossAx val="117511680"/>
        <c:crosses val="autoZero"/>
        <c:auto val="1"/>
        <c:lblAlgn val="ctr"/>
        <c:lblOffset val="100"/>
        <c:noMultiLvlLbl val="0"/>
      </c:catAx>
      <c:valAx>
        <c:axId val="117511680"/>
        <c:scaling>
          <c:orientation val="minMax"/>
          <c:max val="0.15000000000000002"/>
          <c:min val="-0.15000000000000002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17510144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Marshall</a:t>
            </a:r>
            <a:r>
              <a:rPr lang="en-US" baseline="0"/>
              <a:t> 2030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Marshall!$U$3:$U$20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Marshall!$V$3:$V$20</c:f>
              <c:numCache>
                <c:formatCode>0.00%</c:formatCode>
                <c:ptCount val="18"/>
                <c:pt idx="0">
                  <c:v>-2.8300075728717275E-2</c:v>
                </c:pt>
                <c:pt idx="1">
                  <c:v>-2.7193631959114794E-2</c:v>
                </c:pt>
                <c:pt idx="2">
                  <c:v>-2.5072863341617287E-2</c:v>
                </c:pt>
                <c:pt idx="3">
                  <c:v>-2.2106787538744229E-2</c:v>
                </c:pt>
                <c:pt idx="4">
                  <c:v>-2.9086415537952687E-2</c:v>
                </c:pt>
                <c:pt idx="5">
                  <c:v>-3.1144094791994342E-2</c:v>
                </c:pt>
                <c:pt idx="6">
                  <c:v>-3.0916092382167019E-2</c:v>
                </c:pt>
                <c:pt idx="7">
                  <c:v>-3.5854831410595658E-2</c:v>
                </c:pt>
                <c:pt idx="8">
                  <c:v>-3.8558636404959407E-2</c:v>
                </c:pt>
                <c:pt idx="9">
                  <c:v>-4.2735632080953455E-2</c:v>
                </c:pt>
                <c:pt idx="10">
                  <c:v>-2.7564989277126185E-2</c:v>
                </c:pt>
                <c:pt idx="11">
                  <c:v>-2.6194161730667159E-2</c:v>
                </c:pt>
                <c:pt idx="12">
                  <c:v>-2.7082166908653917E-2</c:v>
                </c:pt>
                <c:pt idx="13">
                  <c:v>-3.0441779324126349E-2</c:v>
                </c:pt>
                <c:pt idx="14">
                  <c:v>-2.8223430513219381E-2</c:v>
                </c:pt>
                <c:pt idx="15">
                  <c:v>-3.0019582661525122E-2</c:v>
                </c:pt>
                <c:pt idx="16">
                  <c:v>-1.9594491677964853E-2</c:v>
                </c:pt>
                <c:pt idx="17">
                  <c:v>-2.4694133041944125E-2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Marshall!$U$3:$U$20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Marshall!$W$3:$W$20</c:f>
              <c:numCache>
                <c:formatCode>0.00%</c:formatCode>
                <c:ptCount val="18"/>
                <c:pt idx="0">
                  <c:v>2.7190268898133196E-2</c:v>
                </c:pt>
                <c:pt idx="1">
                  <c:v>2.6165420444162424E-2</c:v>
                </c:pt>
                <c:pt idx="2">
                  <c:v>2.4106522215788517E-2</c:v>
                </c:pt>
                <c:pt idx="3">
                  <c:v>2.1190262590408283E-2</c:v>
                </c:pt>
                <c:pt idx="4">
                  <c:v>2.8793771284096339E-2</c:v>
                </c:pt>
                <c:pt idx="5">
                  <c:v>2.4143090473343908E-2</c:v>
                </c:pt>
                <c:pt idx="6">
                  <c:v>2.6586459282654983E-2</c:v>
                </c:pt>
                <c:pt idx="7">
                  <c:v>2.9414388773463924E-2</c:v>
                </c:pt>
                <c:pt idx="8">
                  <c:v>1.8386703739087892E-2</c:v>
                </c:pt>
                <c:pt idx="9">
                  <c:v>2.2698716618588567E-2</c:v>
                </c:pt>
                <c:pt idx="10">
                  <c:v>1.8940955751244833E-2</c:v>
                </c:pt>
                <c:pt idx="11">
                  <c:v>1.6406950673629506E-2</c:v>
                </c:pt>
                <c:pt idx="12">
                  <c:v>2.3098062458071746E-2</c:v>
                </c:pt>
                <c:pt idx="13">
                  <c:v>3.1436773656395751E-2</c:v>
                </c:pt>
                <c:pt idx="14">
                  <c:v>3.2022762910347821E-2</c:v>
                </c:pt>
                <c:pt idx="15">
                  <c:v>2.8866661883788221E-2</c:v>
                </c:pt>
                <c:pt idx="16">
                  <c:v>2.2754257276213861E-2</c:v>
                </c:pt>
                <c:pt idx="17">
                  <c:v>5.3014174758536946E-2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9622400"/>
        <c:axId val="129623936"/>
      </c:barChart>
      <c:catAx>
        <c:axId val="129622400"/>
        <c:scaling>
          <c:orientation val="minMax"/>
        </c:scaling>
        <c:delete val="0"/>
        <c:axPos val="l"/>
        <c:majorTickMark val="none"/>
        <c:minorTickMark val="none"/>
        <c:tickLblPos val="low"/>
        <c:crossAx val="129623936"/>
        <c:crosses val="autoZero"/>
        <c:auto val="1"/>
        <c:lblAlgn val="ctr"/>
        <c:lblOffset val="100"/>
        <c:noMultiLvlLbl val="0"/>
      </c:catAx>
      <c:valAx>
        <c:axId val="129623936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29622400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Marshall</a:t>
            </a:r>
            <a:r>
              <a:rPr lang="en-US" baseline="0"/>
              <a:t> 2035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Marshall!$X$3:$X$20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Marshall!$Y$3:$Y$20</c:f>
              <c:numCache>
                <c:formatCode>0.00%</c:formatCode>
                <c:ptCount val="18"/>
                <c:pt idx="0">
                  <c:v>-2.8319235019987295E-2</c:v>
                </c:pt>
                <c:pt idx="1">
                  <c:v>-2.8289488369425488E-2</c:v>
                </c:pt>
                <c:pt idx="2">
                  <c:v>-2.7275538784244643E-2</c:v>
                </c:pt>
                <c:pt idx="3">
                  <c:v>-2.5148375030109641E-2</c:v>
                </c:pt>
                <c:pt idx="4">
                  <c:v>-2.1917705965485975E-2</c:v>
                </c:pt>
                <c:pt idx="5">
                  <c:v>-2.8857720225810107E-2</c:v>
                </c:pt>
                <c:pt idx="6">
                  <c:v>-3.1092754022850892E-2</c:v>
                </c:pt>
                <c:pt idx="7">
                  <c:v>-3.0722333390724228E-2</c:v>
                </c:pt>
                <c:pt idx="8">
                  <c:v>-3.5563985619488307E-2</c:v>
                </c:pt>
                <c:pt idx="9">
                  <c:v>-3.8348912253450981E-2</c:v>
                </c:pt>
                <c:pt idx="10">
                  <c:v>-4.216059706640201E-2</c:v>
                </c:pt>
                <c:pt idx="11">
                  <c:v>-2.7120439238657569E-2</c:v>
                </c:pt>
                <c:pt idx="12">
                  <c:v>-2.4967016958209503E-2</c:v>
                </c:pt>
                <c:pt idx="13">
                  <c:v>-2.5291210951042191E-2</c:v>
                </c:pt>
                <c:pt idx="14">
                  <c:v>-2.7869189464295258E-2</c:v>
                </c:pt>
                <c:pt idx="15">
                  <c:v>-2.422706573631269E-2</c:v>
                </c:pt>
                <c:pt idx="16">
                  <c:v>-2.3829626712772327E-2</c:v>
                </c:pt>
                <c:pt idx="17">
                  <c:v>-2.9405090735382555E-2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Marshall!$X$3:$X$20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Marshall!$Z$3:$Z$20</c:f>
              <c:numCache>
                <c:formatCode>0.00%</c:formatCode>
                <c:ptCount val="18"/>
                <c:pt idx="0">
                  <c:v>2.7208676783072368E-2</c:v>
                </c:pt>
                <c:pt idx="1">
                  <c:v>2.7219860502840046E-2</c:v>
                </c:pt>
                <c:pt idx="2">
                  <c:v>2.6222727589068278E-2</c:v>
                </c:pt>
                <c:pt idx="3">
                  <c:v>2.4162260632944809E-2</c:v>
                </c:pt>
                <c:pt idx="4">
                  <c:v>2.1075852935825513E-2</c:v>
                </c:pt>
                <c:pt idx="5">
                  <c:v>2.8884881913696842E-2</c:v>
                </c:pt>
                <c:pt idx="6">
                  <c:v>2.4049403494327763E-2</c:v>
                </c:pt>
                <c:pt idx="7">
                  <c:v>2.6439470218372969E-2</c:v>
                </c:pt>
                <c:pt idx="8">
                  <c:v>2.9511618484783193E-2</c:v>
                </c:pt>
                <c:pt idx="9">
                  <c:v>1.8207548098003887E-2</c:v>
                </c:pt>
                <c:pt idx="10">
                  <c:v>2.2527318850650655E-2</c:v>
                </c:pt>
                <c:pt idx="11">
                  <c:v>1.8818764943746021E-2</c:v>
                </c:pt>
                <c:pt idx="12">
                  <c:v>1.6038418778139326E-2</c:v>
                </c:pt>
                <c:pt idx="13">
                  <c:v>2.2136600502431929E-2</c:v>
                </c:pt>
                <c:pt idx="14">
                  <c:v>2.9589080924679191E-2</c:v>
                </c:pt>
                <c:pt idx="15">
                  <c:v>2.9891016079906681E-2</c:v>
                </c:pt>
                <c:pt idx="16">
                  <c:v>2.5465785246974387E-2</c:v>
                </c:pt>
                <c:pt idx="17">
                  <c:v>6.2144428475884472E-2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9890560"/>
        <c:axId val="128450560"/>
      </c:barChart>
      <c:catAx>
        <c:axId val="129890560"/>
        <c:scaling>
          <c:orientation val="minMax"/>
        </c:scaling>
        <c:delete val="0"/>
        <c:axPos val="l"/>
        <c:majorTickMark val="none"/>
        <c:minorTickMark val="none"/>
        <c:tickLblPos val="low"/>
        <c:crossAx val="128450560"/>
        <c:crosses val="autoZero"/>
        <c:auto val="1"/>
        <c:lblAlgn val="ctr"/>
        <c:lblOffset val="100"/>
        <c:noMultiLvlLbl val="0"/>
      </c:catAx>
      <c:valAx>
        <c:axId val="128450560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29890560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Meade</a:t>
            </a:r>
            <a:r>
              <a:rPr lang="en-US" baseline="0"/>
              <a:t> 2010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Meade!$I$3:$I$20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Meade!$J$3:$J$20</c:f>
              <c:numCache>
                <c:formatCode>0.00%</c:formatCode>
                <c:ptCount val="18"/>
                <c:pt idx="0">
                  <c:v>-4.2305575214280099E-2</c:v>
                </c:pt>
                <c:pt idx="1">
                  <c:v>-3.5110482031925766E-2</c:v>
                </c:pt>
                <c:pt idx="2">
                  <c:v>-3.2672800188723754E-2</c:v>
                </c:pt>
                <c:pt idx="3">
                  <c:v>-3.5307069277345289E-2</c:v>
                </c:pt>
                <c:pt idx="4">
                  <c:v>-4.3878273177636234E-2</c:v>
                </c:pt>
                <c:pt idx="5">
                  <c:v>-3.3891641110324763E-2</c:v>
                </c:pt>
                <c:pt idx="6">
                  <c:v>-3.2515530392388144E-2</c:v>
                </c:pt>
                <c:pt idx="7">
                  <c:v>-3.0274435794605647E-2</c:v>
                </c:pt>
                <c:pt idx="8">
                  <c:v>-2.6382008335299207E-2</c:v>
                </c:pt>
                <c:pt idx="9">
                  <c:v>-3.6329322953526776E-2</c:v>
                </c:pt>
                <c:pt idx="10">
                  <c:v>-3.8727687347644882E-2</c:v>
                </c:pt>
                <c:pt idx="11">
                  <c:v>-3.7469528976959973E-2</c:v>
                </c:pt>
                <c:pt idx="12">
                  <c:v>-3.0077848549186128E-2</c:v>
                </c:pt>
                <c:pt idx="13">
                  <c:v>-1.8990327907525358E-2</c:v>
                </c:pt>
                <c:pt idx="14">
                  <c:v>-1.3367932688527168E-2</c:v>
                </c:pt>
                <c:pt idx="15">
                  <c:v>-1.053707635448612E-2</c:v>
                </c:pt>
                <c:pt idx="16">
                  <c:v>-6.9198710387670045E-3</c:v>
                </c:pt>
                <c:pt idx="17">
                  <c:v>-4.8360462373201228E-3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Meade!$I$3:$I$20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Meade!$K$3:$K$20</c:f>
              <c:numCache>
                <c:formatCode>0.00%</c:formatCode>
                <c:ptCount val="18"/>
                <c:pt idx="0">
                  <c:v>3.8727687347644882E-2</c:v>
                </c:pt>
                <c:pt idx="1">
                  <c:v>3.475662499017064E-2</c:v>
                </c:pt>
                <c:pt idx="2">
                  <c:v>3.0510340489109066E-2</c:v>
                </c:pt>
                <c:pt idx="3">
                  <c:v>2.9841943854682709E-2</c:v>
                </c:pt>
                <c:pt idx="4">
                  <c:v>3.2476212943304238E-2</c:v>
                </c:pt>
                <c:pt idx="5">
                  <c:v>3.3341196823150114E-2</c:v>
                </c:pt>
                <c:pt idx="6">
                  <c:v>3.2318943146968628E-2</c:v>
                </c:pt>
                <c:pt idx="7">
                  <c:v>2.826924589132657E-2</c:v>
                </c:pt>
                <c:pt idx="8">
                  <c:v>2.7364944562396791E-2</c:v>
                </c:pt>
                <c:pt idx="9">
                  <c:v>3.7194306833372652E-2</c:v>
                </c:pt>
                <c:pt idx="10">
                  <c:v>3.7980655815050716E-2</c:v>
                </c:pt>
                <c:pt idx="11">
                  <c:v>3.5700243768184321E-2</c:v>
                </c:pt>
                <c:pt idx="12">
                  <c:v>2.7129039867893372E-2</c:v>
                </c:pt>
                <c:pt idx="13">
                  <c:v>1.9186915152944878E-2</c:v>
                </c:pt>
                <c:pt idx="14">
                  <c:v>1.4390186364708658E-2</c:v>
                </c:pt>
                <c:pt idx="15">
                  <c:v>1.2463631359597389E-2</c:v>
                </c:pt>
                <c:pt idx="16">
                  <c:v>9.4361877801368253E-3</c:v>
                </c:pt>
                <c:pt idx="17">
                  <c:v>9.3182354328851143E-3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6258560"/>
        <c:axId val="36260096"/>
      </c:barChart>
      <c:catAx>
        <c:axId val="36258560"/>
        <c:scaling>
          <c:orientation val="minMax"/>
        </c:scaling>
        <c:delete val="0"/>
        <c:axPos val="l"/>
        <c:majorTickMark val="none"/>
        <c:minorTickMark val="none"/>
        <c:tickLblPos val="low"/>
        <c:crossAx val="36260096"/>
        <c:crosses val="autoZero"/>
        <c:auto val="1"/>
        <c:lblAlgn val="ctr"/>
        <c:lblOffset val="100"/>
        <c:noMultiLvlLbl val="0"/>
      </c:catAx>
      <c:valAx>
        <c:axId val="36260096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36258560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Meade</a:t>
            </a:r>
            <a:r>
              <a:rPr lang="en-US" baseline="0"/>
              <a:t> 2015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Meade!$L$3:$L$20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Meade!$M$3:$M$20</c:f>
              <c:numCache>
                <c:formatCode>0.00%</c:formatCode>
                <c:ptCount val="18"/>
                <c:pt idx="0">
                  <c:v>-3.2705665448466238E-2</c:v>
                </c:pt>
                <c:pt idx="1">
                  <c:v>-4.0614464030000144E-2</c:v>
                </c:pt>
                <c:pt idx="2">
                  <c:v>-3.3768017890054444E-2</c:v>
                </c:pt>
                <c:pt idx="3">
                  <c:v>-3.1441432558323774E-2</c:v>
                </c:pt>
                <c:pt idx="4">
                  <c:v>-3.3861324544109721E-2</c:v>
                </c:pt>
                <c:pt idx="5">
                  <c:v>-4.2051670241726735E-2</c:v>
                </c:pt>
                <c:pt idx="6">
                  <c:v>-3.2452190588456394E-2</c:v>
                </c:pt>
                <c:pt idx="7">
                  <c:v>-3.1099980843617144E-2</c:v>
                </c:pt>
                <c:pt idx="8">
                  <c:v>-2.891597483805371E-2</c:v>
                </c:pt>
                <c:pt idx="9">
                  <c:v>-2.5181926236137967E-2</c:v>
                </c:pt>
                <c:pt idx="10">
                  <c:v>-3.4467380882813571E-2</c:v>
                </c:pt>
                <c:pt idx="11">
                  <c:v>-3.6484467156025567E-2</c:v>
                </c:pt>
                <c:pt idx="12">
                  <c:v>-3.4566449761112235E-2</c:v>
                </c:pt>
                <c:pt idx="13">
                  <c:v>-2.7216272882180547E-2</c:v>
                </c:pt>
                <c:pt idx="14">
                  <c:v>-1.6524815358548588E-2</c:v>
                </c:pt>
                <c:pt idx="15">
                  <c:v>-1.1019837229248004E-2</c:v>
                </c:pt>
                <c:pt idx="16">
                  <c:v>-7.9248473410986637E-3</c:v>
                </c:pt>
                <c:pt idx="17">
                  <c:v>-7.3548810234548559E-3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Meade!$L$3:$L$20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Meade!$N$3:$N$20</c:f>
              <c:numCache>
                <c:formatCode>0.00%</c:formatCode>
                <c:ptCount val="18"/>
                <c:pt idx="0">
                  <c:v>3.1423090332840103E-2</c:v>
                </c:pt>
                <c:pt idx="1">
                  <c:v>3.7233461308748161E-2</c:v>
                </c:pt>
                <c:pt idx="2">
                  <c:v>3.342146201142588E-2</c:v>
                </c:pt>
                <c:pt idx="3">
                  <c:v>2.936718227698492E-2</c:v>
                </c:pt>
                <c:pt idx="4">
                  <c:v>2.8697553133744495E-2</c:v>
                </c:pt>
                <c:pt idx="5">
                  <c:v>3.1217383693017138E-2</c:v>
                </c:pt>
                <c:pt idx="6">
                  <c:v>3.2034825169173928E-2</c:v>
                </c:pt>
                <c:pt idx="7">
                  <c:v>3.103982694557525E-2</c:v>
                </c:pt>
                <c:pt idx="8">
                  <c:v>2.7117752343838442E-2</c:v>
                </c:pt>
                <c:pt idx="9">
                  <c:v>2.6216021523571463E-2</c:v>
                </c:pt>
                <c:pt idx="10">
                  <c:v>3.5443880452133932E-2</c:v>
                </c:pt>
                <c:pt idx="11">
                  <c:v>3.6060512627477739E-2</c:v>
                </c:pt>
                <c:pt idx="12">
                  <c:v>3.3642727218171881E-2</c:v>
                </c:pt>
                <c:pt idx="13">
                  <c:v>2.522456034186147E-2</c:v>
                </c:pt>
                <c:pt idx="14">
                  <c:v>1.7267802217182222E-2</c:v>
                </c:pt>
                <c:pt idx="15">
                  <c:v>1.2592260274444015E-2</c:v>
                </c:pt>
                <c:pt idx="16">
                  <c:v>1.0240455614767954E-2</c:v>
                </c:pt>
                <c:pt idx="17">
                  <c:v>1.4107643661612712E-2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6297344"/>
        <c:axId val="129376640"/>
      </c:barChart>
      <c:catAx>
        <c:axId val="36297344"/>
        <c:scaling>
          <c:orientation val="minMax"/>
        </c:scaling>
        <c:delete val="0"/>
        <c:axPos val="l"/>
        <c:majorTickMark val="none"/>
        <c:minorTickMark val="none"/>
        <c:tickLblPos val="low"/>
        <c:crossAx val="129376640"/>
        <c:crosses val="autoZero"/>
        <c:auto val="1"/>
        <c:lblAlgn val="ctr"/>
        <c:lblOffset val="100"/>
        <c:noMultiLvlLbl val="0"/>
      </c:catAx>
      <c:valAx>
        <c:axId val="129376640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36297344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Meade</a:t>
            </a:r>
            <a:r>
              <a:rPr lang="en-US" baseline="0"/>
              <a:t> 2020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Meade!$O$3:$O$20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Meade!$P$3:$P$20</c:f>
              <c:numCache>
                <c:formatCode>0.00%</c:formatCode>
                <c:ptCount val="18"/>
                <c:pt idx="0">
                  <c:v>-3.1046824964824877E-2</c:v>
                </c:pt>
                <c:pt idx="1">
                  <c:v>-3.1654691688907492E-2</c:v>
                </c:pt>
                <c:pt idx="2">
                  <c:v>-3.9380523006378058E-2</c:v>
                </c:pt>
                <c:pt idx="3">
                  <c:v>-3.2760725722938283E-2</c:v>
                </c:pt>
                <c:pt idx="4">
                  <c:v>-3.0400209320436952E-2</c:v>
                </c:pt>
                <c:pt idx="5">
                  <c:v>-3.2716711223025642E-2</c:v>
                </c:pt>
                <c:pt idx="6">
                  <c:v>-4.0594448445860506E-2</c:v>
                </c:pt>
                <c:pt idx="7">
                  <c:v>-3.1292861121023023E-2</c:v>
                </c:pt>
                <c:pt idx="8">
                  <c:v>-2.994703825498737E-2</c:v>
                </c:pt>
                <c:pt idx="9">
                  <c:v>-2.7826008169700166E-2</c:v>
                </c:pt>
                <c:pt idx="10">
                  <c:v>-2.4086400449386078E-2</c:v>
                </c:pt>
                <c:pt idx="11">
                  <c:v>-3.2736082282505165E-2</c:v>
                </c:pt>
                <c:pt idx="12">
                  <c:v>-3.3932552257348425E-2</c:v>
                </c:pt>
                <c:pt idx="13">
                  <c:v>-3.1533242806287935E-2</c:v>
                </c:pt>
                <c:pt idx="14">
                  <c:v>-2.3876176374446816E-2</c:v>
                </c:pt>
                <c:pt idx="15">
                  <c:v>-1.3733445902188781E-2</c:v>
                </c:pt>
                <c:pt idx="16">
                  <c:v>-8.3556056247513829E-3</c:v>
                </c:pt>
                <c:pt idx="17">
                  <c:v>-9.6375521239290638E-3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Meade!$O$3:$O$20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Meade!$Q$3:$Q$20</c:f>
              <c:numCache>
                <c:formatCode>0.00%</c:formatCode>
                <c:ptCount val="18"/>
                <c:pt idx="0">
                  <c:v>2.9829302417184681E-2</c:v>
                </c:pt>
                <c:pt idx="1">
                  <c:v>3.0457392313766259E-2</c:v>
                </c:pt>
                <c:pt idx="2">
                  <c:v>3.6095514205283251E-2</c:v>
                </c:pt>
                <c:pt idx="3">
                  <c:v>3.2431918835553956E-2</c:v>
                </c:pt>
                <c:pt idx="4">
                  <c:v>2.847160923409035E-2</c:v>
                </c:pt>
                <c:pt idx="5">
                  <c:v>2.7810446818063723E-2</c:v>
                </c:pt>
                <c:pt idx="6">
                  <c:v>3.0239154999222688E-2</c:v>
                </c:pt>
                <c:pt idx="7">
                  <c:v>3.1018191634834161E-2</c:v>
                </c:pt>
                <c:pt idx="8">
                  <c:v>3.001862074201652E-2</c:v>
                </c:pt>
                <c:pt idx="9">
                  <c:v>2.6191349649817945E-2</c:v>
                </c:pt>
                <c:pt idx="10">
                  <c:v>2.518625258572562E-2</c:v>
                </c:pt>
                <c:pt idx="11">
                  <c:v>3.3926782591660681E-2</c:v>
                </c:pt>
                <c:pt idx="12">
                  <c:v>3.4259725966684938E-2</c:v>
                </c:pt>
                <c:pt idx="13">
                  <c:v>3.153641715531056E-2</c:v>
                </c:pt>
                <c:pt idx="14">
                  <c:v>2.2886927393127261E-2</c:v>
                </c:pt>
                <c:pt idx="15">
                  <c:v>1.523373213570115E-2</c:v>
                </c:pt>
                <c:pt idx="16">
                  <c:v>1.0430625478003419E-2</c:v>
                </c:pt>
                <c:pt idx="17">
                  <c:v>1.8464936105026728E-2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9405696"/>
        <c:axId val="129407232"/>
      </c:barChart>
      <c:catAx>
        <c:axId val="129405696"/>
        <c:scaling>
          <c:orientation val="minMax"/>
        </c:scaling>
        <c:delete val="0"/>
        <c:axPos val="l"/>
        <c:majorTickMark val="none"/>
        <c:minorTickMark val="none"/>
        <c:tickLblPos val="low"/>
        <c:crossAx val="129407232"/>
        <c:crosses val="autoZero"/>
        <c:auto val="1"/>
        <c:lblAlgn val="ctr"/>
        <c:lblOffset val="100"/>
        <c:noMultiLvlLbl val="0"/>
      </c:catAx>
      <c:valAx>
        <c:axId val="129407232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29405696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Meade</a:t>
            </a:r>
            <a:r>
              <a:rPr lang="en-US" baseline="0"/>
              <a:t>2025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Meade!$R$3:$R$20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Meade!$S$3:$S$20</c:f>
              <c:numCache>
                <c:formatCode>0.00%</c:formatCode>
                <c:ptCount val="18"/>
                <c:pt idx="0">
                  <c:v>-2.9940021376773641E-2</c:v>
                </c:pt>
                <c:pt idx="1">
                  <c:v>-3.0267586063294244E-2</c:v>
                </c:pt>
                <c:pt idx="2">
                  <c:v>-3.0916073841811824E-2</c:v>
                </c:pt>
                <c:pt idx="3">
                  <c:v>-3.8483531507450826E-2</c:v>
                </c:pt>
                <c:pt idx="4">
                  <c:v>-3.1906065839965601E-2</c:v>
                </c:pt>
                <c:pt idx="5">
                  <c:v>-2.9586103155094162E-2</c:v>
                </c:pt>
                <c:pt idx="6">
                  <c:v>-3.1812553524725944E-2</c:v>
                </c:pt>
                <c:pt idx="7">
                  <c:v>-3.9428785017686097E-2</c:v>
                </c:pt>
                <c:pt idx="8">
                  <c:v>-3.0351804999510599E-2</c:v>
                </c:pt>
                <c:pt idx="9">
                  <c:v>-2.9027687720490174E-2</c:v>
                </c:pt>
                <c:pt idx="10">
                  <c:v>-2.6808922429900427E-2</c:v>
                </c:pt>
                <c:pt idx="11">
                  <c:v>-2.3042830090601367E-2</c:v>
                </c:pt>
                <c:pt idx="12">
                  <c:v>-3.0667665462361965E-2</c:v>
                </c:pt>
                <c:pt idx="13">
                  <c:v>-3.1179983412234869E-2</c:v>
                </c:pt>
                <c:pt idx="14">
                  <c:v>-2.7864436023101503E-2</c:v>
                </c:pt>
                <c:pt idx="15">
                  <c:v>-1.9987256170601854E-2</c:v>
                </c:pt>
                <c:pt idx="16">
                  <c:v>-1.0488847466296587E-2</c:v>
                </c:pt>
                <c:pt idx="17">
                  <c:v>-1.1431520212125823E-2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Meade!$R$3:$R$20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Meade!$T$3:$T$20</c:f>
              <c:numCache>
                <c:formatCode>0.00%</c:formatCode>
                <c:ptCount val="18"/>
                <c:pt idx="0">
                  <c:v>2.8765902891409966E-2</c:v>
                </c:pt>
                <c:pt idx="1">
                  <c:v>2.9122752234654724E-2</c:v>
                </c:pt>
                <c:pt idx="2">
                  <c:v>2.9741168949213408E-2</c:v>
                </c:pt>
                <c:pt idx="3">
                  <c:v>3.5281409603074673E-2</c:v>
                </c:pt>
                <c:pt idx="4">
                  <c:v>3.1671444745955839E-2</c:v>
                </c:pt>
                <c:pt idx="5">
                  <c:v>2.7792051579723753E-2</c:v>
                </c:pt>
                <c:pt idx="6">
                  <c:v>2.7134799074064138E-2</c:v>
                </c:pt>
                <c:pt idx="7">
                  <c:v>2.9492342072992339E-2</c:v>
                </c:pt>
                <c:pt idx="8">
                  <c:v>3.0215752342202074E-2</c:v>
                </c:pt>
                <c:pt idx="9">
                  <c:v>2.9203870699014953E-2</c:v>
                </c:pt>
                <c:pt idx="10">
                  <c:v>2.5345457953824403E-2</c:v>
                </c:pt>
                <c:pt idx="11">
                  <c:v>2.4283454140444475E-2</c:v>
                </c:pt>
                <c:pt idx="12">
                  <c:v>3.2466850345321506E-2</c:v>
                </c:pt>
                <c:pt idx="13">
                  <c:v>3.2348231098805053E-2</c:v>
                </c:pt>
                <c:pt idx="14">
                  <c:v>2.8821841997100434E-2</c:v>
                </c:pt>
                <c:pt idx="15">
                  <c:v>2.0337718686151505E-2</c:v>
                </c:pt>
                <c:pt idx="16">
                  <c:v>1.2710378099384924E-2</c:v>
                </c:pt>
                <c:pt idx="17">
                  <c:v>2.2072899172634389E-2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9444480"/>
        <c:axId val="129450368"/>
      </c:barChart>
      <c:catAx>
        <c:axId val="129444480"/>
        <c:scaling>
          <c:orientation val="minMax"/>
        </c:scaling>
        <c:delete val="0"/>
        <c:axPos val="l"/>
        <c:majorTickMark val="none"/>
        <c:minorTickMark val="none"/>
        <c:tickLblPos val="low"/>
        <c:crossAx val="129450368"/>
        <c:crosses val="autoZero"/>
        <c:auto val="1"/>
        <c:lblAlgn val="ctr"/>
        <c:lblOffset val="100"/>
        <c:noMultiLvlLbl val="0"/>
      </c:catAx>
      <c:valAx>
        <c:axId val="129450368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29444480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Meade </a:t>
            </a:r>
            <a:r>
              <a:rPr lang="en-US" baseline="0"/>
              <a:t>2030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Meade!$U$3:$U$20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Meade!$V$3:$V$20</c:f>
              <c:numCache>
                <c:formatCode>0.00%</c:formatCode>
                <c:ptCount val="18"/>
                <c:pt idx="0">
                  <c:v>-3.063731687116731E-2</c:v>
                </c:pt>
                <c:pt idx="1">
                  <c:v>-2.9303201113515642E-2</c:v>
                </c:pt>
                <c:pt idx="2">
                  <c:v>-2.9677437624769088E-2</c:v>
                </c:pt>
                <c:pt idx="3">
                  <c:v>-3.033053997788929E-2</c:v>
                </c:pt>
                <c:pt idx="4">
                  <c:v>-3.7626777834972827E-2</c:v>
                </c:pt>
                <c:pt idx="5">
                  <c:v>-3.1173589852404864E-2</c:v>
                </c:pt>
                <c:pt idx="6">
                  <c:v>-2.8881452024816106E-2</c:v>
                </c:pt>
                <c:pt idx="7">
                  <c:v>-3.1020418091228671E-2</c:v>
                </c:pt>
                <c:pt idx="8">
                  <c:v>-3.839326196894801E-2</c:v>
                </c:pt>
                <c:pt idx="9">
                  <c:v>-2.9535576703460992E-2</c:v>
                </c:pt>
                <c:pt idx="10">
                  <c:v>-2.8076518817437592E-2</c:v>
                </c:pt>
                <c:pt idx="11">
                  <c:v>-2.5748126851424736E-2</c:v>
                </c:pt>
                <c:pt idx="12">
                  <c:v>-2.1671660964938999E-2</c:v>
                </c:pt>
                <c:pt idx="13">
                  <c:v>-2.8290618172497822E-2</c:v>
                </c:pt>
                <c:pt idx="14">
                  <c:v>-2.7660489993326504E-2</c:v>
                </c:pt>
                <c:pt idx="15">
                  <c:v>-2.3417526728265751E-2</c:v>
                </c:pt>
                <c:pt idx="16">
                  <c:v>-1.5325116838905787E-2</c:v>
                </c:pt>
                <c:pt idx="17">
                  <c:v>-1.3981275786265752E-2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Meade!$U$3:$U$20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Meade!$W$3:$W$20</c:f>
              <c:numCache>
                <c:formatCode>0.00%</c:formatCode>
                <c:ptCount val="18"/>
                <c:pt idx="0">
                  <c:v>2.9435853464454868E-2</c:v>
                </c:pt>
                <c:pt idx="1">
                  <c:v>2.8194843947138802E-2</c:v>
                </c:pt>
                <c:pt idx="2">
                  <c:v>2.8549604677948762E-2</c:v>
                </c:pt>
                <c:pt idx="3">
                  <c:v>2.9184556379566736E-2</c:v>
                </c:pt>
                <c:pt idx="4">
                  <c:v>3.458943957592097E-2</c:v>
                </c:pt>
                <c:pt idx="5">
                  <c:v>3.1036935556266552E-2</c:v>
                </c:pt>
                <c:pt idx="6">
                  <c:v>2.7223353186357321E-2</c:v>
                </c:pt>
                <c:pt idx="7">
                  <c:v>2.6568594984583686E-2</c:v>
                </c:pt>
                <c:pt idx="8">
                  <c:v>2.8842212141183855E-2</c:v>
                </c:pt>
                <c:pt idx="9">
                  <c:v>2.9511104373555051E-2</c:v>
                </c:pt>
                <c:pt idx="10">
                  <c:v>2.837167969203163E-2</c:v>
                </c:pt>
                <c:pt idx="11">
                  <c:v>2.4532929853558469E-2</c:v>
                </c:pt>
                <c:pt idx="12">
                  <c:v>2.3329762210133029E-2</c:v>
                </c:pt>
                <c:pt idx="13">
                  <c:v>3.0775787762167557E-2</c:v>
                </c:pt>
                <c:pt idx="14">
                  <c:v>2.9679889883530996E-2</c:v>
                </c:pt>
                <c:pt idx="15">
                  <c:v>2.571217669417725E-2</c:v>
                </c:pt>
                <c:pt idx="16">
                  <c:v>1.7035573465015243E-2</c:v>
                </c:pt>
                <c:pt idx="17">
                  <c:v>2.6674795936173633E-2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9475328"/>
        <c:axId val="129476864"/>
      </c:barChart>
      <c:catAx>
        <c:axId val="129475328"/>
        <c:scaling>
          <c:orientation val="minMax"/>
        </c:scaling>
        <c:delete val="0"/>
        <c:axPos val="l"/>
        <c:majorTickMark val="none"/>
        <c:minorTickMark val="none"/>
        <c:tickLblPos val="low"/>
        <c:crossAx val="129476864"/>
        <c:crosses val="autoZero"/>
        <c:auto val="1"/>
        <c:lblAlgn val="ctr"/>
        <c:lblOffset val="100"/>
        <c:noMultiLvlLbl val="0"/>
      </c:catAx>
      <c:valAx>
        <c:axId val="129476864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29475328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Meade</a:t>
            </a:r>
            <a:r>
              <a:rPr lang="en-US" baseline="0"/>
              <a:t> 2035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Meade!$X$3:$X$20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Meade!$Y$3:$Y$20</c:f>
              <c:numCache>
                <c:formatCode>0.00%</c:formatCode>
                <c:ptCount val="18"/>
                <c:pt idx="0">
                  <c:v>-3.2135965266510552E-2</c:v>
                </c:pt>
                <c:pt idx="1">
                  <c:v>-3.0050792636343512E-2</c:v>
                </c:pt>
                <c:pt idx="2">
                  <c:v>-2.8794260165170369E-2</c:v>
                </c:pt>
                <c:pt idx="3">
                  <c:v>-2.9178600022867547E-2</c:v>
                </c:pt>
                <c:pt idx="4">
                  <c:v>-2.9719705119499226E-2</c:v>
                </c:pt>
                <c:pt idx="5">
                  <c:v>-3.6842817337744929E-2</c:v>
                </c:pt>
                <c:pt idx="6">
                  <c:v>-3.0497224547544791E-2</c:v>
                </c:pt>
                <c:pt idx="7">
                  <c:v>-2.8223468433905434E-2</c:v>
                </c:pt>
                <c:pt idx="8">
                  <c:v>-3.0271330391008544E-2</c:v>
                </c:pt>
                <c:pt idx="9">
                  <c:v>-3.7441926614192052E-2</c:v>
                </c:pt>
                <c:pt idx="10">
                  <c:v>-2.8629813276771377E-2</c:v>
                </c:pt>
                <c:pt idx="11">
                  <c:v>-2.7024133934689082E-2</c:v>
                </c:pt>
                <c:pt idx="12">
                  <c:v>-2.4268574324470674E-2</c:v>
                </c:pt>
                <c:pt idx="13">
                  <c:v>-2.0035314390654251E-2</c:v>
                </c:pt>
                <c:pt idx="14">
                  <c:v>-2.5151776793268292E-2</c:v>
                </c:pt>
                <c:pt idx="15">
                  <c:v>-2.3296618084662438E-2</c:v>
                </c:pt>
                <c:pt idx="16">
                  <c:v>-1.7994255545138484E-2</c:v>
                </c:pt>
                <c:pt idx="17">
                  <c:v>-1.8732837909986814E-2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Meade!$X$3:$X$20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Meade!$Z$3:$Z$20</c:f>
              <c:numCache>
                <c:formatCode>0.00%</c:formatCode>
                <c:ptCount val="18"/>
                <c:pt idx="0">
                  <c:v>3.0875731334490529E-2</c:v>
                </c:pt>
                <c:pt idx="1">
                  <c:v>2.8914158749664378E-2</c:v>
                </c:pt>
                <c:pt idx="2">
                  <c:v>2.7699990649580817E-2</c:v>
                </c:pt>
                <c:pt idx="3">
                  <c:v>2.8076140354408082E-2</c:v>
                </c:pt>
                <c:pt idx="4">
                  <c:v>2.8674307429484888E-2</c:v>
                </c:pt>
                <c:pt idx="5">
                  <c:v>3.3970092449534521E-2</c:v>
                </c:pt>
                <c:pt idx="6">
                  <c:v>3.0467869629857331E-2</c:v>
                </c:pt>
                <c:pt idx="7">
                  <c:v>2.6713195317884388E-2</c:v>
                </c:pt>
                <c:pt idx="8">
                  <c:v>2.6039349841160901E-2</c:v>
                </c:pt>
                <c:pt idx="9">
                  <c:v>2.8230778881824497E-2</c:v>
                </c:pt>
                <c:pt idx="10">
                  <c:v>2.8732428655752117E-2</c:v>
                </c:pt>
                <c:pt idx="11">
                  <c:v>2.7521782997010812E-2</c:v>
                </c:pt>
                <c:pt idx="12">
                  <c:v>2.3620631864083239E-2</c:v>
                </c:pt>
                <c:pt idx="13">
                  <c:v>2.2162644237395012E-2</c:v>
                </c:pt>
                <c:pt idx="14">
                  <c:v>2.8298483998450009E-2</c:v>
                </c:pt>
                <c:pt idx="15">
                  <c:v>2.6535155674933805E-2</c:v>
                </c:pt>
                <c:pt idx="16">
                  <c:v>2.1584182750703815E-2</c:v>
                </c:pt>
                <c:pt idx="17">
                  <c:v>3.3593660389352402E-2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0046592"/>
        <c:axId val="130052480"/>
      </c:barChart>
      <c:catAx>
        <c:axId val="130046592"/>
        <c:scaling>
          <c:orientation val="minMax"/>
        </c:scaling>
        <c:delete val="0"/>
        <c:axPos val="l"/>
        <c:majorTickMark val="none"/>
        <c:minorTickMark val="none"/>
        <c:tickLblPos val="low"/>
        <c:crossAx val="130052480"/>
        <c:crosses val="autoZero"/>
        <c:auto val="1"/>
        <c:lblAlgn val="ctr"/>
        <c:lblOffset val="100"/>
        <c:noMultiLvlLbl val="0"/>
      </c:catAx>
      <c:valAx>
        <c:axId val="130052480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30046592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Mellette</a:t>
            </a:r>
            <a:r>
              <a:rPr lang="en-US" baseline="0"/>
              <a:t> 2010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Mellette!$I$3:$I$20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Mellette!$J$3:$J$20</c:f>
              <c:numCache>
                <c:formatCode>0.00%</c:formatCode>
                <c:ptCount val="18"/>
                <c:pt idx="0">
                  <c:v>-5.322265625E-2</c:v>
                </c:pt>
                <c:pt idx="1">
                  <c:v>-4.78515625E-2</c:v>
                </c:pt>
                <c:pt idx="2">
                  <c:v>-3.857421875E-2</c:v>
                </c:pt>
                <c:pt idx="3">
                  <c:v>-4.736328125E-2</c:v>
                </c:pt>
                <c:pt idx="4">
                  <c:v>-2.734375E-2</c:v>
                </c:pt>
                <c:pt idx="5">
                  <c:v>-2.490234375E-2</c:v>
                </c:pt>
                <c:pt idx="6">
                  <c:v>-2.099609375E-2</c:v>
                </c:pt>
                <c:pt idx="7">
                  <c:v>-2.392578125E-2</c:v>
                </c:pt>
                <c:pt idx="8">
                  <c:v>-2.978515625E-2</c:v>
                </c:pt>
                <c:pt idx="9">
                  <c:v>-3.271484375E-2</c:v>
                </c:pt>
                <c:pt idx="10">
                  <c:v>-3.369140625E-2</c:v>
                </c:pt>
                <c:pt idx="11">
                  <c:v>-3.662109375E-2</c:v>
                </c:pt>
                <c:pt idx="12">
                  <c:v>-3.125E-2</c:v>
                </c:pt>
                <c:pt idx="13">
                  <c:v>-1.26953125E-2</c:v>
                </c:pt>
                <c:pt idx="14">
                  <c:v>-1.3671875E-2</c:v>
                </c:pt>
                <c:pt idx="15">
                  <c:v>-1.46484375E-2</c:v>
                </c:pt>
                <c:pt idx="16">
                  <c:v>-1.46484375E-2</c:v>
                </c:pt>
                <c:pt idx="17">
                  <c:v>-7.8125E-3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Mellette!$I$3:$I$20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Mellette!$K$3:$K$20</c:f>
              <c:numCache>
                <c:formatCode>0.00%</c:formatCode>
                <c:ptCount val="18"/>
                <c:pt idx="0">
                  <c:v>4.150390625E-2</c:v>
                </c:pt>
                <c:pt idx="1">
                  <c:v>4.296875E-2</c:v>
                </c:pt>
                <c:pt idx="2">
                  <c:v>4.19921875E-2</c:v>
                </c:pt>
                <c:pt idx="3">
                  <c:v>3.80859375E-2</c:v>
                </c:pt>
                <c:pt idx="4">
                  <c:v>2.783203125E-2</c:v>
                </c:pt>
                <c:pt idx="5">
                  <c:v>2.587890625E-2</c:v>
                </c:pt>
                <c:pt idx="6">
                  <c:v>2.83203125E-2</c:v>
                </c:pt>
                <c:pt idx="7">
                  <c:v>2.392578125E-2</c:v>
                </c:pt>
                <c:pt idx="8">
                  <c:v>2.783203125E-2</c:v>
                </c:pt>
                <c:pt idx="9">
                  <c:v>3.02734375E-2</c:v>
                </c:pt>
                <c:pt idx="10">
                  <c:v>3.41796875E-2</c:v>
                </c:pt>
                <c:pt idx="11">
                  <c:v>2.24609375E-2</c:v>
                </c:pt>
                <c:pt idx="12">
                  <c:v>3.125E-2</c:v>
                </c:pt>
                <c:pt idx="13">
                  <c:v>2.099609375E-2</c:v>
                </c:pt>
                <c:pt idx="14">
                  <c:v>1.5625E-2</c:v>
                </c:pt>
                <c:pt idx="15">
                  <c:v>1.171875E-2</c:v>
                </c:pt>
                <c:pt idx="16">
                  <c:v>1.318359375E-2</c:v>
                </c:pt>
                <c:pt idx="17">
                  <c:v>1.025390625E-2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0319872"/>
        <c:axId val="130321408"/>
      </c:barChart>
      <c:catAx>
        <c:axId val="130319872"/>
        <c:scaling>
          <c:orientation val="minMax"/>
        </c:scaling>
        <c:delete val="0"/>
        <c:axPos val="l"/>
        <c:majorTickMark val="none"/>
        <c:minorTickMark val="none"/>
        <c:tickLblPos val="low"/>
        <c:crossAx val="130321408"/>
        <c:crosses val="autoZero"/>
        <c:auto val="1"/>
        <c:lblAlgn val="ctr"/>
        <c:lblOffset val="100"/>
        <c:noMultiLvlLbl val="0"/>
      </c:catAx>
      <c:valAx>
        <c:axId val="130321408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30319872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Mellette</a:t>
            </a:r>
            <a:r>
              <a:rPr lang="en-US" baseline="0"/>
              <a:t> 2015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Mellette!$L$3:$L$20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Mellette!$M$3:$M$20</c:f>
              <c:numCache>
                <c:formatCode>0.00%</c:formatCode>
                <c:ptCount val="18"/>
                <c:pt idx="0">
                  <c:v>-4.2832528875789609E-2</c:v>
                </c:pt>
                <c:pt idx="1">
                  <c:v>-5.1449516914307186E-2</c:v>
                </c:pt>
                <c:pt idx="2">
                  <c:v>-4.6636025852112892E-2</c:v>
                </c:pt>
                <c:pt idx="3">
                  <c:v>-3.7111049812265033E-2</c:v>
                </c:pt>
                <c:pt idx="4">
                  <c:v>-4.5364787192105314E-2</c:v>
                </c:pt>
                <c:pt idx="5">
                  <c:v>-2.5876660037808089E-2</c:v>
                </c:pt>
                <c:pt idx="6">
                  <c:v>-2.3578981411885105E-2</c:v>
                </c:pt>
                <c:pt idx="7">
                  <c:v>-1.956439107185615E-2</c:v>
                </c:pt>
                <c:pt idx="8">
                  <c:v>-2.2199871640907264E-2</c:v>
                </c:pt>
                <c:pt idx="9">
                  <c:v>-2.7578540977471453E-2</c:v>
                </c:pt>
                <c:pt idx="10">
                  <c:v>-2.94546677368859E-2</c:v>
                </c:pt>
                <c:pt idx="11">
                  <c:v>-2.9602951367176892E-2</c:v>
                </c:pt>
                <c:pt idx="12">
                  <c:v>-3.1435149707798198E-2</c:v>
                </c:pt>
                <c:pt idx="13">
                  <c:v>-2.7909666605206336E-2</c:v>
                </c:pt>
                <c:pt idx="14">
                  <c:v>-1.0233141744434401E-2</c:v>
                </c:pt>
                <c:pt idx="15">
                  <c:v>-1.0351053104151556E-2</c:v>
                </c:pt>
                <c:pt idx="16">
                  <c:v>-9.9604625681336805E-3</c:v>
                </c:pt>
                <c:pt idx="17">
                  <c:v>-1.3715528071537537E-2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Mellette!$L$3:$L$20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Mellette!$N$3:$N$20</c:f>
              <c:numCache>
                <c:formatCode>0.00%</c:formatCode>
                <c:ptCount val="18"/>
                <c:pt idx="0">
                  <c:v>4.125541110147584E-2</c:v>
                </c:pt>
                <c:pt idx="1">
                  <c:v>4.0097260578918124E-2</c:v>
                </c:pt>
                <c:pt idx="2">
                  <c:v>4.1664713571816198E-2</c:v>
                </c:pt>
                <c:pt idx="3">
                  <c:v>4.0633222948140743E-2</c:v>
                </c:pt>
                <c:pt idx="4">
                  <c:v>3.6838404692285547E-2</c:v>
                </c:pt>
                <c:pt idx="5">
                  <c:v>2.6832213569897595E-2</c:v>
                </c:pt>
                <c:pt idx="6">
                  <c:v>2.4781001109614217E-2</c:v>
                </c:pt>
                <c:pt idx="7">
                  <c:v>2.7314824354923793E-2</c:v>
                </c:pt>
                <c:pt idx="8">
                  <c:v>2.2660245684825497E-2</c:v>
                </c:pt>
                <c:pt idx="9">
                  <c:v>2.6024259877365861E-2</c:v>
                </c:pt>
                <c:pt idx="10">
                  <c:v>2.8420784029969746E-2</c:v>
                </c:pt>
                <c:pt idx="11">
                  <c:v>3.1936011357108517E-2</c:v>
                </c:pt>
                <c:pt idx="12">
                  <c:v>2.0756200946500637E-2</c:v>
                </c:pt>
                <c:pt idx="13">
                  <c:v>2.8132937038953077E-2</c:v>
                </c:pt>
                <c:pt idx="14">
                  <c:v>1.7975636148903552E-2</c:v>
                </c:pt>
                <c:pt idx="15">
                  <c:v>1.3354853813418612E-2</c:v>
                </c:pt>
                <c:pt idx="16">
                  <c:v>8.7046036400047072E-3</c:v>
                </c:pt>
                <c:pt idx="17">
                  <c:v>1.7762440844045206E-2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0342272"/>
        <c:axId val="130884736"/>
      </c:barChart>
      <c:catAx>
        <c:axId val="130342272"/>
        <c:scaling>
          <c:orientation val="minMax"/>
        </c:scaling>
        <c:delete val="0"/>
        <c:axPos val="l"/>
        <c:majorTickMark val="none"/>
        <c:minorTickMark val="none"/>
        <c:tickLblPos val="low"/>
        <c:crossAx val="130884736"/>
        <c:crosses val="autoZero"/>
        <c:auto val="1"/>
        <c:lblAlgn val="ctr"/>
        <c:lblOffset val="100"/>
        <c:noMultiLvlLbl val="0"/>
      </c:catAx>
      <c:valAx>
        <c:axId val="130884736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30342272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Brookings</a:t>
            </a:r>
            <a:r>
              <a:rPr lang="en-US" baseline="0"/>
              <a:t> 2025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Brookings!$R$3:$R$20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Brookings!$S$3:$S$20</c:f>
              <c:numCache>
                <c:formatCode>0.00%</c:formatCode>
                <c:ptCount val="18"/>
                <c:pt idx="0">
                  <c:v>-2.8219993948846948E-2</c:v>
                </c:pt>
                <c:pt idx="1">
                  <c:v>-2.7820361750637641E-2</c:v>
                </c:pt>
                <c:pt idx="2">
                  <c:v>-2.7428215759490743E-2</c:v>
                </c:pt>
                <c:pt idx="3">
                  <c:v>-5.3958498251745056E-2</c:v>
                </c:pt>
                <c:pt idx="4">
                  <c:v>-8.0968904820971327E-2</c:v>
                </c:pt>
                <c:pt idx="5">
                  <c:v>-3.1353172780746154E-2</c:v>
                </c:pt>
                <c:pt idx="6">
                  <c:v>-2.6381125134949966E-2</c:v>
                </c:pt>
                <c:pt idx="7">
                  <c:v>-3.9188378031784134E-2</c:v>
                </c:pt>
                <c:pt idx="8">
                  <c:v>-3.5185323491411721E-2</c:v>
                </c:pt>
                <c:pt idx="9">
                  <c:v>-2.5691753506106255E-2</c:v>
                </c:pt>
                <c:pt idx="10">
                  <c:v>-2.206055548609967E-2</c:v>
                </c:pt>
                <c:pt idx="11">
                  <c:v>-2.0356209914371197E-2</c:v>
                </c:pt>
                <c:pt idx="12">
                  <c:v>-2.1754315225139025E-2</c:v>
                </c:pt>
                <c:pt idx="13">
                  <c:v>-2.1617469485157213E-2</c:v>
                </c:pt>
                <c:pt idx="14">
                  <c:v>-1.9065863531769721E-2</c:v>
                </c:pt>
                <c:pt idx="15">
                  <c:v>-1.1575033108224693E-2</c:v>
                </c:pt>
                <c:pt idx="16">
                  <c:v>-7.0750089794957526E-3</c:v>
                </c:pt>
                <c:pt idx="17">
                  <c:v>-9.4700500667811421E-3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Brookings!$R$3:$R$20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Brookings!$T$3:$T$20</c:f>
              <c:numCache>
                <c:formatCode>0.00%</c:formatCode>
                <c:ptCount val="18"/>
                <c:pt idx="0">
                  <c:v>2.7113329048432885E-2</c:v>
                </c:pt>
                <c:pt idx="1">
                  <c:v>2.6747826448925625E-2</c:v>
                </c:pt>
                <c:pt idx="2">
                  <c:v>2.6488568487700172E-2</c:v>
                </c:pt>
                <c:pt idx="3">
                  <c:v>5.5655884287483727E-2</c:v>
                </c:pt>
                <c:pt idx="4">
                  <c:v>8.4457994319354746E-2</c:v>
                </c:pt>
                <c:pt idx="5">
                  <c:v>3.1862438712672018E-2</c:v>
                </c:pt>
                <c:pt idx="6">
                  <c:v>2.5058853006172017E-2</c:v>
                </c:pt>
                <c:pt idx="7">
                  <c:v>2.3015553361615686E-2</c:v>
                </c:pt>
                <c:pt idx="8">
                  <c:v>2.5837604487457311E-2</c:v>
                </c:pt>
                <c:pt idx="9">
                  <c:v>2.2695681132066839E-2</c:v>
                </c:pt>
                <c:pt idx="10">
                  <c:v>1.9161209534405355E-2</c:v>
                </c:pt>
                <c:pt idx="11">
                  <c:v>1.8896708373832595E-2</c:v>
                </c:pt>
                <c:pt idx="12">
                  <c:v>2.0798886795699731E-2</c:v>
                </c:pt>
                <c:pt idx="13">
                  <c:v>2.2362236253188453E-2</c:v>
                </c:pt>
                <c:pt idx="14">
                  <c:v>1.9785622978825506E-2</c:v>
                </c:pt>
                <c:pt idx="15">
                  <c:v>1.3571549522801726E-2</c:v>
                </c:pt>
                <c:pt idx="16">
                  <c:v>9.5223956163374424E-3</c:v>
                </c:pt>
                <c:pt idx="17">
                  <c:v>1.7797424359299718E-2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17544832"/>
        <c:axId val="117546368"/>
      </c:barChart>
      <c:catAx>
        <c:axId val="117544832"/>
        <c:scaling>
          <c:orientation val="minMax"/>
        </c:scaling>
        <c:delete val="0"/>
        <c:axPos val="l"/>
        <c:majorTickMark val="none"/>
        <c:minorTickMark val="none"/>
        <c:tickLblPos val="low"/>
        <c:crossAx val="117546368"/>
        <c:crosses val="autoZero"/>
        <c:auto val="1"/>
        <c:lblAlgn val="ctr"/>
        <c:lblOffset val="100"/>
        <c:noMultiLvlLbl val="0"/>
      </c:catAx>
      <c:valAx>
        <c:axId val="117546368"/>
        <c:scaling>
          <c:orientation val="minMax"/>
          <c:max val="0.15000000000000002"/>
          <c:min val="-0.15000000000000002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17544832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Mellette</a:t>
            </a:r>
            <a:r>
              <a:rPr lang="en-US" baseline="0"/>
              <a:t> 2020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Mellette!$O$3:$O$20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Mellette!$P$3:$P$20</c:f>
              <c:numCache>
                <c:formatCode>0.00%</c:formatCode>
                <c:ptCount val="18"/>
                <c:pt idx="0">
                  <c:v>-4.8385434185130194E-2</c:v>
                </c:pt>
                <c:pt idx="1">
                  <c:v>-4.0644836178258245E-2</c:v>
                </c:pt>
                <c:pt idx="2">
                  <c:v>-4.9472663156354596E-2</c:v>
                </c:pt>
                <c:pt idx="3">
                  <c:v>-4.4862966332778871E-2</c:v>
                </c:pt>
                <c:pt idx="4">
                  <c:v>-3.4583582380413529E-2</c:v>
                </c:pt>
                <c:pt idx="5">
                  <c:v>-4.2833539780066432E-2</c:v>
                </c:pt>
                <c:pt idx="6">
                  <c:v>-2.419254175563295E-2</c:v>
                </c:pt>
                <c:pt idx="7">
                  <c:v>-2.1907627771117422E-2</c:v>
                </c:pt>
                <c:pt idx="8">
                  <c:v>-1.800785577040322E-2</c:v>
                </c:pt>
                <c:pt idx="9">
                  <c:v>-2.0255411787886174E-2</c:v>
                </c:pt>
                <c:pt idx="10">
                  <c:v>-2.4535223287569366E-2</c:v>
                </c:pt>
                <c:pt idx="11">
                  <c:v>-2.5657202107328931E-2</c:v>
                </c:pt>
                <c:pt idx="12">
                  <c:v>-2.4986493490418621E-2</c:v>
                </c:pt>
                <c:pt idx="13">
                  <c:v>-2.7405472287394792E-2</c:v>
                </c:pt>
                <c:pt idx="14">
                  <c:v>-2.2727724378024363E-2</c:v>
                </c:pt>
                <c:pt idx="15">
                  <c:v>-7.6782784941947313E-3</c:v>
                </c:pt>
                <c:pt idx="16">
                  <c:v>-6.9714840028364559E-3</c:v>
                </c:pt>
                <c:pt idx="17">
                  <c:v>-1.4168331133735633E-2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Mellette!$O$3:$O$20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Mellette!$Q$3:$Q$20</c:f>
              <c:numCache>
                <c:formatCode>0.00%</c:formatCode>
                <c:ptCount val="18"/>
                <c:pt idx="0">
                  <c:v>4.6486406120713426E-2</c:v>
                </c:pt>
                <c:pt idx="1">
                  <c:v>3.9486525060378849E-2</c:v>
                </c:pt>
                <c:pt idx="2">
                  <c:v>3.839806894190894E-2</c:v>
                </c:pt>
                <c:pt idx="3">
                  <c:v>3.9809403967549832E-2</c:v>
                </c:pt>
                <c:pt idx="4">
                  <c:v>3.8702640054932631E-2</c:v>
                </c:pt>
                <c:pt idx="5">
                  <c:v>3.5306407497322105E-2</c:v>
                </c:pt>
                <c:pt idx="6">
                  <c:v>2.5524506810047271E-2</c:v>
                </c:pt>
                <c:pt idx="7">
                  <c:v>2.3488058310676418E-2</c:v>
                </c:pt>
                <c:pt idx="8">
                  <c:v>2.5807537841514596E-2</c:v>
                </c:pt>
                <c:pt idx="9">
                  <c:v>2.0925257145108664E-2</c:v>
                </c:pt>
                <c:pt idx="10">
                  <c:v>2.4189375204152746E-2</c:v>
                </c:pt>
                <c:pt idx="11">
                  <c:v>2.5947849284733149E-2</c:v>
                </c:pt>
                <c:pt idx="12">
                  <c:v>2.9759778986582216E-2</c:v>
                </c:pt>
                <c:pt idx="13">
                  <c:v>1.8142221132785796E-2</c:v>
                </c:pt>
                <c:pt idx="14">
                  <c:v>2.3894423335645065E-2</c:v>
                </c:pt>
                <c:pt idx="15">
                  <c:v>1.5199703992871806E-2</c:v>
                </c:pt>
                <c:pt idx="16">
                  <c:v>9.9638733614167956E-3</c:v>
                </c:pt>
                <c:pt idx="17">
                  <c:v>1.9691294672115223E-2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0930176"/>
        <c:axId val="130931712"/>
      </c:barChart>
      <c:catAx>
        <c:axId val="130930176"/>
        <c:scaling>
          <c:orientation val="minMax"/>
        </c:scaling>
        <c:delete val="0"/>
        <c:axPos val="l"/>
        <c:majorTickMark val="none"/>
        <c:minorTickMark val="none"/>
        <c:tickLblPos val="low"/>
        <c:crossAx val="130931712"/>
        <c:crosses val="autoZero"/>
        <c:auto val="1"/>
        <c:lblAlgn val="ctr"/>
        <c:lblOffset val="100"/>
        <c:noMultiLvlLbl val="0"/>
      </c:catAx>
      <c:valAx>
        <c:axId val="130931712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30930176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Mellette</a:t>
            </a:r>
            <a:r>
              <a:rPr lang="en-US" baseline="0"/>
              <a:t> 2025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Mellette!$R$3:$R$20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Mellette!$S$3:$S$20</c:f>
              <c:numCache>
                <c:formatCode>0.00%</c:formatCode>
                <c:ptCount val="18"/>
                <c:pt idx="0">
                  <c:v>-5.2007011445219804E-2</c:v>
                </c:pt>
                <c:pt idx="1">
                  <c:v>-4.5959125012679208E-2</c:v>
                </c:pt>
                <c:pt idx="2">
                  <c:v>-3.847316256526611E-2</c:v>
                </c:pt>
                <c:pt idx="3">
                  <c:v>-4.7078459460113284E-2</c:v>
                </c:pt>
                <c:pt idx="4">
                  <c:v>-4.1950917769392304E-2</c:v>
                </c:pt>
                <c:pt idx="5">
                  <c:v>-3.1846528148823543E-2</c:v>
                </c:pt>
                <c:pt idx="6">
                  <c:v>-4.0071527742620995E-2</c:v>
                </c:pt>
                <c:pt idx="7">
                  <c:v>-2.2253598372983695E-2</c:v>
                </c:pt>
                <c:pt idx="8">
                  <c:v>-2.0164914491176841E-2</c:v>
                </c:pt>
                <c:pt idx="9">
                  <c:v>-1.6350366355096728E-2</c:v>
                </c:pt>
                <c:pt idx="10">
                  <c:v>-1.7808990761848977E-2</c:v>
                </c:pt>
                <c:pt idx="11">
                  <c:v>-2.1178334163754434E-2</c:v>
                </c:pt>
                <c:pt idx="12">
                  <c:v>-2.1537173847777823E-2</c:v>
                </c:pt>
                <c:pt idx="13">
                  <c:v>-2.1486643000190018E-2</c:v>
                </c:pt>
                <c:pt idx="14">
                  <c:v>-2.1837001267972174E-2</c:v>
                </c:pt>
                <c:pt idx="15">
                  <c:v>-1.7277077628700486E-2</c:v>
                </c:pt>
                <c:pt idx="16">
                  <c:v>-5.1404136146649421E-3</c:v>
                </c:pt>
                <c:pt idx="17">
                  <c:v>-1.2503999783248969E-2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Mellette!$R$3:$R$20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Mellette!$T$3:$T$20</c:f>
              <c:numCache>
                <c:formatCode>0.00%</c:formatCode>
                <c:ptCount val="18"/>
                <c:pt idx="0">
                  <c:v>4.9967548111774097E-2</c:v>
                </c:pt>
                <c:pt idx="1">
                  <c:v>4.4269846020431061E-2</c:v>
                </c:pt>
                <c:pt idx="2">
                  <c:v>3.7572610074237088E-2</c:v>
                </c:pt>
                <c:pt idx="3">
                  <c:v>3.6338880415429931E-2</c:v>
                </c:pt>
                <c:pt idx="4">
                  <c:v>3.7552015203344884E-2</c:v>
                </c:pt>
                <c:pt idx="5">
                  <c:v>3.6625840366435888E-2</c:v>
                </c:pt>
                <c:pt idx="6">
                  <c:v>3.3481717275975341E-2</c:v>
                </c:pt>
                <c:pt idx="7">
                  <c:v>2.4108837179995818E-2</c:v>
                </c:pt>
                <c:pt idx="8">
                  <c:v>2.1864978567540709E-2</c:v>
                </c:pt>
                <c:pt idx="9">
                  <c:v>2.3846399152330226E-2</c:v>
                </c:pt>
                <c:pt idx="10">
                  <c:v>1.9263751945270104E-2</c:v>
                </c:pt>
                <c:pt idx="11">
                  <c:v>2.193811691752702E-2</c:v>
                </c:pt>
                <c:pt idx="12">
                  <c:v>2.3681272776156587E-2</c:v>
                </c:pt>
                <c:pt idx="13">
                  <c:v>2.6327789430745173E-2</c:v>
                </c:pt>
                <c:pt idx="14">
                  <c:v>1.4995985202583523E-2</c:v>
                </c:pt>
                <c:pt idx="15">
                  <c:v>2.0101268855685098E-2</c:v>
                </c:pt>
                <c:pt idx="16">
                  <c:v>1.1247483187045746E-2</c:v>
                </c:pt>
                <c:pt idx="17">
                  <c:v>2.1890413885961441E-2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0166144"/>
        <c:axId val="130180224"/>
      </c:barChart>
      <c:catAx>
        <c:axId val="130166144"/>
        <c:scaling>
          <c:orientation val="minMax"/>
        </c:scaling>
        <c:delete val="0"/>
        <c:axPos val="l"/>
        <c:majorTickMark val="none"/>
        <c:minorTickMark val="none"/>
        <c:tickLblPos val="low"/>
        <c:crossAx val="130180224"/>
        <c:crosses val="autoZero"/>
        <c:auto val="1"/>
        <c:lblAlgn val="ctr"/>
        <c:lblOffset val="100"/>
        <c:noMultiLvlLbl val="0"/>
      </c:catAx>
      <c:valAx>
        <c:axId val="130180224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30166144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Mellette</a:t>
            </a:r>
            <a:r>
              <a:rPr lang="en-US" baseline="0"/>
              <a:t> 2030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Mellette!$U$3:$U$20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Mellette!$V$3:$V$20</c:f>
              <c:numCache>
                <c:formatCode>0.00%</c:formatCode>
                <c:ptCount val="18"/>
                <c:pt idx="0">
                  <c:v>-5.2053588537516453E-2</c:v>
                </c:pt>
                <c:pt idx="1">
                  <c:v>-4.9340362011234949E-2</c:v>
                </c:pt>
                <c:pt idx="2">
                  <c:v>-4.3906145408991175E-2</c:v>
                </c:pt>
                <c:pt idx="3">
                  <c:v>-3.6328986911663898E-2</c:v>
                </c:pt>
                <c:pt idx="4">
                  <c:v>-4.3885770135487404E-2</c:v>
                </c:pt>
                <c:pt idx="5">
                  <c:v>-3.9094698071488382E-2</c:v>
                </c:pt>
                <c:pt idx="6">
                  <c:v>-2.9279649097442403E-2</c:v>
                </c:pt>
                <c:pt idx="7">
                  <c:v>-3.7177570365205054E-2</c:v>
                </c:pt>
                <c:pt idx="8">
                  <c:v>-2.043783796349256E-2</c:v>
                </c:pt>
                <c:pt idx="9">
                  <c:v>-1.8454556615685829E-2</c:v>
                </c:pt>
                <c:pt idx="10">
                  <c:v>-1.4423052198569163E-2</c:v>
                </c:pt>
                <c:pt idx="11">
                  <c:v>-1.5314580249737548E-2</c:v>
                </c:pt>
                <c:pt idx="12">
                  <c:v>-1.7756861022561115E-2</c:v>
                </c:pt>
                <c:pt idx="13">
                  <c:v>-1.8570627812790695E-2</c:v>
                </c:pt>
                <c:pt idx="14">
                  <c:v>-1.7028068476779845E-2</c:v>
                </c:pt>
                <c:pt idx="15">
                  <c:v>-1.6367496058860512E-2</c:v>
                </c:pt>
                <c:pt idx="16">
                  <c:v>-1.1808942348002584E-2</c:v>
                </c:pt>
                <c:pt idx="17">
                  <c:v>-1.0420960700557404E-2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Mellette!$U$3:$U$20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Mellette!$W$3:$W$20</c:f>
              <c:numCache>
                <c:formatCode>0.00%</c:formatCode>
                <c:ptCount val="18"/>
                <c:pt idx="0">
                  <c:v>5.0012270849317149E-2</c:v>
                </c:pt>
                <c:pt idx="1">
                  <c:v>4.7536896915840628E-2</c:v>
                </c:pt>
                <c:pt idx="2">
                  <c:v>4.2246573207941653E-2</c:v>
                </c:pt>
                <c:pt idx="3">
                  <c:v>3.5616593036956093E-2</c:v>
                </c:pt>
                <c:pt idx="4">
                  <c:v>3.4225451997460112E-2</c:v>
                </c:pt>
                <c:pt idx="5">
                  <c:v>3.5479442443416734E-2</c:v>
                </c:pt>
                <c:pt idx="6">
                  <c:v>3.4565832509172542E-2</c:v>
                </c:pt>
                <c:pt idx="7">
                  <c:v>3.1775048672882493E-2</c:v>
                </c:pt>
                <c:pt idx="8">
                  <c:v>2.2549040230257906E-2</c:v>
                </c:pt>
                <c:pt idx="9">
                  <c:v>2.0060761011102941E-2</c:v>
                </c:pt>
                <c:pt idx="10">
                  <c:v>2.214406420605505E-2</c:v>
                </c:pt>
                <c:pt idx="11">
                  <c:v>1.7442199226063496E-2</c:v>
                </c:pt>
                <c:pt idx="12">
                  <c:v>2.0056872451941949E-2</c:v>
                </c:pt>
                <c:pt idx="13">
                  <c:v>2.0673419616856668E-2</c:v>
                </c:pt>
                <c:pt idx="14">
                  <c:v>2.2217081174938456E-2</c:v>
                </c:pt>
                <c:pt idx="15">
                  <c:v>1.2371428723983925E-2</c:v>
                </c:pt>
                <c:pt idx="16">
                  <c:v>1.4916604824797914E-2</c:v>
                </c:pt>
                <c:pt idx="17">
                  <c:v>2.4460664914947174E-2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0205184"/>
        <c:axId val="130206720"/>
      </c:barChart>
      <c:catAx>
        <c:axId val="130205184"/>
        <c:scaling>
          <c:orientation val="minMax"/>
        </c:scaling>
        <c:delete val="0"/>
        <c:axPos val="l"/>
        <c:majorTickMark val="none"/>
        <c:minorTickMark val="none"/>
        <c:tickLblPos val="low"/>
        <c:crossAx val="130206720"/>
        <c:crosses val="autoZero"/>
        <c:auto val="1"/>
        <c:lblAlgn val="ctr"/>
        <c:lblOffset val="100"/>
        <c:noMultiLvlLbl val="0"/>
      </c:catAx>
      <c:valAx>
        <c:axId val="130206720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30205184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Mellette</a:t>
            </a:r>
            <a:r>
              <a:rPr lang="en-US" baseline="0"/>
              <a:t> 2035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Mellette!$X$3:$X$20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Mellette!$Y$3:$Y$20</c:f>
              <c:numCache>
                <c:formatCode>0.00%</c:formatCode>
                <c:ptCount val="18"/>
                <c:pt idx="0">
                  <c:v>-5.0360215782120243E-2</c:v>
                </c:pt>
                <c:pt idx="1">
                  <c:v>-4.9414521096464201E-2</c:v>
                </c:pt>
                <c:pt idx="2">
                  <c:v>-4.7176627264217418E-2</c:v>
                </c:pt>
                <c:pt idx="3">
                  <c:v>-4.1944022902756714E-2</c:v>
                </c:pt>
                <c:pt idx="4">
                  <c:v>-3.3680152986033024E-2</c:v>
                </c:pt>
                <c:pt idx="5">
                  <c:v>-4.0852703149557558E-2</c:v>
                </c:pt>
                <c:pt idx="6">
                  <c:v>-3.6473285537012672E-2</c:v>
                </c:pt>
                <c:pt idx="7">
                  <c:v>-2.6750237236018333E-2</c:v>
                </c:pt>
                <c:pt idx="8">
                  <c:v>-3.4513598497231519E-2</c:v>
                </c:pt>
                <c:pt idx="9">
                  <c:v>-1.8701413013254283E-2</c:v>
                </c:pt>
                <c:pt idx="10">
                  <c:v>-1.6443267529342075E-2</c:v>
                </c:pt>
                <c:pt idx="11">
                  <c:v>-1.2473259374828025E-2</c:v>
                </c:pt>
                <c:pt idx="12">
                  <c:v>-1.282080101395127E-2</c:v>
                </c:pt>
                <c:pt idx="13">
                  <c:v>-1.5326204745912808E-2</c:v>
                </c:pt>
                <c:pt idx="14">
                  <c:v>-1.4792356736644204E-2</c:v>
                </c:pt>
                <c:pt idx="15">
                  <c:v>-1.2726243987951504E-2</c:v>
                </c:pt>
                <c:pt idx="16">
                  <c:v>-1.1052846870632262E-2</c:v>
                </c:pt>
                <c:pt idx="17">
                  <c:v>-1.3278099648010667E-2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Mellette!$X$3:$X$20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Mellette!$Z$3:$Z$20</c:f>
              <c:numCache>
                <c:formatCode>0.00%</c:formatCode>
                <c:ptCount val="18"/>
                <c:pt idx="0">
                  <c:v>4.838530536802587E-2</c:v>
                </c:pt>
                <c:pt idx="1">
                  <c:v>4.760810285081464E-2</c:v>
                </c:pt>
                <c:pt idx="2">
                  <c:v>4.5416888531422769E-2</c:v>
                </c:pt>
                <c:pt idx="3">
                  <c:v>4.0251170748303297E-2</c:v>
                </c:pt>
                <c:pt idx="4">
                  <c:v>3.3676912128110408E-2</c:v>
                </c:pt>
                <c:pt idx="5">
                  <c:v>3.2359855767177363E-2</c:v>
                </c:pt>
                <c:pt idx="6">
                  <c:v>3.3507869940773177E-2</c:v>
                </c:pt>
                <c:pt idx="7">
                  <c:v>3.2716439046642801E-2</c:v>
                </c:pt>
                <c:pt idx="8">
                  <c:v>2.9922939105456309E-2</c:v>
                </c:pt>
                <c:pt idx="9">
                  <c:v>2.0836367359569109E-2</c:v>
                </c:pt>
                <c:pt idx="10">
                  <c:v>1.8534794042607425E-2</c:v>
                </c:pt>
                <c:pt idx="11">
                  <c:v>2.026996466288981E-2</c:v>
                </c:pt>
                <c:pt idx="12">
                  <c:v>1.5954961345370947E-2</c:v>
                </c:pt>
                <c:pt idx="13">
                  <c:v>1.7586020481511422E-2</c:v>
                </c:pt>
                <c:pt idx="14">
                  <c:v>1.7246725251101439E-2</c:v>
                </c:pt>
                <c:pt idx="15">
                  <c:v>1.8763510530526144E-2</c:v>
                </c:pt>
                <c:pt idx="16">
                  <c:v>9.0203969676831072E-3</c:v>
                </c:pt>
                <c:pt idx="17">
                  <c:v>2.9161918500075133E-2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0968960"/>
        <c:axId val="130974848"/>
      </c:barChart>
      <c:catAx>
        <c:axId val="130968960"/>
        <c:scaling>
          <c:orientation val="minMax"/>
        </c:scaling>
        <c:delete val="0"/>
        <c:axPos val="l"/>
        <c:majorTickMark val="none"/>
        <c:minorTickMark val="none"/>
        <c:tickLblPos val="low"/>
        <c:crossAx val="130974848"/>
        <c:crosses val="autoZero"/>
        <c:auto val="1"/>
        <c:lblAlgn val="ctr"/>
        <c:lblOffset val="100"/>
        <c:noMultiLvlLbl val="0"/>
      </c:catAx>
      <c:valAx>
        <c:axId val="130974848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30968960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Miner</a:t>
            </a:r>
            <a:r>
              <a:rPr lang="en-US" baseline="0"/>
              <a:t> 2010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Miner!$I$3:$I$20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Miner!$J$3:$J$20</c:f>
              <c:numCache>
                <c:formatCode>0.00%</c:formatCode>
                <c:ptCount val="18"/>
                <c:pt idx="0">
                  <c:v>-3.7254081205525327E-2</c:v>
                </c:pt>
                <c:pt idx="1">
                  <c:v>-3.1812473838426121E-2</c:v>
                </c:pt>
                <c:pt idx="2">
                  <c:v>-3.4323984930933443E-2</c:v>
                </c:pt>
                <c:pt idx="3">
                  <c:v>-3.6416910841356218E-2</c:v>
                </c:pt>
                <c:pt idx="4">
                  <c:v>-2.0929259104227712E-2</c:v>
                </c:pt>
                <c:pt idx="5">
                  <c:v>-2.1766429468396818E-2</c:v>
                </c:pt>
                <c:pt idx="6">
                  <c:v>-2.6370866471326915E-2</c:v>
                </c:pt>
                <c:pt idx="7">
                  <c:v>-2.3022185014650483E-2</c:v>
                </c:pt>
                <c:pt idx="8">
                  <c:v>-2.4696525742988699E-2</c:v>
                </c:pt>
                <c:pt idx="9">
                  <c:v>-4.1858518208455424E-2</c:v>
                </c:pt>
                <c:pt idx="10">
                  <c:v>-4.0602762662201759E-2</c:v>
                </c:pt>
                <c:pt idx="11">
                  <c:v>-4.3532858936793636E-2</c:v>
                </c:pt>
                <c:pt idx="12">
                  <c:v>-3.2649644202595231E-2</c:v>
                </c:pt>
                <c:pt idx="13">
                  <c:v>-2.7208036835496024E-2</c:v>
                </c:pt>
                <c:pt idx="14">
                  <c:v>-1.6743407283382167E-2</c:v>
                </c:pt>
                <c:pt idx="15">
                  <c:v>-1.8836333193804938E-2</c:v>
                </c:pt>
                <c:pt idx="16">
                  <c:v>-1.5487651737128506E-2</c:v>
                </c:pt>
                <c:pt idx="17">
                  <c:v>-1.1720385098367517E-2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Miner!$I$3:$I$20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Miner!$K$3:$K$20</c:f>
              <c:numCache>
                <c:formatCode>0.00%</c:formatCode>
                <c:ptCount val="18"/>
                <c:pt idx="0">
                  <c:v>2.8045207199665131E-2</c:v>
                </c:pt>
                <c:pt idx="1">
                  <c:v>3.4323984930933443E-2</c:v>
                </c:pt>
                <c:pt idx="2">
                  <c:v>3.0975303474257011E-2</c:v>
                </c:pt>
                <c:pt idx="3">
                  <c:v>2.5533696107157805E-2</c:v>
                </c:pt>
                <c:pt idx="4">
                  <c:v>1.6324822101297615E-2</c:v>
                </c:pt>
                <c:pt idx="5">
                  <c:v>1.7580577647551276E-2</c:v>
                </c:pt>
                <c:pt idx="6">
                  <c:v>2.3859355378819589E-2</c:v>
                </c:pt>
                <c:pt idx="7">
                  <c:v>2.0510673922143157E-2</c:v>
                </c:pt>
                <c:pt idx="8">
                  <c:v>2.4696525742988699E-2</c:v>
                </c:pt>
                <c:pt idx="9">
                  <c:v>4.0184177480117204E-2</c:v>
                </c:pt>
                <c:pt idx="10">
                  <c:v>4.1858518208455424E-2</c:v>
                </c:pt>
                <c:pt idx="11">
                  <c:v>3.3905399748848888E-2</c:v>
                </c:pt>
                <c:pt idx="12">
                  <c:v>2.4277940560904144E-2</c:v>
                </c:pt>
                <c:pt idx="13">
                  <c:v>2.4277940560904144E-2</c:v>
                </c:pt>
                <c:pt idx="14">
                  <c:v>2.1347844286312263E-2</c:v>
                </c:pt>
                <c:pt idx="15">
                  <c:v>2.3859355378819589E-2</c:v>
                </c:pt>
                <c:pt idx="16">
                  <c:v>2.971954792800335E-2</c:v>
                </c:pt>
                <c:pt idx="17">
                  <c:v>3.3486814566764334E-2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0996480"/>
        <c:axId val="130359296"/>
      </c:barChart>
      <c:catAx>
        <c:axId val="130996480"/>
        <c:scaling>
          <c:orientation val="minMax"/>
        </c:scaling>
        <c:delete val="0"/>
        <c:axPos val="l"/>
        <c:majorTickMark val="none"/>
        <c:minorTickMark val="none"/>
        <c:tickLblPos val="low"/>
        <c:crossAx val="130359296"/>
        <c:crosses val="autoZero"/>
        <c:auto val="1"/>
        <c:lblAlgn val="ctr"/>
        <c:lblOffset val="100"/>
        <c:noMultiLvlLbl val="0"/>
      </c:catAx>
      <c:valAx>
        <c:axId val="130359296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30996480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Miner</a:t>
            </a:r>
            <a:r>
              <a:rPr lang="en-US" baseline="0"/>
              <a:t> 2015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Miner!$L$3:$L$20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Miner!$M$3:$M$20</c:f>
              <c:numCache>
                <c:formatCode>0.00%</c:formatCode>
                <c:ptCount val="18"/>
                <c:pt idx="0">
                  <c:v>-2.3979618998371061E-2</c:v>
                </c:pt>
                <c:pt idx="1">
                  <c:v>-3.7470032711874782E-2</c:v>
                </c:pt>
                <c:pt idx="2">
                  <c:v>-3.1689788330669925E-2</c:v>
                </c:pt>
                <c:pt idx="3">
                  <c:v>-3.4206769319947566E-2</c:v>
                </c:pt>
                <c:pt idx="4">
                  <c:v>-3.7043705448273283E-2</c:v>
                </c:pt>
                <c:pt idx="5">
                  <c:v>-2.0671171604298499E-2</c:v>
                </c:pt>
                <c:pt idx="6">
                  <c:v>-2.1421882296452519E-2</c:v>
                </c:pt>
                <c:pt idx="7">
                  <c:v>-2.636714821009551E-2</c:v>
                </c:pt>
                <c:pt idx="8">
                  <c:v>-2.2764528839239226E-2</c:v>
                </c:pt>
                <c:pt idx="9">
                  <c:v>-2.3569760030200632E-2</c:v>
                </c:pt>
                <c:pt idx="10">
                  <c:v>-4.1079237053995632E-2</c:v>
                </c:pt>
                <c:pt idx="11">
                  <c:v>-3.9369061129914049E-2</c:v>
                </c:pt>
                <c:pt idx="12">
                  <c:v>-4.2350203868267065E-2</c:v>
                </c:pt>
                <c:pt idx="13">
                  <c:v>-3.0802238534663871E-2</c:v>
                </c:pt>
                <c:pt idx="14">
                  <c:v>-2.5252812675327283E-2</c:v>
                </c:pt>
                <c:pt idx="15">
                  <c:v>-1.3982425471829653E-2</c:v>
                </c:pt>
                <c:pt idx="16">
                  <c:v>-1.4258497434927516E-2</c:v>
                </c:pt>
                <c:pt idx="17">
                  <c:v>-1.7954185286852685E-2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Miner!$L$3:$L$20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Miner!$N$3:$N$20</c:f>
              <c:numCache>
                <c:formatCode>0.00%</c:formatCode>
                <c:ptCount val="18"/>
                <c:pt idx="0">
                  <c:v>2.3187974174860466E-2</c:v>
                </c:pt>
                <c:pt idx="1">
                  <c:v>2.7691228797714577E-2</c:v>
                </c:pt>
                <c:pt idx="2">
                  <c:v>3.4505457212865007E-2</c:v>
                </c:pt>
                <c:pt idx="3">
                  <c:v>3.1259435548546995E-2</c:v>
                </c:pt>
                <c:pt idx="4">
                  <c:v>2.5899385666877616E-2</c:v>
                </c:pt>
                <c:pt idx="5">
                  <c:v>1.6242212947627857E-2</c:v>
                </c:pt>
                <c:pt idx="6">
                  <c:v>1.7235856607716888E-2</c:v>
                </c:pt>
                <c:pt idx="7">
                  <c:v>2.403255106392015E-2</c:v>
                </c:pt>
                <c:pt idx="8">
                  <c:v>2.0218969514056415E-2</c:v>
                </c:pt>
                <c:pt idx="9">
                  <c:v>2.3853351764181928E-2</c:v>
                </c:pt>
                <c:pt idx="10">
                  <c:v>3.9810155786028797E-2</c:v>
                </c:pt>
                <c:pt idx="11">
                  <c:v>4.1808019327781547E-2</c:v>
                </c:pt>
                <c:pt idx="12">
                  <c:v>3.348600200772537E-2</c:v>
                </c:pt>
                <c:pt idx="13">
                  <c:v>2.3233956789126486E-2</c:v>
                </c:pt>
                <c:pt idx="14">
                  <c:v>2.3052476675202889E-2</c:v>
                </c:pt>
                <c:pt idx="15">
                  <c:v>1.9011483133713532E-2</c:v>
                </c:pt>
                <c:pt idx="16">
                  <c:v>2.0416505964329753E-2</c:v>
                </c:pt>
                <c:pt idx="17">
                  <c:v>5.0821909772523051E-2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0404736"/>
        <c:axId val="130406272"/>
      </c:barChart>
      <c:catAx>
        <c:axId val="130404736"/>
        <c:scaling>
          <c:orientation val="minMax"/>
        </c:scaling>
        <c:delete val="0"/>
        <c:axPos val="l"/>
        <c:majorTickMark val="none"/>
        <c:minorTickMark val="none"/>
        <c:tickLblPos val="low"/>
        <c:crossAx val="130406272"/>
        <c:crosses val="autoZero"/>
        <c:auto val="1"/>
        <c:lblAlgn val="ctr"/>
        <c:lblOffset val="100"/>
        <c:noMultiLvlLbl val="0"/>
      </c:catAx>
      <c:valAx>
        <c:axId val="130406272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30404736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Miner</a:t>
            </a:r>
            <a:r>
              <a:rPr lang="en-US" baseline="0"/>
              <a:t> 2020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Miner!$O$3:$O$20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Miner!$P$3:$P$20</c:f>
              <c:numCache>
                <c:formatCode>0.00%</c:formatCode>
                <c:ptCount val="18"/>
                <c:pt idx="0">
                  <c:v>-2.7963496171549914E-2</c:v>
                </c:pt>
                <c:pt idx="1">
                  <c:v>-2.3160635085965636E-2</c:v>
                </c:pt>
                <c:pt idx="2">
                  <c:v>-3.7685069067598324E-2</c:v>
                </c:pt>
                <c:pt idx="3">
                  <c:v>-3.1462639119948198E-2</c:v>
                </c:pt>
                <c:pt idx="4">
                  <c:v>-3.3818797988557837E-2</c:v>
                </c:pt>
                <c:pt idx="5">
                  <c:v>-3.7436624625800476E-2</c:v>
                </c:pt>
                <c:pt idx="6">
                  <c:v>-2.0471356316102897E-2</c:v>
                </c:pt>
                <c:pt idx="7">
                  <c:v>-2.0961994883532932E-2</c:v>
                </c:pt>
                <c:pt idx="8">
                  <c:v>-2.6292015598384344E-2</c:v>
                </c:pt>
                <c:pt idx="9">
                  <c:v>-2.2424347872698199E-2</c:v>
                </c:pt>
                <c:pt idx="10">
                  <c:v>-2.2101628021589808E-2</c:v>
                </c:pt>
                <c:pt idx="11">
                  <c:v>-3.9964855883533039E-2</c:v>
                </c:pt>
                <c:pt idx="12">
                  <c:v>-3.7539825436517953E-2</c:v>
                </c:pt>
                <c:pt idx="13">
                  <c:v>-4.0100695470415386E-2</c:v>
                </c:pt>
                <c:pt idx="14">
                  <c:v>-2.8203989998728789E-2</c:v>
                </c:pt>
                <c:pt idx="15">
                  <c:v>-2.178236388853954E-2</c:v>
                </c:pt>
                <c:pt idx="16">
                  <c:v>-1.0407215968134487E-2</c:v>
                </c:pt>
                <c:pt idx="17">
                  <c:v>-2.1003356917182612E-2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Miner!$O$3:$O$20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Miner!$Q$3:$Q$20</c:f>
              <c:numCache>
                <c:formatCode>0.00%</c:formatCode>
                <c:ptCount val="18"/>
                <c:pt idx="0">
                  <c:v>2.6862311869809287E-2</c:v>
                </c:pt>
                <c:pt idx="1">
                  <c:v>2.2857821258732591E-2</c:v>
                </c:pt>
                <c:pt idx="2">
                  <c:v>2.7265856194168766E-2</c:v>
                </c:pt>
                <c:pt idx="3">
                  <c:v>3.4597789264296741E-2</c:v>
                </c:pt>
                <c:pt idx="4">
                  <c:v>3.1340119346301057E-2</c:v>
                </c:pt>
                <c:pt idx="5">
                  <c:v>2.6315552886536933E-2</c:v>
                </c:pt>
                <c:pt idx="6">
                  <c:v>1.612205132259922E-2</c:v>
                </c:pt>
                <c:pt idx="7">
                  <c:v>1.6831736051517682E-2</c:v>
                </c:pt>
                <c:pt idx="8">
                  <c:v>2.4079240509725812E-2</c:v>
                </c:pt>
                <c:pt idx="9">
                  <c:v>1.992423570888565E-2</c:v>
                </c:pt>
                <c:pt idx="10">
                  <c:v>2.277000335307983E-2</c:v>
                </c:pt>
                <c:pt idx="11">
                  <c:v>3.9168937747749523E-2</c:v>
                </c:pt>
                <c:pt idx="12">
                  <c:v>4.1023724291150622E-2</c:v>
                </c:pt>
                <c:pt idx="13">
                  <c:v>3.250429377630297E-2</c:v>
                </c:pt>
                <c:pt idx="14">
                  <c:v>2.1868231273190451E-2</c:v>
                </c:pt>
                <c:pt idx="15">
                  <c:v>2.0821725916439878E-2</c:v>
                </c:pt>
                <c:pt idx="16">
                  <c:v>1.6380099709967632E-2</c:v>
                </c:pt>
                <c:pt idx="17">
                  <c:v>5.6485361204764918E-2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0849024"/>
        <c:axId val="130850816"/>
      </c:barChart>
      <c:catAx>
        <c:axId val="130849024"/>
        <c:scaling>
          <c:orientation val="minMax"/>
        </c:scaling>
        <c:delete val="0"/>
        <c:axPos val="l"/>
        <c:majorTickMark val="none"/>
        <c:minorTickMark val="none"/>
        <c:tickLblPos val="low"/>
        <c:crossAx val="130850816"/>
        <c:crosses val="autoZero"/>
        <c:auto val="1"/>
        <c:lblAlgn val="ctr"/>
        <c:lblOffset val="100"/>
        <c:noMultiLvlLbl val="0"/>
      </c:catAx>
      <c:valAx>
        <c:axId val="130850816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30849024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Miner</a:t>
            </a:r>
            <a:r>
              <a:rPr lang="en-US" baseline="0"/>
              <a:t> 2025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Miner!$R$3:$R$20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Miner!$S$3:$S$20</c:f>
              <c:numCache>
                <c:formatCode>0.00%</c:formatCode>
                <c:ptCount val="18"/>
                <c:pt idx="0">
                  <c:v>-3.340062142718387E-2</c:v>
                </c:pt>
                <c:pt idx="1">
                  <c:v>-2.7882526318121739E-2</c:v>
                </c:pt>
                <c:pt idx="2">
                  <c:v>-2.2103719004424753E-2</c:v>
                </c:pt>
                <c:pt idx="3">
                  <c:v>-3.7609564463744895E-2</c:v>
                </c:pt>
                <c:pt idx="4">
                  <c:v>-3.0854545575002144E-2</c:v>
                </c:pt>
                <c:pt idx="5">
                  <c:v>-3.2903279168589546E-2</c:v>
                </c:pt>
                <c:pt idx="6">
                  <c:v>-3.7783412175738024E-2</c:v>
                </c:pt>
                <c:pt idx="7">
                  <c:v>-2.0087851719334086E-2</c:v>
                </c:pt>
                <c:pt idx="8">
                  <c:v>-2.0280963097453676E-2</c:v>
                </c:pt>
                <c:pt idx="9">
                  <c:v>-2.5948366571010142E-2</c:v>
                </c:pt>
                <c:pt idx="10">
                  <c:v>-2.1749593030654504E-2</c:v>
                </c:pt>
                <c:pt idx="11">
                  <c:v>-2.0279624357502139E-2</c:v>
                </c:pt>
                <c:pt idx="12">
                  <c:v>-3.8082882103281722E-2</c:v>
                </c:pt>
                <c:pt idx="13">
                  <c:v>-3.4562053213199814E-2</c:v>
                </c:pt>
                <c:pt idx="14">
                  <c:v>-3.6684967375219937E-2</c:v>
                </c:pt>
                <c:pt idx="15">
                  <c:v>-2.3807342864883726E-2</c:v>
                </c:pt>
                <c:pt idx="16">
                  <c:v>-1.6719400508039911E-2</c:v>
                </c:pt>
                <c:pt idx="17">
                  <c:v>-2.0124499453066647E-2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Miner!$R$3:$R$20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Miner!$T$3:$T$20</c:f>
              <c:numCache>
                <c:formatCode>0.00%</c:formatCode>
                <c:ptCount val="18"/>
                <c:pt idx="0">
                  <c:v>3.209097736935259E-2</c:v>
                </c:pt>
                <c:pt idx="1">
                  <c:v>2.6758841618466846E-2</c:v>
                </c:pt>
                <c:pt idx="2">
                  <c:v>2.2371988395930475E-2</c:v>
                </c:pt>
                <c:pt idx="3">
                  <c:v>2.6569052250924621E-2</c:v>
                </c:pt>
                <c:pt idx="4">
                  <c:v>3.4267772770761575E-2</c:v>
                </c:pt>
                <c:pt idx="5">
                  <c:v>3.1242845308754395E-2</c:v>
                </c:pt>
                <c:pt idx="6">
                  <c:v>2.6556906769187778E-2</c:v>
                </c:pt>
                <c:pt idx="7">
                  <c:v>1.5909825411820872E-2</c:v>
                </c:pt>
                <c:pt idx="8">
                  <c:v>1.6180277048219276E-2</c:v>
                </c:pt>
                <c:pt idx="9">
                  <c:v>2.3991419121453396E-2</c:v>
                </c:pt>
                <c:pt idx="10">
                  <c:v>1.9406683531001855E-2</c:v>
                </c:pt>
                <c:pt idx="11">
                  <c:v>2.136468554107903E-2</c:v>
                </c:pt>
                <c:pt idx="12">
                  <c:v>3.7598357094506048E-2</c:v>
                </c:pt>
                <c:pt idx="13">
                  <c:v>3.9297806281754832E-2</c:v>
                </c:pt>
                <c:pt idx="14">
                  <c:v>3.0913990604912088E-2</c:v>
                </c:pt>
                <c:pt idx="15">
                  <c:v>1.9438292120271077E-2</c:v>
                </c:pt>
                <c:pt idx="16">
                  <c:v>1.8112236946952496E-2</c:v>
                </c:pt>
                <c:pt idx="17">
                  <c:v>5.7062829388199329E-2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0867584"/>
        <c:axId val="130869120"/>
      </c:barChart>
      <c:catAx>
        <c:axId val="130867584"/>
        <c:scaling>
          <c:orientation val="minMax"/>
        </c:scaling>
        <c:delete val="0"/>
        <c:axPos val="l"/>
        <c:majorTickMark val="none"/>
        <c:minorTickMark val="none"/>
        <c:tickLblPos val="low"/>
        <c:crossAx val="130869120"/>
        <c:crosses val="autoZero"/>
        <c:auto val="1"/>
        <c:lblAlgn val="ctr"/>
        <c:lblOffset val="100"/>
        <c:noMultiLvlLbl val="0"/>
      </c:catAx>
      <c:valAx>
        <c:axId val="130869120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30867584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Miner</a:t>
            </a:r>
            <a:r>
              <a:rPr lang="en-US" baseline="0"/>
              <a:t> 2030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Miner!$U$3:$U$20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Miner!$V$3:$V$20</c:f>
              <c:numCache>
                <c:formatCode>0.00%</c:formatCode>
                <c:ptCount val="18"/>
                <c:pt idx="0">
                  <c:v>-3.7301619152337498E-2</c:v>
                </c:pt>
                <c:pt idx="1">
                  <c:v>-3.3141374179334417E-2</c:v>
                </c:pt>
                <c:pt idx="2">
                  <c:v>-2.7782221522040945E-2</c:v>
                </c:pt>
                <c:pt idx="3">
                  <c:v>-2.0847571765330447E-2</c:v>
                </c:pt>
                <c:pt idx="4">
                  <c:v>-3.7247653399681113E-2</c:v>
                </c:pt>
                <c:pt idx="5">
                  <c:v>-2.9933506263220534E-2</c:v>
                </c:pt>
                <c:pt idx="6">
                  <c:v>-3.19338312185585E-2</c:v>
                </c:pt>
                <c:pt idx="7">
                  <c:v>-3.7968835011415798E-2</c:v>
                </c:pt>
                <c:pt idx="8">
                  <c:v>-1.961017388093373E-2</c:v>
                </c:pt>
                <c:pt idx="9">
                  <c:v>-1.9421805996125974E-2</c:v>
                </c:pt>
                <c:pt idx="10">
                  <c:v>-2.5264608622239271E-2</c:v>
                </c:pt>
                <c:pt idx="11">
                  <c:v>-2.0915147948360913E-2</c:v>
                </c:pt>
                <c:pt idx="12">
                  <c:v>-1.8124877318345275E-2</c:v>
                </c:pt>
                <c:pt idx="13">
                  <c:v>-3.5230238771934812E-2</c:v>
                </c:pt>
                <c:pt idx="14">
                  <c:v>-3.0762158424213887E-2</c:v>
                </c:pt>
                <c:pt idx="15">
                  <c:v>-3.1083042888089704E-2</c:v>
                </c:pt>
                <c:pt idx="16">
                  <c:v>-1.7890802298981458E-2</c:v>
                </c:pt>
                <c:pt idx="17">
                  <c:v>-2.3748609790068657E-2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Miner!$U$3:$U$20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Miner!$W$3:$W$20</c:f>
              <c:numCache>
                <c:formatCode>0.00%</c:formatCode>
                <c:ptCount val="18"/>
                <c:pt idx="0">
                  <c:v>3.5838802227105948E-2</c:v>
                </c:pt>
                <c:pt idx="1">
                  <c:v>3.1853459122583382E-2</c:v>
                </c:pt>
                <c:pt idx="2">
                  <c:v>2.6600825046491642E-2</c:v>
                </c:pt>
                <c:pt idx="3">
                  <c:v>2.1781690888535418E-2</c:v>
                </c:pt>
                <c:pt idx="4">
                  <c:v>2.559932038859777E-2</c:v>
                </c:pt>
                <c:pt idx="5">
                  <c:v>3.3863339680421059E-2</c:v>
                </c:pt>
                <c:pt idx="6">
                  <c:v>3.0974800859279485E-2</c:v>
                </c:pt>
                <c:pt idx="7">
                  <c:v>2.6760399461674168E-2</c:v>
                </c:pt>
                <c:pt idx="8">
                  <c:v>1.5581789673931947E-2</c:v>
                </c:pt>
                <c:pt idx="9">
                  <c:v>1.543306026158282E-2</c:v>
                </c:pt>
                <c:pt idx="10">
                  <c:v>2.3707944437033387E-2</c:v>
                </c:pt>
                <c:pt idx="11">
                  <c:v>1.8778546599743502E-2</c:v>
                </c:pt>
                <c:pt idx="12">
                  <c:v>1.9518309723325713E-2</c:v>
                </c:pt>
                <c:pt idx="13">
                  <c:v>3.5302764063393818E-2</c:v>
                </c:pt>
                <c:pt idx="14">
                  <c:v>3.6958803923794761E-2</c:v>
                </c:pt>
                <c:pt idx="15">
                  <c:v>2.7918945918356117E-2</c:v>
                </c:pt>
                <c:pt idx="16">
                  <c:v>1.6665814864450981E-2</c:v>
                </c:pt>
                <c:pt idx="17">
                  <c:v>5.8653304408485166E-2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0783488"/>
        <c:axId val="130789376"/>
      </c:barChart>
      <c:catAx>
        <c:axId val="130783488"/>
        <c:scaling>
          <c:orientation val="minMax"/>
        </c:scaling>
        <c:delete val="0"/>
        <c:axPos val="l"/>
        <c:majorTickMark val="none"/>
        <c:minorTickMark val="none"/>
        <c:tickLblPos val="low"/>
        <c:crossAx val="130789376"/>
        <c:crosses val="autoZero"/>
        <c:auto val="1"/>
        <c:lblAlgn val="ctr"/>
        <c:lblOffset val="100"/>
        <c:noMultiLvlLbl val="0"/>
      </c:catAx>
      <c:valAx>
        <c:axId val="130789376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30783488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Miner</a:t>
            </a:r>
            <a:r>
              <a:rPr lang="en-US" baseline="0"/>
              <a:t> 2035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Miner!$X$3:$X$20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Miner!$Y$3:$Y$20</c:f>
              <c:numCache>
                <c:formatCode>0.00%</c:formatCode>
                <c:ptCount val="18"/>
                <c:pt idx="0">
                  <c:v>-3.607795790455804E-2</c:v>
                </c:pt>
                <c:pt idx="1">
                  <c:v>-3.7070284660161892E-2</c:v>
                </c:pt>
                <c:pt idx="2">
                  <c:v>-3.3094774211050282E-2</c:v>
                </c:pt>
                <c:pt idx="3">
                  <c:v>-2.7879128874070427E-2</c:v>
                </c:pt>
                <c:pt idx="4">
                  <c:v>-1.9519440001958856E-2</c:v>
                </c:pt>
                <c:pt idx="5">
                  <c:v>-3.6885307201238088E-2</c:v>
                </c:pt>
                <c:pt idx="6">
                  <c:v>-2.931680669141427E-2</c:v>
                </c:pt>
                <c:pt idx="7">
                  <c:v>-3.0991794103523512E-2</c:v>
                </c:pt>
                <c:pt idx="8">
                  <c:v>-3.8370608882475815E-2</c:v>
                </c:pt>
                <c:pt idx="9">
                  <c:v>-1.9193217180212219E-2</c:v>
                </c:pt>
                <c:pt idx="10">
                  <c:v>-1.84531221768299E-2</c:v>
                </c:pt>
                <c:pt idx="11">
                  <c:v>-2.4566957459203856E-2</c:v>
                </c:pt>
                <c:pt idx="12">
                  <c:v>-2.0014661751390786E-2</c:v>
                </c:pt>
                <c:pt idx="13">
                  <c:v>-1.5697364271015285E-2</c:v>
                </c:pt>
                <c:pt idx="14">
                  <c:v>-3.1886378383258147E-2</c:v>
                </c:pt>
                <c:pt idx="15">
                  <c:v>-2.5518354716986959E-2</c:v>
                </c:pt>
                <c:pt idx="16">
                  <c:v>-2.3706893997801428E-2</c:v>
                </c:pt>
                <c:pt idx="17">
                  <c:v>-2.6908738875078789E-2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Miner!$X$3:$X$20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Miner!$Z$3:$Z$20</c:f>
              <c:numCache>
                <c:formatCode>0.00%</c:formatCode>
                <c:ptCount val="18"/>
                <c:pt idx="0">
                  <c:v>3.4663136429723684E-2</c:v>
                </c:pt>
                <c:pt idx="1">
                  <c:v>3.5626841959044794E-2</c:v>
                </c:pt>
                <c:pt idx="2">
                  <c:v>3.1821526711046322E-2</c:v>
                </c:pt>
                <c:pt idx="3">
                  <c:v>2.6598736902316941E-2</c:v>
                </c:pt>
                <c:pt idx="4">
                  <c:v>2.1214696422799648E-2</c:v>
                </c:pt>
                <c:pt idx="5">
                  <c:v>2.4773313741475917E-2</c:v>
                </c:pt>
                <c:pt idx="6">
                  <c:v>3.3601411816815294E-2</c:v>
                </c:pt>
                <c:pt idx="7">
                  <c:v>3.0883254057498012E-2</c:v>
                </c:pt>
                <c:pt idx="8">
                  <c:v>2.7032915577939787E-2</c:v>
                </c:pt>
                <c:pt idx="9">
                  <c:v>1.537575881919221E-2</c:v>
                </c:pt>
                <c:pt idx="10">
                  <c:v>1.4641230742558404E-2</c:v>
                </c:pt>
                <c:pt idx="11">
                  <c:v>2.3481774643065893E-2</c:v>
                </c:pt>
                <c:pt idx="12">
                  <c:v>1.8017469251359386E-2</c:v>
                </c:pt>
                <c:pt idx="13">
                  <c:v>1.749429037109914E-2</c:v>
                </c:pt>
                <c:pt idx="14">
                  <c:v>3.2803290555423824E-2</c:v>
                </c:pt>
                <c:pt idx="15">
                  <c:v>3.3267520284162404E-2</c:v>
                </c:pt>
                <c:pt idx="16">
                  <c:v>2.4608905276391892E-2</c:v>
                </c:pt>
                <c:pt idx="17">
                  <c:v>5.8942135095857898E-2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1412352"/>
        <c:axId val="131413888"/>
      </c:barChart>
      <c:catAx>
        <c:axId val="131412352"/>
        <c:scaling>
          <c:orientation val="minMax"/>
        </c:scaling>
        <c:delete val="0"/>
        <c:axPos val="l"/>
        <c:majorTickMark val="none"/>
        <c:minorTickMark val="none"/>
        <c:tickLblPos val="low"/>
        <c:crossAx val="131413888"/>
        <c:crosses val="autoZero"/>
        <c:auto val="1"/>
        <c:lblAlgn val="ctr"/>
        <c:lblOffset val="100"/>
        <c:noMultiLvlLbl val="0"/>
      </c:catAx>
      <c:valAx>
        <c:axId val="131413888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31412352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Brookings</a:t>
            </a:r>
            <a:r>
              <a:rPr lang="en-US" baseline="0"/>
              <a:t> 2030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Brookings!$U$3:$U$20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Brookings!$V$3:$V$20</c:f>
              <c:numCache>
                <c:formatCode>0.00%</c:formatCode>
                <c:ptCount val="18"/>
                <c:pt idx="0">
                  <c:v>-2.8135106886180702E-2</c:v>
                </c:pt>
                <c:pt idx="1">
                  <c:v>-2.7298985351063322E-2</c:v>
                </c:pt>
                <c:pt idx="2">
                  <c:v>-2.6892912075015523E-2</c:v>
                </c:pt>
                <c:pt idx="3">
                  <c:v>-5.3180769587300031E-2</c:v>
                </c:pt>
                <c:pt idx="4">
                  <c:v>-8.0571972975219272E-2</c:v>
                </c:pt>
                <c:pt idx="5">
                  <c:v>-3.1613671595042719E-2</c:v>
                </c:pt>
                <c:pt idx="6">
                  <c:v>-2.5089724547004862E-2</c:v>
                </c:pt>
                <c:pt idx="7">
                  <c:v>-2.5513423720447195E-2</c:v>
                </c:pt>
                <c:pt idx="8">
                  <c:v>-3.7788061663673614E-2</c:v>
                </c:pt>
                <c:pt idx="9">
                  <c:v>-3.3658493062285501E-2</c:v>
                </c:pt>
                <c:pt idx="10">
                  <c:v>-2.4534577723337659E-2</c:v>
                </c:pt>
                <c:pt idx="11">
                  <c:v>-2.0897903300714865E-2</c:v>
                </c:pt>
                <c:pt idx="12">
                  <c:v>-1.9200790533452833E-2</c:v>
                </c:pt>
                <c:pt idx="13">
                  <c:v>-1.995868884232959E-2</c:v>
                </c:pt>
                <c:pt idx="14">
                  <c:v>-1.9078911851687006E-2</c:v>
                </c:pt>
                <c:pt idx="15">
                  <c:v>-1.4776369716231664E-2</c:v>
                </c:pt>
                <c:pt idx="16">
                  <c:v>-8.6127723357145979E-3</c:v>
                </c:pt>
                <c:pt idx="17">
                  <c:v>-1.0903638399728813E-2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Brookings!$U$3:$U$20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Brookings!$W$3:$W$20</c:f>
              <c:numCache>
                <c:formatCode>0.00%</c:formatCode>
                <c:ptCount val="18"/>
                <c:pt idx="0">
                  <c:v>2.70317693750513E-2</c:v>
                </c:pt>
                <c:pt idx="1">
                  <c:v>2.6246032746203414E-2</c:v>
                </c:pt>
                <c:pt idx="2">
                  <c:v>2.5926991984813959E-2</c:v>
                </c:pt>
                <c:pt idx="3">
                  <c:v>5.3577507260907813E-2</c:v>
                </c:pt>
                <c:pt idx="4">
                  <c:v>8.3763627225345208E-2</c:v>
                </c:pt>
                <c:pt idx="5">
                  <c:v>3.2741359076122412E-2</c:v>
                </c:pt>
                <c:pt idx="6">
                  <c:v>2.539378522286324E-2</c:v>
                </c:pt>
                <c:pt idx="7">
                  <c:v>2.4269529670299533E-2</c:v>
                </c:pt>
                <c:pt idx="8">
                  <c:v>2.2244850122453724E-2</c:v>
                </c:pt>
                <c:pt idx="9">
                  <c:v>2.4968058230249397E-2</c:v>
                </c:pt>
                <c:pt idx="10">
                  <c:v>2.146308401803864E-2</c:v>
                </c:pt>
                <c:pt idx="11">
                  <c:v>1.8231282723946439E-2</c:v>
                </c:pt>
                <c:pt idx="12">
                  <c:v>1.8008886849525209E-2</c:v>
                </c:pt>
                <c:pt idx="13">
                  <c:v>1.9361368241078484E-2</c:v>
                </c:pt>
                <c:pt idx="14">
                  <c:v>2.0059669125325835E-2</c:v>
                </c:pt>
                <c:pt idx="15">
                  <c:v>1.772655414488452E-2</c:v>
                </c:pt>
                <c:pt idx="16">
                  <c:v>1.1414194464732288E-2</c:v>
                </c:pt>
                <c:pt idx="17">
                  <c:v>1.9864675351728454E-2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18034432"/>
        <c:axId val="118035968"/>
      </c:barChart>
      <c:catAx>
        <c:axId val="118034432"/>
        <c:scaling>
          <c:orientation val="minMax"/>
        </c:scaling>
        <c:delete val="0"/>
        <c:axPos val="l"/>
        <c:majorTickMark val="none"/>
        <c:minorTickMark val="none"/>
        <c:tickLblPos val="low"/>
        <c:crossAx val="118035968"/>
        <c:crosses val="autoZero"/>
        <c:auto val="1"/>
        <c:lblAlgn val="ctr"/>
        <c:lblOffset val="100"/>
        <c:noMultiLvlLbl val="0"/>
      </c:catAx>
      <c:valAx>
        <c:axId val="118035968"/>
        <c:scaling>
          <c:orientation val="minMax"/>
          <c:max val="0.15000000000000002"/>
          <c:min val="-0.15000000000000002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18034432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Minnehaha</a:t>
            </a:r>
            <a:r>
              <a:rPr lang="en-US" baseline="0"/>
              <a:t> 2010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Minnehaha!$I$3:$I$20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Minnehaha!$J$3:$J$20</c:f>
              <c:numCache>
                <c:formatCode>0.00%</c:formatCode>
                <c:ptCount val="18"/>
                <c:pt idx="0">
                  <c:v>-3.8856893336795144E-2</c:v>
                </c:pt>
                <c:pt idx="1">
                  <c:v>-3.5729459248943753E-2</c:v>
                </c:pt>
                <c:pt idx="2">
                  <c:v>-3.4000519272074967E-2</c:v>
                </c:pt>
                <c:pt idx="3">
                  <c:v>-3.3841197158165554E-2</c:v>
                </c:pt>
                <c:pt idx="4">
                  <c:v>-3.6337243609412984E-2</c:v>
                </c:pt>
                <c:pt idx="5">
                  <c:v>-4.3400523992730193E-2</c:v>
                </c:pt>
                <c:pt idx="6">
                  <c:v>-3.7765241815564003E-2</c:v>
                </c:pt>
                <c:pt idx="7">
                  <c:v>-3.2531215332688178E-2</c:v>
                </c:pt>
                <c:pt idx="8">
                  <c:v>-3.3587461939717234E-2</c:v>
                </c:pt>
                <c:pt idx="9">
                  <c:v>-3.7676729530058774E-2</c:v>
                </c:pt>
                <c:pt idx="10">
                  <c:v>-3.5263294545282882E-2</c:v>
                </c:pt>
                <c:pt idx="11">
                  <c:v>-2.9881747586565015E-2</c:v>
                </c:pt>
                <c:pt idx="12">
                  <c:v>-2.3502962211154908E-2</c:v>
                </c:pt>
                <c:pt idx="13">
                  <c:v>-1.5153303278495055E-2</c:v>
                </c:pt>
                <c:pt idx="14">
                  <c:v>-1.0627375079661057E-2</c:v>
                </c:pt>
                <c:pt idx="15">
                  <c:v>-8.585691694007129E-3</c:v>
                </c:pt>
                <c:pt idx="16">
                  <c:v>-6.6148181367573821E-3</c:v>
                </c:pt>
                <c:pt idx="17">
                  <c:v>-5.4818608822904619E-3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Minnehaha!$I$3:$I$20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Minnehaha!$K$3:$K$20</c:f>
              <c:numCache>
                <c:formatCode>0.00%</c:formatCode>
                <c:ptCount val="18"/>
                <c:pt idx="0">
                  <c:v>3.7346283664172586E-2</c:v>
                </c:pt>
                <c:pt idx="1">
                  <c:v>3.3321925083201545E-2</c:v>
                </c:pt>
                <c:pt idx="2">
                  <c:v>3.1563481011164352E-2</c:v>
                </c:pt>
                <c:pt idx="3">
                  <c:v>3.3575660301649872E-2</c:v>
                </c:pt>
                <c:pt idx="4">
                  <c:v>3.7086647626690582E-2</c:v>
                </c:pt>
                <c:pt idx="5">
                  <c:v>3.9907239124790522E-2</c:v>
                </c:pt>
                <c:pt idx="6">
                  <c:v>3.4118535652748604E-2</c:v>
                </c:pt>
                <c:pt idx="7">
                  <c:v>3.1498572001793852E-2</c:v>
                </c:pt>
                <c:pt idx="8">
                  <c:v>3.1079613850402435E-2</c:v>
                </c:pt>
                <c:pt idx="9">
                  <c:v>3.7104350083791628E-2</c:v>
                </c:pt>
                <c:pt idx="10">
                  <c:v>3.4732220832251519E-2</c:v>
                </c:pt>
                <c:pt idx="11">
                  <c:v>3.0690159794179432E-2</c:v>
                </c:pt>
                <c:pt idx="12">
                  <c:v>2.4411688342341916E-2</c:v>
                </c:pt>
                <c:pt idx="13">
                  <c:v>1.7200887483182666E-2</c:v>
                </c:pt>
                <c:pt idx="14">
                  <c:v>1.3312247739986309E-2</c:v>
                </c:pt>
                <c:pt idx="15">
                  <c:v>1.1671820048622749E-2</c:v>
                </c:pt>
                <c:pt idx="16">
                  <c:v>1.0521160337054783E-2</c:v>
                </c:pt>
                <c:pt idx="17">
                  <c:v>1.201996837160998E-2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1468288"/>
        <c:axId val="131494656"/>
      </c:barChart>
      <c:catAx>
        <c:axId val="131468288"/>
        <c:scaling>
          <c:orientation val="minMax"/>
        </c:scaling>
        <c:delete val="0"/>
        <c:axPos val="l"/>
        <c:majorTickMark val="none"/>
        <c:minorTickMark val="none"/>
        <c:tickLblPos val="low"/>
        <c:crossAx val="131494656"/>
        <c:crosses val="autoZero"/>
        <c:auto val="1"/>
        <c:lblAlgn val="ctr"/>
        <c:lblOffset val="100"/>
        <c:noMultiLvlLbl val="0"/>
      </c:catAx>
      <c:valAx>
        <c:axId val="131494656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31468288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Minnehaha</a:t>
            </a:r>
            <a:r>
              <a:rPr lang="en-US" baseline="0"/>
              <a:t> 2015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Minnehaha!$L$3:$L$20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Minnehaha!$M$3:$M$20</c:f>
              <c:numCache>
                <c:formatCode>0.00%</c:formatCode>
                <c:ptCount val="18"/>
                <c:pt idx="0">
                  <c:v>-3.6358245397394691E-2</c:v>
                </c:pt>
                <c:pt idx="1">
                  <c:v>-3.6948813505275631E-2</c:v>
                </c:pt>
                <c:pt idx="2">
                  <c:v>-3.405231113990137E-2</c:v>
                </c:pt>
                <c:pt idx="3">
                  <c:v>-3.2444357322071453E-2</c:v>
                </c:pt>
                <c:pt idx="4">
                  <c:v>-3.2223271844751322E-2</c:v>
                </c:pt>
                <c:pt idx="5">
                  <c:v>-3.4639671149962109E-2</c:v>
                </c:pt>
                <c:pt idx="6">
                  <c:v>-4.1132231012093061E-2</c:v>
                </c:pt>
                <c:pt idx="7">
                  <c:v>-3.5747476700448436E-2</c:v>
                </c:pt>
                <c:pt idx="8">
                  <c:v>-3.0831699896169126E-2</c:v>
                </c:pt>
                <c:pt idx="9">
                  <c:v>-3.1856212582287644E-2</c:v>
                </c:pt>
                <c:pt idx="10">
                  <c:v>-3.5420671292703494E-2</c:v>
                </c:pt>
                <c:pt idx="11">
                  <c:v>-3.2876531254127227E-2</c:v>
                </c:pt>
                <c:pt idx="12">
                  <c:v>-2.7262095645750255E-2</c:v>
                </c:pt>
                <c:pt idx="13">
                  <c:v>-2.0988634507682943E-2</c:v>
                </c:pt>
                <c:pt idx="14">
                  <c:v>-1.3031360272108727E-2</c:v>
                </c:pt>
                <c:pt idx="15">
                  <c:v>-8.6801693254296795E-3</c:v>
                </c:pt>
                <c:pt idx="16">
                  <c:v>-6.4020729777040965E-3</c:v>
                </c:pt>
                <c:pt idx="17">
                  <c:v>-7.4703457205242295E-3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Minnehaha!$L$3:$L$20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Minnehaha!$N$3:$N$20</c:f>
              <c:numCache>
                <c:formatCode>0.00%</c:formatCode>
                <c:ptCount val="18"/>
                <c:pt idx="0">
                  <c:v>3.4932310486424589E-2</c:v>
                </c:pt>
                <c:pt idx="1">
                  <c:v>3.5548267903847602E-2</c:v>
                </c:pt>
                <c:pt idx="2">
                  <c:v>3.1749828551011605E-2</c:v>
                </c:pt>
                <c:pt idx="3">
                  <c:v>3.0157108689809847E-2</c:v>
                </c:pt>
                <c:pt idx="4">
                  <c:v>3.2070728601236394E-2</c:v>
                </c:pt>
                <c:pt idx="5">
                  <c:v>3.5393975191696306E-2</c:v>
                </c:pt>
                <c:pt idx="6">
                  <c:v>3.7940899544449617E-2</c:v>
                </c:pt>
                <c:pt idx="7">
                  <c:v>3.2458159017678748E-2</c:v>
                </c:pt>
                <c:pt idx="8">
                  <c:v>2.995929811174438E-2</c:v>
                </c:pt>
                <c:pt idx="9">
                  <c:v>2.9616606491705562E-2</c:v>
                </c:pt>
                <c:pt idx="10">
                  <c:v>3.5034455649290072E-2</c:v>
                </c:pt>
                <c:pt idx="11">
                  <c:v>3.2649607603403394E-2</c:v>
                </c:pt>
                <c:pt idx="12">
                  <c:v>2.8598374939355822E-2</c:v>
                </c:pt>
                <c:pt idx="13">
                  <c:v>2.2415938947548272E-2</c:v>
                </c:pt>
                <c:pt idx="14">
                  <c:v>1.5311103646082704E-2</c:v>
                </c:pt>
                <c:pt idx="15">
                  <c:v>1.1545691502817462E-2</c:v>
                </c:pt>
                <c:pt idx="16">
                  <c:v>9.5181282173635983E-3</c:v>
                </c:pt>
                <c:pt idx="17">
                  <c:v>1.6733345358148497E-2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1527808"/>
        <c:axId val="131529344"/>
      </c:barChart>
      <c:catAx>
        <c:axId val="131527808"/>
        <c:scaling>
          <c:orientation val="minMax"/>
        </c:scaling>
        <c:delete val="0"/>
        <c:axPos val="l"/>
        <c:majorTickMark val="none"/>
        <c:minorTickMark val="none"/>
        <c:tickLblPos val="low"/>
        <c:crossAx val="131529344"/>
        <c:crosses val="autoZero"/>
        <c:auto val="1"/>
        <c:lblAlgn val="ctr"/>
        <c:lblOffset val="100"/>
        <c:noMultiLvlLbl val="0"/>
      </c:catAx>
      <c:valAx>
        <c:axId val="131529344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31527808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Minnehaha</a:t>
            </a:r>
            <a:r>
              <a:rPr lang="en-US" baseline="0"/>
              <a:t> 2020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Minnehaha!$O$3:$O$20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Minnehaha!$P$3:$P$20</c:f>
              <c:numCache>
                <c:formatCode>0.00%</c:formatCode>
                <c:ptCount val="18"/>
                <c:pt idx="0">
                  <c:v>-3.462170420114933E-2</c:v>
                </c:pt>
                <c:pt idx="1">
                  <c:v>-3.4858602631808573E-2</c:v>
                </c:pt>
                <c:pt idx="2">
                  <c:v>-3.5439733504643335E-2</c:v>
                </c:pt>
                <c:pt idx="3">
                  <c:v>-3.2694537388687522E-2</c:v>
                </c:pt>
                <c:pt idx="4">
                  <c:v>-3.1064720588637518E-2</c:v>
                </c:pt>
                <c:pt idx="5">
                  <c:v>-3.0867836103446247E-2</c:v>
                </c:pt>
                <c:pt idx="6">
                  <c:v>-3.3207629608850694E-2</c:v>
                </c:pt>
                <c:pt idx="7">
                  <c:v>-3.9207969402992975E-2</c:v>
                </c:pt>
                <c:pt idx="8">
                  <c:v>-3.4024836368371371E-2</c:v>
                </c:pt>
                <c:pt idx="9">
                  <c:v>-2.9399914018632817E-2</c:v>
                </c:pt>
                <c:pt idx="10">
                  <c:v>-3.0230787438207757E-2</c:v>
                </c:pt>
                <c:pt idx="11">
                  <c:v>-3.3290989110654735E-2</c:v>
                </c:pt>
                <c:pt idx="12">
                  <c:v>-3.0222230807285345E-2</c:v>
                </c:pt>
                <c:pt idx="13">
                  <c:v>-2.4564951261660795E-2</c:v>
                </c:pt>
                <c:pt idx="14">
                  <c:v>-1.8152456105732909E-2</c:v>
                </c:pt>
                <c:pt idx="15">
                  <c:v>-1.0690983138740614E-2</c:v>
                </c:pt>
                <c:pt idx="16">
                  <c:v>-6.5126080911274576E-3</c:v>
                </c:pt>
                <c:pt idx="17">
                  <c:v>-8.6438206287517937E-3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Minnehaha!$O$3:$O$20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Minnehaha!$Q$3:$Q$20</c:f>
              <c:numCache>
                <c:formatCode>0.00%</c:formatCode>
                <c:ptCount val="18"/>
                <c:pt idx="0">
                  <c:v>3.3263988210519402E-2</c:v>
                </c:pt>
                <c:pt idx="1">
                  <c:v>3.35399630226276E-2</c:v>
                </c:pt>
                <c:pt idx="2">
                  <c:v>3.4076150469114816E-2</c:v>
                </c:pt>
                <c:pt idx="3">
                  <c:v>3.04894434293989E-2</c:v>
                </c:pt>
                <c:pt idx="4">
                  <c:v>2.8981133164926006E-2</c:v>
                </c:pt>
                <c:pt idx="5">
                  <c:v>3.0824879441296502E-2</c:v>
                </c:pt>
                <c:pt idx="6">
                  <c:v>3.3988913582019442E-2</c:v>
                </c:pt>
                <c:pt idx="7">
                  <c:v>3.6306539885291075E-2</c:v>
                </c:pt>
                <c:pt idx="8">
                  <c:v>3.1053341101075715E-2</c:v>
                </c:pt>
                <c:pt idx="9">
                  <c:v>2.8652834549319158E-2</c:v>
                </c:pt>
                <c:pt idx="10">
                  <c:v>2.8256624734381761E-2</c:v>
                </c:pt>
                <c:pt idx="11">
                  <c:v>3.3183798442969405E-2</c:v>
                </c:pt>
                <c:pt idx="12">
                  <c:v>3.0672288691829832E-2</c:v>
                </c:pt>
                <c:pt idx="13">
                  <c:v>2.6476352349173764E-2</c:v>
                </c:pt>
                <c:pt idx="14">
                  <c:v>2.0063653389012677E-2</c:v>
                </c:pt>
                <c:pt idx="15">
                  <c:v>1.33439451626316E-2</c:v>
                </c:pt>
                <c:pt idx="16">
                  <c:v>9.4664467285463863E-3</c:v>
                </c:pt>
                <c:pt idx="17">
                  <c:v>1.9663393246484161E-2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1554304"/>
        <c:axId val="131580672"/>
      </c:barChart>
      <c:catAx>
        <c:axId val="131554304"/>
        <c:scaling>
          <c:orientation val="minMax"/>
        </c:scaling>
        <c:delete val="0"/>
        <c:axPos val="l"/>
        <c:majorTickMark val="none"/>
        <c:minorTickMark val="none"/>
        <c:tickLblPos val="low"/>
        <c:crossAx val="131580672"/>
        <c:crosses val="autoZero"/>
        <c:auto val="1"/>
        <c:lblAlgn val="ctr"/>
        <c:lblOffset val="100"/>
        <c:noMultiLvlLbl val="0"/>
      </c:catAx>
      <c:valAx>
        <c:axId val="131580672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31554304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Minnehaha</a:t>
            </a:r>
            <a:r>
              <a:rPr lang="en-US" baseline="0"/>
              <a:t> 2025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Minnehaha!$R$3:$R$20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Minnehaha!$S$3:$S$20</c:f>
              <c:numCache>
                <c:formatCode>0.00%</c:formatCode>
                <c:ptCount val="18"/>
                <c:pt idx="0">
                  <c:v>-3.2135699894253703E-2</c:v>
                </c:pt>
                <c:pt idx="1">
                  <c:v>-3.3480781694746907E-2</c:v>
                </c:pt>
                <c:pt idx="2">
                  <c:v>-3.3774598064537968E-2</c:v>
                </c:pt>
                <c:pt idx="3">
                  <c:v>-3.4312859838865485E-2</c:v>
                </c:pt>
                <c:pt idx="4">
                  <c:v>-3.1560996548351712E-2</c:v>
                </c:pt>
                <c:pt idx="5">
                  <c:v>-2.9984524808460152E-2</c:v>
                </c:pt>
                <c:pt idx="6">
                  <c:v>-2.9802125733164469E-2</c:v>
                </c:pt>
                <c:pt idx="7">
                  <c:v>-3.2072109065164896E-2</c:v>
                </c:pt>
                <c:pt idx="8">
                  <c:v>-3.7653108312659986E-2</c:v>
                </c:pt>
                <c:pt idx="9">
                  <c:v>-3.2652984472048417E-2</c:v>
                </c:pt>
                <c:pt idx="10">
                  <c:v>-2.8109986356473233E-2</c:v>
                </c:pt>
                <c:pt idx="11">
                  <c:v>-2.8733195434121773E-2</c:v>
                </c:pt>
                <c:pt idx="12">
                  <c:v>-3.0909967315080888E-2</c:v>
                </c:pt>
                <c:pt idx="13">
                  <c:v>-2.7492504695645504E-2</c:v>
                </c:pt>
                <c:pt idx="14">
                  <c:v>-2.1475627109928532E-2</c:v>
                </c:pt>
                <c:pt idx="15">
                  <c:v>-1.500727266777593E-2</c:v>
                </c:pt>
                <c:pt idx="16">
                  <c:v>-8.0740237058684709E-3</c:v>
                </c:pt>
                <c:pt idx="17">
                  <c:v>-9.5344975921297405E-3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Minnehaha!$R$3:$R$20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Minnehaha!$T$3:$T$20</c:f>
              <c:numCache>
                <c:formatCode>0.00%</c:formatCode>
                <c:ptCount val="18"/>
                <c:pt idx="0">
                  <c:v>3.0875476344780588E-2</c:v>
                </c:pt>
                <c:pt idx="1">
                  <c:v>3.2214408663452855E-2</c:v>
                </c:pt>
                <c:pt idx="2">
                  <c:v>3.2490689747099628E-2</c:v>
                </c:pt>
                <c:pt idx="3">
                  <c:v>3.29875669279295E-2</c:v>
                </c:pt>
                <c:pt idx="4">
                  <c:v>2.9511241539689433E-2</c:v>
                </c:pt>
                <c:pt idx="5">
                  <c:v>2.8082729242631391E-2</c:v>
                </c:pt>
                <c:pt idx="6">
                  <c:v>2.9872342562469383E-2</c:v>
                </c:pt>
                <c:pt idx="7">
                  <c:v>3.2909757509094223E-2</c:v>
                </c:pt>
                <c:pt idx="8">
                  <c:v>3.5010016882782539E-2</c:v>
                </c:pt>
                <c:pt idx="9">
                  <c:v>2.9933431954672639E-2</c:v>
                </c:pt>
                <c:pt idx="10">
                  <c:v>2.7499023894160837E-2</c:v>
                </c:pt>
                <c:pt idx="11">
                  <c:v>2.7090943988660139E-2</c:v>
                </c:pt>
                <c:pt idx="12">
                  <c:v>3.1471906924810916E-2</c:v>
                </c:pt>
                <c:pt idx="13">
                  <c:v>2.8682239071600436E-2</c:v>
                </c:pt>
                <c:pt idx="14">
                  <c:v>2.3937277941628518E-2</c:v>
                </c:pt>
                <c:pt idx="15">
                  <c:v>1.7618280137907824E-2</c:v>
                </c:pt>
                <c:pt idx="16">
                  <c:v>1.1017065818869324E-2</c:v>
                </c:pt>
                <c:pt idx="17">
                  <c:v>2.2028737538481887E-2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1617920"/>
        <c:axId val="131619456"/>
      </c:barChart>
      <c:catAx>
        <c:axId val="131617920"/>
        <c:scaling>
          <c:orientation val="minMax"/>
        </c:scaling>
        <c:delete val="0"/>
        <c:axPos val="l"/>
        <c:majorTickMark val="none"/>
        <c:minorTickMark val="none"/>
        <c:tickLblPos val="low"/>
        <c:crossAx val="131619456"/>
        <c:crosses val="autoZero"/>
        <c:auto val="1"/>
        <c:lblAlgn val="ctr"/>
        <c:lblOffset val="100"/>
        <c:noMultiLvlLbl val="0"/>
      </c:catAx>
      <c:valAx>
        <c:axId val="131619456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31617920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Minnehaha </a:t>
            </a:r>
            <a:r>
              <a:rPr lang="en-US" baseline="0"/>
              <a:t>2030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Minnehaha!$U$3:$U$20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Minnehaha!$V$3:$V$20</c:f>
              <c:numCache>
                <c:formatCode>0.00%</c:formatCode>
                <c:ptCount val="18"/>
                <c:pt idx="0">
                  <c:v>-3.05629458819974E-2</c:v>
                </c:pt>
                <c:pt idx="1">
                  <c:v>-3.1325787512607943E-2</c:v>
                </c:pt>
                <c:pt idx="2">
                  <c:v>-3.2681143227435941E-2</c:v>
                </c:pt>
                <c:pt idx="3">
                  <c:v>-3.2989547641354998E-2</c:v>
                </c:pt>
                <c:pt idx="4">
                  <c:v>-3.3361225621055014E-2</c:v>
                </c:pt>
                <c:pt idx="5">
                  <c:v>-3.0676319833472496E-2</c:v>
                </c:pt>
                <c:pt idx="6">
                  <c:v>-2.9135477426469627E-2</c:v>
                </c:pt>
                <c:pt idx="7">
                  <c:v>-2.8957773270753041E-2</c:v>
                </c:pt>
                <c:pt idx="8">
                  <c:v>-3.1160492734486404E-2</c:v>
                </c:pt>
                <c:pt idx="9">
                  <c:v>-3.6412349979137726E-2</c:v>
                </c:pt>
                <c:pt idx="10">
                  <c:v>-3.1385880113079592E-2</c:v>
                </c:pt>
                <c:pt idx="11">
                  <c:v>-2.6889145130482846E-2</c:v>
                </c:pt>
                <c:pt idx="12">
                  <c:v>-2.694214677063219E-2</c:v>
                </c:pt>
                <c:pt idx="13">
                  <c:v>-2.8363094770071609E-2</c:v>
                </c:pt>
                <c:pt idx="14">
                  <c:v>-2.4234050302505781E-2</c:v>
                </c:pt>
                <c:pt idx="15">
                  <c:v>-1.7922191333542219E-2</c:v>
                </c:pt>
                <c:pt idx="16">
                  <c:v>-1.1407293036095905E-2</c:v>
                </c:pt>
                <c:pt idx="17">
                  <c:v>-1.1155100875416095E-2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Minnehaha!$U$3:$U$20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Minnehaha!$W$3:$W$20</c:f>
              <c:numCache>
                <c:formatCode>0.00%</c:formatCode>
                <c:ptCount val="18"/>
                <c:pt idx="0">
                  <c:v>2.9364398984412215E-2</c:v>
                </c:pt>
                <c:pt idx="1">
                  <c:v>3.0140928454002628E-2</c:v>
                </c:pt>
                <c:pt idx="2">
                  <c:v>3.1439151679887894E-2</c:v>
                </c:pt>
                <c:pt idx="3">
                  <c:v>3.174237323815482E-2</c:v>
                </c:pt>
                <c:pt idx="4">
                  <c:v>3.2147979698594599E-2</c:v>
                </c:pt>
                <c:pt idx="5">
                  <c:v>2.8769350620032951E-2</c:v>
                </c:pt>
                <c:pt idx="6">
                  <c:v>2.7405061994780867E-2</c:v>
                </c:pt>
                <c:pt idx="7">
                  <c:v>2.9154091958638686E-2</c:v>
                </c:pt>
                <c:pt idx="8">
                  <c:v>3.2064519242286538E-2</c:v>
                </c:pt>
                <c:pt idx="9">
                  <c:v>3.3973752935520046E-2</c:v>
                </c:pt>
                <c:pt idx="10">
                  <c:v>2.891953105895299E-2</c:v>
                </c:pt>
                <c:pt idx="11">
                  <c:v>2.6494648554583767E-2</c:v>
                </c:pt>
                <c:pt idx="12">
                  <c:v>2.5970404502043399E-2</c:v>
                </c:pt>
                <c:pt idx="13">
                  <c:v>2.9673598457936139E-2</c:v>
                </c:pt>
                <c:pt idx="14">
                  <c:v>2.6158592384115102E-2</c:v>
                </c:pt>
                <c:pt idx="15">
                  <c:v>2.1203633271619827E-2</c:v>
                </c:pt>
                <c:pt idx="16">
                  <c:v>1.4638568372627529E-2</c:v>
                </c:pt>
                <c:pt idx="17">
                  <c:v>2.5177449131213087E-2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1640320"/>
        <c:axId val="131646208"/>
      </c:barChart>
      <c:catAx>
        <c:axId val="131640320"/>
        <c:scaling>
          <c:orientation val="minMax"/>
        </c:scaling>
        <c:delete val="0"/>
        <c:axPos val="l"/>
        <c:majorTickMark val="none"/>
        <c:minorTickMark val="none"/>
        <c:tickLblPos val="low"/>
        <c:crossAx val="131646208"/>
        <c:crosses val="autoZero"/>
        <c:auto val="1"/>
        <c:lblAlgn val="ctr"/>
        <c:lblOffset val="100"/>
        <c:noMultiLvlLbl val="0"/>
      </c:catAx>
      <c:valAx>
        <c:axId val="131646208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31640320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Minnehaha</a:t>
            </a:r>
            <a:r>
              <a:rPr lang="en-US" baseline="0"/>
              <a:t> 2035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Minnehaha!$X$3:$X$20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Minnehaha!$Y$3:$Y$20</c:f>
              <c:numCache>
                <c:formatCode>0.00%</c:formatCode>
                <c:ptCount val="18"/>
                <c:pt idx="0">
                  <c:v>-3.0462687869262102E-2</c:v>
                </c:pt>
                <c:pt idx="1">
                  <c:v>-2.9933985384055641E-2</c:v>
                </c:pt>
                <c:pt idx="2">
                  <c:v>-3.074305224686576E-2</c:v>
                </c:pt>
                <c:pt idx="3">
                  <c:v>-3.2077548948423691E-2</c:v>
                </c:pt>
                <c:pt idx="4">
                  <c:v>-3.2272707982731505E-2</c:v>
                </c:pt>
                <c:pt idx="5">
                  <c:v>-3.2575591552739598E-2</c:v>
                </c:pt>
                <c:pt idx="6">
                  <c:v>-2.9939335086919861E-2</c:v>
                </c:pt>
                <c:pt idx="7">
                  <c:v>-2.8420233252135566E-2</c:v>
                </c:pt>
                <c:pt idx="8">
                  <c:v>-2.8237316365887673E-2</c:v>
                </c:pt>
                <c:pt idx="9">
                  <c:v>-3.0401489834902526E-2</c:v>
                </c:pt>
                <c:pt idx="10">
                  <c:v>-3.5176107548462753E-2</c:v>
                </c:pt>
                <c:pt idx="11">
                  <c:v>-3.0107417247073321E-2</c:v>
                </c:pt>
                <c:pt idx="12">
                  <c:v>-2.5312614607397681E-2</c:v>
                </c:pt>
                <c:pt idx="13">
                  <c:v>-2.4900270671205024E-2</c:v>
                </c:pt>
                <c:pt idx="14">
                  <c:v>-2.5153161881031741E-2</c:v>
                </c:pt>
                <c:pt idx="15">
                  <c:v>-2.0338782710840858E-2</c:v>
                </c:pt>
                <c:pt idx="16">
                  <c:v>-1.371455657434536E-2</c:v>
                </c:pt>
                <c:pt idx="17">
                  <c:v>-1.435252896624792E-2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Minnehaha!$X$3:$X$20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Minnehaha!$Z$3:$Z$20</c:f>
              <c:numCache>
                <c:formatCode>0.00%</c:formatCode>
                <c:ptCount val="18"/>
                <c:pt idx="0">
                  <c:v>2.9268072658700302E-2</c:v>
                </c:pt>
                <c:pt idx="1">
                  <c:v>2.8801769585361854E-2</c:v>
                </c:pt>
                <c:pt idx="2">
                  <c:v>2.9574722521730799E-2</c:v>
                </c:pt>
                <c:pt idx="3">
                  <c:v>3.0865540489059873E-2</c:v>
                </c:pt>
                <c:pt idx="4">
                  <c:v>3.1136314181790376E-2</c:v>
                </c:pt>
                <c:pt idx="5">
                  <c:v>3.1473957623705237E-2</c:v>
                </c:pt>
                <c:pt idx="6">
                  <c:v>2.8174499279446534E-2</c:v>
                </c:pt>
                <c:pt idx="7">
                  <c:v>2.6865176415495854E-2</c:v>
                </c:pt>
                <c:pt idx="8">
                  <c:v>2.8558812894828339E-2</c:v>
                </c:pt>
                <c:pt idx="9">
                  <c:v>3.1353416020741626E-2</c:v>
                </c:pt>
                <c:pt idx="10">
                  <c:v>3.2959149785780593E-2</c:v>
                </c:pt>
                <c:pt idx="11">
                  <c:v>2.7977319812593139E-2</c:v>
                </c:pt>
                <c:pt idx="12">
                  <c:v>2.5463598270847071E-2</c:v>
                </c:pt>
                <c:pt idx="13">
                  <c:v>2.4683211443598582E-2</c:v>
                </c:pt>
                <c:pt idx="14">
                  <c:v>2.7216005411853556E-2</c:v>
                </c:pt>
                <c:pt idx="15">
                  <c:v>2.3312752153009139E-2</c:v>
                </c:pt>
                <c:pt idx="16">
                  <c:v>1.7724460212641513E-2</c:v>
                </c:pt>
                <c:pt idx="17">
                  <c:v>3.0471832508286972E-2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1744896"/>
        <c:axId val="131746432"/>
      </c:barChart>
      <c:catAx>
        <c:axId val="131744896"/>
        <c:scaling>
          <c:orientation val="minMax"/>
        </c:scaling>
        <c:delete val="0"/>
        <c:axPos val="l"/>
        <c:majorTickMark val="none"/>
        <c:minorTickMark val="none"/>
        <c:tickLblPos val="low"/>
        <c:crossAx val="131746432"/>
        <c:crosses val="autoZero"/>
        <c:auto val="1"/>
        <c:lblAlgn val="ctr"/>
        <c:lblOffset val="100"/>
        <c:noMultiLvlLbl val="0"/>
      </c:catAx>
      <c:valAx>
        <c:axId val="131746432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31744896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Moody</a:t>
            </a:r>
            <a:r>
              <a:rPr lang="en-US" baseline="0"/>
              <a:t> 2010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Moody!$I$3:$I$20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Moody!$J$3:$J$20</c:f>
              <c:numCache>
                <c:formatCode>0.00%</c:formatCode>
                <c:ptCount val="18"/>
                <c:pt idx="0">
                  <c:v>-3.7156953438174531E-2</c:v>
                </c:pt>
                <c:pt idx="1">
                  <c:v>-3.515263644773358E-2</c:v>
                </c:pt>
                <c:pt idx="2">
                  <c:v>-3.654024051803885E-2</c:v>
                </c:pt>
                <c:pt idx="3">
                  <c:v>-3.515263644773358E-2</c:v>
                </c:pt>
                <c:pt idx="4">
                  <c:v>-2.5593586185630589E-2</c:v>
                </c:pt>
                <c:pt idx="5">
                  <c:v>-2.7597903176071539E-2</c:v>
                </c:pt>
                <c:pt idx="6">
                  <c:v>-2.9139685476410732E-2</c:v>
                </c:pt>
                <c:pt idx="7">
                  <c:v>-2.6672833795868024E-2</c:v>
                </c:pt>
                <c:pt idx="8">
                  <c:v>-3.2069071847055194E-2</c:v>
                </c:pt>
                <c:pt idx="9">
                  <c:v>-3.9623805118717235E-2</c:v>
                </c:pt>
                <c:pt idx="10">
                  <c:v>-4.1628122109158186E-2</c:v>
                </c:pt>
                <c:pt idx="11">
                  <c:v>-3.2839962997224789E-2</c:v>
                </c:pt>
                <c:pt idx="12">
                  <c:v>-3.654024051803885E-2</c:v>
                </c:pt>
                <c:pt idx="13">
                  <c:v>-2.0659882824545173E-2</c:v>
                </c:pt>
                <c:pt idx="14">
                  <c:v>-1.6651248843663275E-2</c:v>
                </c:pt>
                <c:pt idx="15">
                  <c:v>-1.1409189022510022E-2</c:v>
                </c:pt>
                <c:pt idx="16">
                  <c:v>-7.86308973172988E-3</c:v>
                </c:pt>
                <c:pt idx="17">
                  <c:v>-8.4798026518655562E-3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Moody!$I$3:$I$20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Moody!$K$3:$K$20</c:f>
              <c:numCache>
                <c:formatCode>0.00%</c:formatCode>
                <c:ptCount val="18"/>
                <c:pt idx="0">
                  <c:v>3.869873573851372E-2</c:v>
                </c:pt>
                <c:pt idx="1">
                  <c:v>3.1144002466851679E-2</c:v>
                </c:pt>
                <c:pt idx="2">
                  <c:v>3.5615171137835334E-2</c:v>
                </c:pt>
                <c:pt idx="3">
                  <c:v>3.4227567067530065E-2</c:v>
                </c:pt>
                <c:pt idx="4">
                  <c:v>2.2047486894850449E-2</c:v>
                </c:pt>
                <c:pt idx="5">
                  <c:v>2.9448041936478569E-2</c:v>
                </c:pt>
                <c:pt idx="6">
                  <c:v>2.4051803885291396E-2</c:v>
                </c:pt>
                <c:pt idx="7">
                  <c:v>2.4205982115325316E-2</c:v>
                </c:pt>
                <c:pt idx="8">
                  <c:v>3.2531606537156955E-2</c:v>
                </c:pt>
                <c:pt idx="9">
                  <c:v>3.5923527597903175E-2</c:v>
                </c:pt>
                <c:pt idx="10">
                  <c:v>3.869873573851372E-2</c:v>
                </c:pt>
                <c:pt idx="11">
                  <c:v>3.7002775208140611E-2</c:v>
                </c:pt>
                <c:pt idx="12">
                  <c:v>2.9139685476410732E-2</c:v>
                </c:pt>
                <c:pt idx="13">
                  <c:v>2.2355843354918286E-2</c:v>
                </c:pt>
                <c:pt idx="14">
                  <c:v>2.1584952204748688E-2</c:v>
                </c:pt>
                <c:pt idx="15">
                  <c:v>1.5417823003391921E-2</c:v>
                </c:pt>
                <c:pt idx="16">
                  <c:v>1.1409189022510022E-2</c:v>
                </c:pt>
                <c:pt idx="17">
                  <c:v>1.572617946345976E-2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1866624"/>
        <c:axId val="131868160"/>
      </c:barChart>
      <c:catAx>
        <c:axId val="131866624"/>
        <c:scaling>
          <c:orientation val="minMax"/>
        </c:scaling>
        <c:delete val="0"/>
        <c:axPos val="l"/>
        <c:majorTickMark val="none"/>
        <c:minorTickMark val="none"/>
        <c:tickLblPos val="low"/>
        <c:crossAx val="131868160"/>
        <c:crosses val="autoZero"/>
        <c:auto val="1"/>
        <c:lblAlgn val="ctr"/>
        <c:lblOffset val="100"/>
        <c:noMultiLvlLbl val="0"/>
      </c:catAx>
      <c:valAx>
        <c:axId val="131868160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31866624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Moody</a:t>
            </a:r>
            <a:r>
              <a:rPr lang="en-US" baseline="0"/>
              <a:t> 2015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Moody!$L$3:$L$20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Moody!$M$3:$M$20</c:f>
              <c:numCache>
                <c:formatCode>0.00%</c:formatCode>
                <c:ptCount val="18"/>
                <c:pt idx="0">
                  <c:v>-3.1311873505200483E-2</c:v>
                </c:pt>
                <c:pt idx="1">
                  <c:v>-3.5919829668767292E-2</c:v>
                </c:pt>
                <c:pt idx="2">
                  <c:v>-3.402959302182243E-2</c:v>
                </c:pt>
                <c:pt idx="3">
                  <c:v>-3.5387026807620778E-2</c:v>
                </c:pt>
                <c:pt idx="4">
                  <c:v>-3.4016126481431257E-2</c:v>
                </c:pt>
                <c:pt idx="5">
                  <c:v>-2.4557128075176758E-2</c:v>
                </c:pt>
                <c:pt idx="6">
                  <c:v>-2.6618361731773999E-2</c:v>
                </c:pt>
                <c:pt idx="7">
                  <c:v>-2.8112124726893471E-2</c:v>
                </c:pt>
                <c:pt idx="8">
                  <c:v>-2.5543247246441702E-2</c:v>
                </c:pt>
                <c:pt idx="9">
                  <c:v>-3.0796532258440836E-2</c:v>
                </c:pt>
                <c:pt idx="10">
                  <c:v>-3.754105404540424E-2</c:v>
                </c:pt>
                <c:pt idx="11">
                  <c:v>-3.9691774434552032E-2</c:v>
                </c:pt>
                <c:pt idx="12">
                  <c:v>-3.0240383043128621E-2</c:v>
                </c:pt>
                <c:pt idx="13">
                  <c:v>-3.3295622642528382E-2</c:v>
                </c:pt>
                <c:pt idx="14">
                  <c:v>-1.8324202653722633E-2</c:v>
                </c:pt>
                <c:pt idx="15">
                  <c:v>-1.3917406271915476E-2</c:v>
                </c:pt>
                <c:pt idx="16">
                  <c:v>-8.7471859922244391E-3</c:v>
                </c:pt>
                <c:pt idx="17">
                  <c:v>-1.0495947921199343E-2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Moody!$L$3:$L$20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Moody!$N$3:$N$20</c:f>
              <c:numCache>
                <c:formatCode>0.00%</c:formatCode>
                <c:ptCount val="18"/>
                <c:pt idx="0">
                  <c:v>3.0056202668685385E-2</c:v>
                </c:pt>
                <c:pt idx="1">
                  <c:v>3.754025377100579E-2</c:v>
                </c:pt>
                <c:pt idx="2">
                  <c:v>3.0079806875096458E-2</c:v>
                </c:pt>
                <c:pt idx="3">
                  <c:v>3.4466035301597912E-2</c:v>
                </c:pt>
                <c:pt idx="4">
                  <c:v>3.3288622464577131E-2</c:v>
                </c:pt>
                <c:pt idx="5">
                  <c:v>2.1226848475704191E-2</c:v>
                </c:pt>
                <c:pt idx="6">
                  <c:v>2.8488377476464054E-2</c:v>
                </c:pt>
                <c:pt idx="7">
                  <c:v>2.3169662829068512E-2</c:v>
                </c:pt>
                <c:pt idx="8">
                  <c:v>2.3219999597111567E-2</c:v>
                </c:pt>
                <c:pt idx="9">
                  <c:v>3.1231935076581143E-2</c:v>
                </c:pt>
                <c:pt idx="10">
                  <c:v>3.4339437171779397E-2</c:v>
                </c:pt>
                <c:pt idx="11">
                  <c:v>3.711752564230384E-2</c:v>
                </c:pt>
                <c:pt idx="12">
                  <c:v>3.5336770359272428E-2</c:v>
                </c:pt>
                <c:pt idx="13">
                  <c:v>2.7274842836927292E-2</c:v>
                </c:pt>
                <c:pt idx="14">
                  <c:v>2.0368315840520516E-2</c:v>
                </c:pt>
                <c:pt idx="15">
                  <c:v>1.9535762392426707E-2</c:v>
                </c:pt>
                <c:pt idx="16">
                  <c:v>1.3158148693876569E-2</c:v>
                </c:pt>
                <c:pt idx="17">
                  <c:v>2.1556031998756716E-2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1909504"/>
        <c:axId val="131911040"/>
      </c:barChart>
      <c:catAx>
        <c:axId val="131909504"/>
        <c:scaling>
          <c:orientation val="minMax"/>
        </c:scaling>
        <c:delete val="0"/>
        <c:axPos val="l"/>
        <c:majorTickMark val="none"/>
        <c:minorTickMark val="none"/>
        <c:tickLblPos val="low"/>
        <c:crossAx val="131911040"/>
        <c:crosses val="autoZero"/>
        <c:auto val="1"/>
        <c:lblAlgn val="ctr"/>
        <c:lblOffset val="100"/>
        <c:noMultiLvlLbl val="0"/>
      </c:catAx>
      <c:valAx>
        <c:axId val="131911040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31909504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Moody</a:t>
            </a:r>
            <a:r>
              <a:rPr lang="en-US" baseline="0"/>
              <a:t> 2020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Moody!$O$3:$O$20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Moody!$P$3:$P$20</c:f>
              <c:numCache>
                <c:formatCode>0.00%</c:formatCode>
                <c:ptCount val="18"/>
                <c:pt idx="0">
                  <c:v>-3.2606675014548524E-2</c:v>
                </c:pt>
                <c:pt idx="1">
                  <c:v>-3.0255431312392084E-2</c:v>
                </c:pt>
                <c:pt idx="2">
                  <c:v>-3.4898498987242885E-2</c:v>
                </c:pt>
                <c:pt idx="3">
                  <c:v>-3.2996994777995968E-2</c:v>
                </c:pt>
                <c:pt idx="4">
                  <c:v>-3.4210165559120383E-2</c:v>
                </c:pt>
                <c:pt idx="5">
                  <c:v>-3.2878430229818172E-2</c:v>
                </c:pt>
                <c:pt idx="6">
                  <c:v>-2.3732136086996088E-2</c:v>
                </c:pt>
                <c:pt idx="7">
                  <c:v>-2.5689106333046784E-2</c:v>
                </c:pt>
                <c:pt idx="8">
                  <c:v>-2.7096896779187314E-2</c:v>
                </c:pt>
                <c:pt idx="9">
                  <c:v>-2.4598914783800163E-2</c:v>
                </c:pt>
                <c:pt idx="10">
                  <c:v>-2.9177115331288167E-2</c:v>
                </c:pt>
                <c:pt idx="11">
                  <c:v>-3.5741756719418968E-2</c:v>
                </c:pt>
                <c:pt idx="12">
                  <c:v>-3.6823820504076635E-2</c:v>
                </c:pt>
                <c:pt idx="13">
                  <c:v>-2.7399697724681642E-2</c:v>
                </c:pt>
                <c:pt idx="14">
                  <c:v>-2.9713923924137402E-2</c:v>
                </c:pt>
                <c:pt idx="15">
                  <c:v>-1.5332524267899654E-2</c:v>
                </c:pt>
                <c:pt idx="16">
                  <c:v>-1.0706174643623329E-2</c:v>
                </c:pt>
                <c:pt idx="17">
                  <c:v>-1.2380010900279757E-2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Moody!$O$3:$O$20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Moody!$Q$3:$Q$20</c:f>
              <c:numCache>
                <c:formatCode>0.00%</c:formatCode>
                <c:ptCount val="18"/>
                <c:pt idx="0">
                  <c:v>3.1328266469551912E-2</c:v>
                </c:pt>
                <c:pt idx="1">
                  <c:v>2.9044228450074667E-2</c:v>
                </c:pt>
                <c:pt idx="2">
                  <c:v>3.6516189286585322E-2</c:v>
                </c:pt>
                <c:pt idx="3">
                  <c:v>2.9102653281990624E-2</c:v>
                </c:pt>
                <c:pt idx="4">
                  <c:v>3.3447358328906412E-2</c:v>
                </c:pt>
                <c:pt idx="5">
                  <c:v>3.243915447937417E-2</c:v>
                </c:pt>
                <c:pt idx="6">
                  <c:v>2.0432694618212718E-2</c:v>
                </c:pt>
                <c:pt idx="7">
                  <c:v>2.7581718676222691E-2</c:v>
                </c:pt>
                <c:pt idx="8">
                  <c:v>2.2386203857386912E-2</c:v>
                </c:pt>
                <c:pt idx="9">
                  <c:v>2.2270218391295227E-2</c:v>
                </c:pt>
                <c:pt idx="10">
                  <c:v>2.9916061271752524E-2</c:v>
                </c:pt>
                <c:pt idx="11">
                  <c:v>3.2955797356102094E-2</c:v>
                </c:pt>
                <c:pt idx="12">
                  <c:v>3.5445718817272313E-2</c:v>
                </c:pt>
                <c:pt idx="13">
                  <c:v>3.3148935507469765E-2</c:v>
                </c:pt>
                <c:pt idx="14">
                  <c:v>2.4988435115974671E-2</c:v>
                </c:pt>
                <c:pt idx="15">
                  <c:v>1.8409844549538656E-2</c:v>
                </c:pt>
                <c:pt idx="16">
                  <c:v>1.6728375270467142E-2</c:v>
                </c:pt>
                <c:pt idx="17">
                  <c:v>2.7619872392268107E-2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1944448"/>
        <c:axId val="131945984"/>
      </c:barChart>
      <c:catAx>
        <c:axId val="131944448"/>
        <c:scaling>
          <c:orientation val="minMax"/>
        </c:scaling>
        <c:delete val="0"/>
        <c:axPos val="l"/>
        <c:majorTickMark val="none"/>
        <c:minorTickMark val="none"/>
        <c:tickLblPos val="low"/>
        <c:crossAx val="131945984"/>
        <c:crosses val="autoZero"/>
        <c:auto val="1"/>
        <c:lblAlgn val="ctr"/>
        <c:lblOffset val="100"/>
        <c:noMultiLvlLbl val="0"/>
      </c:catAx>
      <c:valAx>
        <c:axId val="131945984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31944448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Moody</a:t>
            </a:r>
            <a:r>
              <a:rPr lang="en-US" baseline="0"/>
              <a:t> 2025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Moody!$R$3:$R$20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Moody!$S$3:$S$20</c:f>
              <c:numCache>
                <c:formatCode>0.00%</c:formatCode>
                <c:ptCount val="18"/>
                <c:pt idx="0">
                  <c:v>-3.54707206588004E-2</c:v>
                </c:pt>
                <c:pt idx="1">
                  <c:v>-3.1568189262405351E-2</c:v>
                </c:pt>
                <c:pt idx="2">
                  <c:v>-2.9281167417083923E-2</c:v>
                </c:pt>
                <c:pt idx="3">
                  <c:v>-3.3847090018566416E-2</c:v>
                </c:pt>
                <c:pt idx="4">
                  <c:v>-3.1832417511656878E-2</c:v>
                </c:pt>
                <c:pt idx="5">
                  <c:v>-3.2920768147844566E-2</c:v>
                </c:pt>
                <c:pt idx="6">
                  <c:v>-3.1897532690361469E-2</c:v>
                </c:pt>
                <c:pt idx="7">
                  <c:v>-2.2871218133564339E-2</c:v>
                </c:pt>
                <c:pt idx="8">
                  <c:v>-2.468493175790084E-2</c:v>
                </c:pt>
                <c:pt idx="9">
                  <c:v>-2.6174876395591653E-2</c:v>
                </c:pt>
                <c:pt idx="10">
                  <c:v>-2.3292407400897927E-2</c:v>
                </c:pt>
                <c:pt idx="11">
                  <c:v>-2.7684937172472376E-2</c:v>
                </c:pt>
                <c:pt idx="12">
                  <c:v>-3.2995800646982383E-2</c:v>
                </c:pt>
                <c:pt idx="13">
                  <c:v>-3.3503674906613795E-2</c:v>
                </c:pt>
                <c:pt idx="14">
                  <c:v>-2.423097999115463E-2</c:v>
                </c:pt>
                <c:pt idx="15">
                  <c:v>-2.493090873847437E-2</c:v>
                </c:pt>
                <c:pt idx="16">
                  <c:v>-1.1767531150796869E-2</c:v>
                </c:pt>
                <c:pt idx="17">
                  <c:v>-1.4838773388925686E-2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Moody!$R$3:$R$20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Moody!$T$3:$T$20</c:f>
              <c:numCache>
                <c:formatCode>0.00%</c:formatCode>
                <c:ptCount val="18"/>
                <c:pt idx="0">
                  <c:v>3.4079709038142975E-2</c:v>
                </c:pt>
                <c:pt idx="1">
                  <c:v>3.0375759185210491E-2</c:v>
                </c:pt>
                <c:pt idx="2">
                  <c:v>2.8045845013080679E-2</c:v>
                </c:pt>
                <c:pt idx="3">
                  <c:v>3.5461303545190552E-2</c:v>
                </c:pt>
                <c:pt idx="4">
                  <c:v>2.8141689239466142E-2</c:v>
                </c:pt>
                <c:pt idx="5">
                  <c:v>3.2409889394346483E-2</c:v>
                </c:pt>
                <c:pt idx="6">
                  <c:v>3.1499198263770213E-2</c:v>
                </c:pt>
                <c:pt idx="7">
                  <c:v>1.9615890213004264E-2</c:v>
                </c:pt>
                <c:pt idx="8">
                  <c:v>2.6689922789405924E-2</c:v>
                </c:pt>
                <c:pt idx="9">
                  <c:v>2.1552646546584238E-2</c:v>
                </c:pt>
                <c:pt idx="10">
                  <c:v>2.1238038886485788E-2</c:v>
                </c:pt>
                <c:pt idx="11">
                  <c:v>2.8672369235355891E-2</c:v>
                </c:pt>
                <c:pt idx="12">
                  <c:v>3.1383886381006858E-2</c:v>
                </c:pt>
                <c:pt idx="13">
                  <c:v>3.3137782995523321E-2</c:v>
                </c:pt>
                <c:pt idx="14">
                  <c:v>3.0333187528645122E-2</c:v>
                </c:pt>
                <c:pt idx="15">
                  <c:v>2.2635009800589769E-2</c:v>
                </c:pt>
                <c:pt idx="16">
                  <c:v>1.5689513168875339E-2</c:v>
                </c:pt>
                <c:pt idx="17">
                  <c:v>3.524443338522204E-2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1970944"/>
        <c:axId val="131972480"/>
      </c:barChart>
      <c:catAx>
        <c:axId val="131970944"/>
        <c:scaling>
          <c:orientation val="minMax"/>
        </c:scaling>
        <c:delete val="0"/>
        <c:axPos val="l"/>
        <c:majorTickMark val="none"/>
        <c:minorTickMark val="none"/>
        <c:tickLblPos val="low"/>
        <c:crossAx val="131972480"/>
        <c:crosses val="autoZero"/>
        <c:auto val="1"/>
        <c:lblAlgn val="ctr"/>
        <c:lblOffset val="100"/>
        <c:noMultiLvlLbl val="0"/>
      </c:catAx>
      <c:valAx>
        <c:axId val="131972480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31970944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Brookings</a:t>
            </a:r>
            <a:r>
              <a:rPr lang="en-US" baseline="0"/>
              <a:t> 2035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Brookings!$X$3:$X$20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Brookings!$Y$3:$Y$20</c:f>
              <c:numCache>
                <c:formatCode>0.00%</c:formatCode>
                <c:ptCount val="18"/>
                <c:pt idx="0">
                  <c:v>-2.8480339877575457E-2</c:v>
                </c:pt>
                <c:pt idx="1">
                  <c:v>-2.7278290734047868E-2</c:v>
                </c:pt>
                <c:pt idx="2">
                  <c:v>-2.6452832009158878E-2</c:v>
                </c:pt>
                <c:pt idx="3">
                  <c:v>-5.1683442376795466E-2</c:v>
                </c:pt>
                <c:pt idx="4">
                  <c:v>-7.8835785626702223E-2</c:v>
                </c:pt>
                <c:pt idx="5">
                  <c:v>-3.3251642947870245E-2</c:v>
                </c:pt>
                <c:pt idx="6">
                  <c:v>-2.5601061510466094E-2</c:v>
                </c:pt>
                <c:pt idx="7">
                  <c:v>-2.4190042698204076E-2</c:v>
                </c:pt>
                <c:pt idx="8">
                  <c:v>-2.4823976931590722E-2</c:v>
                </c:pt>
                <c:pt idx="9">
                  <c:v>-3.6306342722694104E-2</c:v>
                </c:pt>
                <c:pt idx="10">
                  <c:v>-3.2175101840720963E-2</c:v>
                </c:pt>
                <c:pt idx="11">
                  <c:v>-2.3279654043516208E-2</c:v>
                </c:pt>
                <c:pt idx="12">
                  <c:v>-1.9724624188110645E-2</c:v>
                </c:pt>
                <c:pt idx="13">
                  <c:v>-1.7667757585176223E-2</c:v>
                </c:pt>
                <c:pt idx="14">
                  <c:v>-1.7673921260079408E-2</c:v>
                </c:pt>
                <c:pt idx="15">
                  <c:v>-1.4858716202978035E-2</c:v>
                </c:pt>
                <c:pt idx="16">
                  <c:v>-1.1018044893446894E-2</c:v>
                </c:pt>
                <c:pt idx="17">
                  <c:v>-1.2891128744152642E-2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Brookings!$X$3:$X$20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Brookings!$Z$3:$Z$20</c:f>
              <c:numCache>
                <c:formatCode>0.00%</c:formatCode>
                <c:ptCount val="18"/>
                <c:pt idx="0">
                  <c:v>2.7363463804064968E-2</c:v>
                </c:pt>
                <c:pt idx="1">
                  <c:v>2.6226128942749994E-2</c:v>
                </c:pt>
                <c:pt idx="2">
                  <c:v>2.5501715757494027E-2</c:v>
                </c:pt>
                <c:pt idx="3">
                  <c:v>5.1986764619503398E-2</c:v>
                </c:pt>
                <c:pt idx="4">
                  <c:v>8.0724396442398288E-2</c:v>
                </c:pt>
                <c:pt idx="5">
                  <c:v>3.4199969637737172E-2</c:v>
                </c:pt>
                <c:pt idx="6">
                  <c:v>2.6529432211517767E-2</c:v>
                </c:pt>
                <c:pt idx="7">
                  <c:v>2.4664792182904204E-2</c:v>
                </c:pt>
                <c:pt idx="8">
                  <c:v>2.3458048538988387E-2</c:v>
                </c:pt>
                <c:pt idx="9">
                  <c:v>2.1608468852620574E-2</c:v>
                </c:pt>
                <c:pt idx="10">
                  <c:v>2.3675025392738861E-2</c:v>
                </c:pt>
                <c:pt idx="11">
                  <c:v>2.0439086332312281E-2</c:v>
                </c:pt>
                <c:pt idx="12">
                  <c:v>1.7393532315754353E-2</c:v>
                </c:pt>
                <c:pt idx="13">
                  <c:v>1.6803864154627139E-2</c:v>
                </c:pt>
                <c:pt idx="14">
                  <c:v>1.7442051906671602E-2</c:v>
                </c:pt>
                <c:pt idx="15">
                  <c:v>1.8060956178971067E-2</c:v>
                </c:pt>
                <c:pt idx="16">
                  <c:v>1.4935163951117195E-2</c:v>
                </c:pt>
                <c:pt idx="17">
                  <c:v>2.2794432584542546E-2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18073216"/>
        <c:axId val="118074752"/>
      </c:barChart>
      <c:catAx>
        <c:axId val="118073216"/>
        <c:scaling>
          <c:orientation val="minMax"/>
        </c:scaling>
        <c:delete val="0"/>
        <c:axPos val="l"/>
        <c:majorTickMark val="none"/>
        <c:minorTickMark val="none"/>
        <c:tickLblPos val="low"/>
        <c:crossAx val="118074752"/>
        <c:crosses val="autoZero"/>
        <c:auto val="1"/>
        <c:lblAlgn val="ctr"/>
        <c:lblOffset val="100"/>
        <c:noMultiLvlLbl val="0"/>
      </c:catAx>
      <c:valAx>
        <c:axId val="118074752"/>
        <c:scaling>
          <c:orientation val="minMax"/>
          <c:max val="0.15000000000000002"/>
          <c:min val="-0.15000000000000002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18073216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Moody</a:t>
            </a:r>
            <a:r>
              <a:rPr lang="en-US" baseline="0"/>
              <a:t> 2030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Moody!$U$3:$U$20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Moody!$V$3:$V$20</c:f>
              <c:numCache>
                <c:formatCode>0.00%</c:formatCode>
                <c:ptCount val="18"/>
                <c:pt idx="0">
                  <c:v>-3.623131669025146E-2</c:v>
                </c:pt>
                <c:pt idx="1">
                  <c:v>-3.4448378549155521E-2</c:v>
                </c:pt>
                <c:pt idx="2">
                  <c:v>-3.0725890743909284E-2</c:v>
                </c:pt>
                <c:pt idx="3">
                  <c:v>-2.8393371876534183E-2</c:v>
                </c:pt>
                <c:pt idx="4">
                  <c:v>-3.2781178553324727E-2</c:v>
                </c:pt>
                <c:pt idx="5">
                  <c:v>-3.0682851224903364E-2</c:v>
                </c:pt>
                <c:pt idx="6">
                  <c:v>-3.1914962124264215E-2</c:v>
                </c:pt>
                <c:pt idx="7">
                  <c:v>-3.0973470372439579E-2</c:v>
                </c:pt>
                <c:pt idx="8">
                  <c:v>-2.2028124131517106E-2</c:v>
                </c:pt>
                <c:pt idx="9">
                  <c:v>-2.3858365816662657E-2</c:v>
                </c:pt>
                <c:pt idx="10">
                  <c:v>-2.4951933011761067E-2</c:v>
                </c:pt>
                <c:pt idx="11">
                  <c:v>-2.2171705581838379E-2</c:v>
                </c:pt>
                <c:pt idx="12">
                  <c:v>-2.5567650181003147E-2</c:v>
                </c:pt>
                <c:pt idx="13">
                  <c:v>-2.9982103125611427E-2</c:v>
                </c:pt>
                <c:pt idx="14">
                  <c:v>-2.9865641771345795E-2</c:v>
                </c:pt>
                <c:pt idx="15">
                  <c:v>-2.0220707723980248E-2</c:v>
                </c:pt>
                <c:pt idx="16">
                  <c:v>-1.9257350127098762E-2</c:v>
                </c:pt>
                <c:pt idx="17">
                  <c:v>-1.7138213840133698E-2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Moody!$U$3:$U$20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Moody!$W$3:$W$20</c:f>
              <c:numCache>
                <c:formatCode>0.00%</c:formatCode>
                <c:ptCount val="18"/>
                <c:pt idx="0">
                  <c:v>3.4810480772370027E-2</c:v>
                </c:pt>
                <c:pt idx="1">
                  <c:v>3.3145864022175772E-2</c:v>
                </c:pt>
                <c:pt idx="2">
                  <c:v>2.9542461052075149E-2</c:v>
                </c:pt>
                <c:pt idx="3">
                  <c:v>2.713575279064297E-2</c:v>
                </c:pt>
                <c:pt idx="4">
                  <c:v>3.4545807072954585E-2</c:v>
                </c:pt>
                <c:pt idx="5">
                  <c:v>2.7273942180241505E-2</c:v>
                </c:pt>
                <c:pt idx="6">
                  <c:v>3.1406925854297101E-2</c:v>
                </c:pt>
                <c:pt idx="7">
                  <c:v>3.0619820957468485E-2</c:v>
                </c:pt>
                <c:pt idx="8">
                  <c:v>1.8890891238209053E-2</c:v>
                </c:pt>
                <c:pt idx="9">
                  <c:v>2.5828763530241779E-2</c:v>
                </c:pt>
                <c:pt idx="10">
                  <c:v>2.0709839928162006E-2</c:v>
                </c:pt>
                <c:pt idx="11">
                  <c:v>2.0340705732270394E-2</c:v>
                </c:pt>
                <c:pt idx="12">
                  <c:v>2.7370200390761226E-2</c:v>
                </c:pt>
                <c:pt idx="13">
                  <c:v>2.9368282320271968E-2</c:v>
                </c:pt>
                <c:pt idx="14">
                  <c:v>3.0331874871334291E-2</c:v>
                </c:pt>
                <c:pt idx="15">
                  <c:v>2.7543677508023733E-2</c:v>
                </c:pt>
                <c:pt idx="16">
                  <c:v>1.9404692521193239E-2</c:v>
                </c:pt>
                <c:pt idx="17">
                  <c:v>4.0536801811572043E-2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1821568"/>
        <c:axId val="131823104"/>
      </c:barChart>
      <c:catAx>
        <c:axId val="131821568"/>
        <c:scaling>
          <c:orientation val="minMax"/>
        </c:scaling>
        <c:delete val="0"/>
        <c:axPos val="l"/>
        <c:majorTickMark val="none"/>
        <c:minorTickMark val="none"/>
        <c:tickLblPos val="low"/>
        <c:crossAx val="131823104"/>
        <c:crosses val="autoZero"/>
        <c:auto val="1"/>
        <c:lblAlgn val="ctr"/>
        <c:lblOffset val="100"/>
        <c:noMultiLvlLbl val="0"/>
      </c:catAx>
      <c:valAx>
        <c:axId val="131823104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31821568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Moody</a:t>
            </a:r>
            <a:r>
              <a:rPr lang="en-US" baseline="0"/>
              <a:t> 2035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Moody!$X$3:$X$20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Moody!$Y$3:$Y$20</c:f>
              <c:numCache>
                <c:formatCode>0.00%</c:formatCode>
                <c:ptCount val="18"/>
                <c:pt idx="0">
                  <c:v>-3.6213554370408685E-2</c:v>
                </c:pt>
                <c:pt idx="1">
                  <c:v>-3.5303021753502577E-2</c:v>
                </c:pt>
                <c:pt idx="2">
                  <c:v>-3.368272768112069E-2</c:v>
                </c:pt>
                <c:pt idx="3">
                  <c:v>-3.0009606742800055E-2</c:v>
                </c:pt>
                <c:pt idx="4">
                  <c:v>-2.7534134208443185E-2</c:v>
                </c:pt>
                <c:pt idx="5">
                  <c:v>-3.1769243762154627E-2</c:v>
                </c:pt>
                <c:pt idx="6">
                  <c:v>-2.9839769848648914E-2</c:v>
                </c:pt>
                <c:pt idx="7">
                  <c:v>-3.1012435526935309E-2</c:v>
                </c:pt>
                <c:pt idx="8">
                  <c:v>-3.0101758372259799E-2</c:v>
                </c:pt>
                <c:pt idx="9">
                  <c:v>-2.1372124603807812E-2</c:v>
                </c:pt>
                <c:pt idx="10">
                  <c:v>-2.2789163028604949E-2</c:v>
                </c:pt>
                <c:pt idx="11">
                  <c:v>-2.3946510763383503E-2</c:v>
                </c:pt>
                <c:pt idx="12">
                  <c:v>-2.0572507000870689E-2</c:v>
                </c:pt>
                <c:pt idx="13">
                  <c:v>-2.3276882585806125E-2</c:v>
                </c:pt>
                <c:pt idx="14">
                  <c:v>-2.6730355734830714E-2</c:v>
                </c:pt>
                <c:pt idx="15">
                  <c:v>-2.5161597108199409E-2</c:v>
                </c:pt>
                <c:pt idx="16">
                  <c:v>-1.5557339251329277E-2</c:v>
                </c:pt>
                <c:pt idx="17">
                  <c:v>-2.3580409776684959E-2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Moody!$X$3:$X$20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Moody!$Z$3:$Z$20</c:f>
              <c:numCache>
                <c:formatCode>0.00%</c:formatCode>
                <c:ptCount val="18"/>
                <c:pt idx="0">
                  <c:v>3.4793414983017787E-2</c:v>
                </c:pt>
                <c:pt idx="1">
                  <c:v>3.3968211422314383E-2</c:v>
                </c:pt>
                <c:pt idx="2">
                  <c:v>3.2382606779661822E-2</c:v>
                </c:pt>
                <c:pt idx="3">
                  <c:v>2.8834490164602395E-2</c:v>
                </c:pt>
                <c:pt idx="4">
                  <c:v>2.6375833927047117E-2</c:v>
                </c:pt>
                <c:pt idx="5">
                  <c:v>3.378044533976006E-2</c:v>
                </c:pt>
                <c:pt idx="6">
                  <c:v>2.6475755923673978E-2</c:v>
                </c:pt>
                <c:pt idx="7">
                  <c:v>3.0511525252526411E-2</c:v>
                </c:pt>
                <c:pt idx="8">
                  <c:v>2.9904543976894925E-2</c:v>
                </c:pt>
                <c:pt idx="9">
                  <c:v>1.8220128837585618E-2</c:v>
                </c:pt>
                <c:pt idx="10">
                  <c:v>2.4981985701028695E-2</c:v>
                </c:pt>
                <c:pt idx="11">
                  <c:v>2.0015958674952657E-2</c:v>
                </c:pt>
                <c:pt idx="12">
                  <c:v>1.9431766115496643E-2</c:v>
                </c:pt>
                <c:pt idx="13">
                  <c:v>2.571241399598468E-2</c:v>
                </c:pt>
                <c:pt idx="14">
                  <c:v>2.6947877958370014E-2</c:v>
                </c:pt>
                <c:pt idx="15">
                  <c:v>2.7591820947132202E-2</c:v>
                </c:pt>
                <c:pt idx="16">
                  <c:v>2.3705150765783205E-2</c:v>
                </c:pt>
                <c:pt idx="17">
                  <c:v>4.7912927114376211E-2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2138880"/>
        <c:axId val="132140416"/>
      </c:barChart>
      <c:catAx>
        <c:axId val="132138880"/>
        <c:scaling>
          <c:orientation val="minMax"/>
        </c:scaling>
        <c:delete val="0"/>
        <c:axPos val="l"/>
        <c:majorTickMark val="none"/>
        <c:minorTickMark val="none"/>
        <c:tickLblPos val="low"/>
        <c:crossAx val="132140416"/>
        <c:crosses val="autoZero"/>
        <c:auto val="1"/>
        <c:lblAlgn val="ctr"/>
        <c:lblOffset val="100"/>
        <c:noMultiLvlLbl val="0"/>
      </c:catAx>
      <c:valAx>
        <c:axId val="132140416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32138880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Pennington</a:t>
            </a:r>
            <a:r>
              <a:rPr lang="en-US" baseline="0"/>
              <a:t> 2010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Pennington!$I$3:$I$20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Pennington!$J$3:$J$20</c:f>
              <c:numCache>
                <c:formatCode>0.00%</c:formatCode>
                <c:ptCount val="18"/>
                <c:pt idx="0">
                  <c:v>-3.7068589768989975E-2</c:v>
                </c:pt>
                <c:pt idx="1">
                  <c:v>-3.5126996077188256E-2</c:v>
                </c:pt>
                <c:pt idx="2">
                  <c:v>-3.4017513967587273E-2</c:v>
                </c:pt>
                <c:pt idx="3">
                  <c:v>-3.4156199231287397E-2</c:v>
                </c:pt>
                <c:pt idx="4">
                  <c:v>-3.7286523754804457E-2</c:v>
                </c:pt>
                <c:pt idx="5">
                  <c:v>-3.7405396837975988E-2</c:v>
                </c:pt>
                <c:pt idx="6">
                  <c:v>-3.246225779609304E-2</c:v>
                </c:pt>
                <c:pt idx="7">
                  <c:v>-2.8896065300947023E-2</c:v>
                </c:pt>
                <c:pt idx="8">
                  <c:v>-2.8678131315132544E-2</c:v>
                </c:pt>
                <c:pt idx="9">
                  <c:v>-3.5493521416967148E-2</c:v>
                </c:pt>
                <c:pt idx="10">
                  <c:v>-3.680112533185402E-2</c:v>
                </c:pt>
                <c:pt idx="11">
                  <c:v>-3.3958077426001508E-2</c:v>
                </c:pt>
                <c:pt idx="12">
                  <c:v>-2.7499306573681499E-2</c:v>
                </c:pt>
                <c:pt idx="13">
                  <c:v>-1.9009787217181124E-2</c:v>
                </c:pt>
                <c:pt idx="14">
                  <c:v>-1.4383643063755598E-2</c:v>
                </c:pt>
                <c:pt idx="15">
                  <c:v>-1.1550501248167373E-2</c:v>
                </c:pt>
                <c:pt idx="16">
                  <c:v>-8.5489558980861441E-3</c:v>
                </c:pt>
                <c:pt idx="17">
                  <c:v>-5.9931846098981653E-3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Pennington!$I$3:$I$20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Pennington!$K$3:$K$20</c:f>
              <c:numCache>
                <c:formatCode>0.00%</c:formatCode>
                <c:ptCount val="18"/>
                <c:pt idx="0">
                  <c:v>3.5850140666481754E-2</c:v>
                </c:pt>
                <c:pt idx="1">
                  <c:v>3.2709910052700401E-2</c:v>
                </c:pt>
                <c:pt idx="2">
                  <c:v>3.196695328287831E-2</c:v>
                </c:pt>
                <c:pt idx="3">
                  <c:v>3.0976344256448865E-2</c:v>
                </c:pt>
                <c:pt idx="4">
                  <c:v>3.2313666442128623E-2</c:v>
                </c:pt>
                <c:pt idx="5">
                  <c:v>3.6295914728375005E-2</c:v>
                </c:pt>
                <c:pt idx="6">
                  <c:v>3.1857986289971073E-2</c:v>
                </c:pt>
                <c:pt idx="7">
                  <c:v>3.0322542299005429E-2</c:v>
                </c:pt>
                <c:pt idx="8">
                  <c:v>2.8301699885089352E-2</c:v>
                </c:pt>
                <c:pt idx="9">
                  <c:v>3.4849625549788009E-2</c:v>
                </c:pt>
                <c:pt idx="10">
                  <c:v>3.8514878947576971E-2</c:v>
                </c:pt>
                <c:pt idx="11">
                  <c:v>3.509727780639537E-2</c:v>
                </c:pt>
                <c:pt idx="12">
                  <c:v>2.7202123865752666E-2</c:v>
                </c:pt>
                <c:pt idx="13">
                  <c:v>2.03074850418037E-2</c:v>
                </c:pt>
                <c:pt idx="14">
                  <c:v>1.7038475254586519E-2</c:v>
                </c:pt>
                <c:pt idx="15">
                  <c:v>1.4086460355826762E-2</c:v>
                </c:pt>
                <c:pt idx="16">
                  <c:v>1.1401909894202956E-2</c:v>
                </c:pt>
                <c:pt idx="17">
                  <c:v>1.2570828545389705E-2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0458752"/>
        <c:axId val="130460288"/>
      </c:barChart>
      <c:catAx>
        <c:axId val="130458752"/>
        <c:scaling>
          <c:orientation val="minMax"/>
        </c:scaling>
        <c:delete val="0"/>
        <c:axPos val="l"/>
        <c:majorTickMark val="none"/>
        <c:minorTickMark val="none"/>
        <c:tickLblPos val="low"/>
        <c:crossAx val="130460288"/>
        <c:crosses val="autoZero"/>
        <c:auto val="1"/>
        <c:lblAlgn val="ctr"/>
        <c:lblOffset val="100"/>
        <c:noMultiLvlLbl val="0"/>
      </c:catAx>
      <c:valAx>
        <c:axId val="130460288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30458752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Pennington</a:t>
            </a:r>
            <a:r>
              <a:rPr lang="en-US" baseline="0"/>
              <a:t> 2015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Pennington!$L$3:$L$20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Pennington!$M$3:$M$20</c:f>
              <c:numCache>
                <c:formatCode>0.00%</c:formatCode>
                <c:ptCount val="18"/>
                <c:pt idx="0">
                  <c:v>-3.8169913222054326E-2</c:v>
                </c:pt>
                <c:pt idx="1">
                  <c:v>-3.5271015909706549E-2</c:v>
                </c:pt>
                <c:pt idx="2">
                  <c:v>-3.3497175821883662E-2</c:v>
                </c:pt>
                <c:pt idx="3">
                  <c:v>-3.2480952882124464E-2</c:v>
                </c:pt>
                <c:pt idx="4">
                  <c:v>-3.2563543553335732E-2</c:v>
                </c:pt>
                <c:pt idx="5">
                  <c:v>-3.5458843909926728E-2</c:v>
                </c:pt>
                <c:pt idx="6">
                  <c:v>-3.5442423642754219E-2</c:v>
                </c:pt>
                <c:pt idx="7">
                  <c:v>-3.0739299940023234E-2</c:v>
                </c:pt>
                <c:pt idx="8">
                  <c:v>-2.7382546081011268E-2</c:v>
                </c:pt>
                <c:pt idx="9">
                  <c:v>-2.7296077020739093E-2</c:v>
                </c:pt>
                <c:pt idx="10">
                  <c:v>-3.3445104435608594E-2</c:v>
                </c:pt>
                <c:pt idx="11">
                  <c:v>-3.435669108449943E-2</c:v>
                </c:pt>
                <c:pt idx="12">
                  <c:v>-3.0982245406824649E-2</c:v>
                </c:pt>
                <c:pt idx="13">
                  <c:v>-2.45538707707624E-2</c:v>
                </c:pt>
                <c:pt idx="14">
                  <c:v>-1.6357002022143057E-2</c:v>
                </c:pt>
                <c:pt idx="15">
                  <c:v>-1.1748919436312375E-2</c:v>
                </c:pt>
                <c:pt idx="16">
                  <c:v>-8.60944106642955E-3</c:v>
                </c:pt>
                <c:pt idx="17">
                  <c:v>-8.958986374647376E-3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Pennington!$L$3:$L$20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Pennington!$N$3:$N$20</c:f>
              <c:numCache>
                <c:formatCode>0.00%</c:formatCode>
                <c:ptCount val="18"/>
                <c:pt idx="0">
                  <c:v>3.667619910620655E-2</c:v>
                </c:pt>
                <c:pt idx="1">
                  <c:v>3.4135470089451489E-2</c:v>
                </c:pt>
                <c:pt idx="2">
                  <c:v>3.1192204624392206E-2</c:v>
                </c:pt>
                <c:pt idx="3">
                  <c:v>3.0507969713630088E-2</c:v>
                </c:pt>
                <c:pt idx="4">
                  <c:v>2.9580904244542381E-2</c:v>
                </c:pt>
                <c:pt idx="5">
                  <c:v>3.0895504941275478E-2</c:v>
                </c:pt>
                <c:pt idx="6">
                  <c:v>3.4514225981197709E-2</c:v>
                </c:pt>
                <c:pt idx="7">
                  <c:v>3.0327946442367467E-2</c:v>
                </c:pt>
                <c:pt idx="8">
                  <c:v>2.8821284145942885E-2</c:v>
                </c:pt>
                <c:pt idx="9">
                  <c:v>2.7030675247338272E-2</c:v>
                </c:pt>
                <c:pt idx="10">
                  <c:v>3.3026764652018953E-2</c:v>
                </c:pt>
                <c:pt idx="11">
                  <c:v>3.6223739731936856E-2</c:v>
                </c:pt>
                <c:pt idx="12">
                  <c:v>3.2674722462930149E-2</c:v>
                </c:pt>
                <c:pt idx="13">
                  <c:v>2.4977140618463161E-2</c:v>
                </c:pt>
                <c:pt idx="14">
                  <c:v>1.8094551919416408E-2</c:v>
                </c:pt>
                <c:pt idx="15">
                  <c:v>1.4765049952109959E-2</c:v>
                </c:pt>
                <c:pt idx="16">
                  <c:v>1.1470670952409138E-2</c:v>
                </c:pt>
                <c:pt idx="17">
                  <c:v>1.7770922593584194E-2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0472960"/>
        <c:axId val="131994368"/>
      </c:barChart>
      <c:catAx>
        <c:axId val="130472960"/>
        <c:scaling>
          <c:orientation val="minMax"/>
        </c:scaling>
        <c:delete val="0"/>
        <c:axPos val="l"/>
        <c:majorTickMark val="none"/>
        <c:minorTickMark val="none"/>
        <c:tickLblPos val="low"/>
        <c:crossAx val="131994368"/>
        <c:crosses val="autoZero"/>
        <c:auto val="1"/>
        <c:lblAlgn val="ctr"/>
        <c:lblOffset val="100"/>
        <c:noMultiLvlLbl val="0"/>
      </c:catAx>
      <c:valAx>
        <c:axId val="131994368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30472960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Pennington</a:t>
            </a:r>
            <a:r>
              <a:rPr lang="en-US" baseline="0"/>
              <a:t> 2020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Pennington!$O$3:$O$20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Pennington!$P$3:$P$20</c:f>
              <c:numCache>
                <c:formatCode>0.00%</c:formatCode>
                <c:ptCount val="18"/>
                <c:pt idx="0">
                  <c:v>-3.6189106466480811E-2</c:v>
                </c:pt>
                <c:pt idx="1">
                  <c:v>-3.6591777805140911E-2</c:v>
                </c:pt>
                <c:pt idx="2">
                  <c:v>-3.388955642194743E-2</c:v>
                </c:pt>
                <c:pt idx="3">
                  <c:v>-3.2215507401616085E-2</c:v>
                </c:pt>
                <c:pt idx="4">
                  <c:v>-3.115400576924935E-2</c:v>
                </c:pt>
                <c:pt idx="5">
                  <c:v>-3.1263327139511007E-2</c:v>
                </c:pt>
                <c:pt idx="6">
                  <c:v>-3.3955258621371186E-2</c:v>
                </c:pt>
                <c:pt idx="7">
                  <c:v>-3.3816183876898318E-2</c:v>
                </c:pt>
                <c:pt idx="8">
                  <c:v>-2.930186634587071E-2</c:v>
                </c:pt>
                <c:pt idx="9">
                  <c:v>-2.6139048992190626E-2</c:v>
                </c:pt>
                <c:pt idx="10">
                  <c:v>-2.6017183644238145E-2</c:v>
                </c:pt>
                <c:pt idx="11">
                  <c:v>-3.1537160291515223E-2</c:v>
                </c:pt>
                <c:pt idx="12">
                  <c:v>-3.1658277471764466E-2</c:v>
                </c:pt>
                <c:pt idx="13">
                  <c:v>-2.7949770666312369E-2</c:v>
                </c:pt>
                <c:pt idx="14">
                  <c:v>-2.1257926137057848E-2</c:v>
                </c:pt>
                <c:pt idx="15">
                  <c:v>-1.3441938065303013E-2</c:v>
                </c:pt>
                <c:pt idx="16">
                  <c:v>-8.8255656810820315E-3</c:v>
                </c:pt>
                <c:pt idx="17">
                  <c:v>-1.0945794160241893E-2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Pennington!$O$3:$O$20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Pennington!$Q$3:$Q$20</c:f>
              <c:numCache>
                <c:formatCode>0.00%</c:formatCode>
                <c:ptCount val="18"/>
                <c:pt idx="0">
                  <c:v>3.4769970270167094E-2</c:v>
                </c:pt>
                <c:pt idx="1">
                  <c:v>3.5214365967310764E-2</c:v>
                </c:pt>
                <c:pt idx="2">
                  <c:v>3.276987048038553E-2</c:v>
                </c:pt>
                <c:pt idx="3">
                  <c:v>3.0010290463257556E-2</c:v>
                </c:pt>
                <c:pt idx="4">
                  <c:v>2.9320880597482567E-2</c:v>
                </c:pt>
                <c:pt idx="5">
                  <c:v>2.8458714536023232E-2</c:v>
                </c:pt>
                <c:pt idx="6">
                  <c:v>2.9752115149432594E-2</c:v>
                </c:pt>
                <c:pt idx="7">
                  <c:v>3.3071776802725605E-2</c:v>
                </c:pt>
                <c:pt idx="8">
                  <c:v>2.9066138428595831E-2</c:v>
                </c:pt>
                <c:pt idx="9">
                  <c:v>2.7580149731571624E-2</c:v>
                </c:pt>
                <c:pt idx="10">
                  <c:v>2.5873588186447184E-2</c:v>
                </c:pt>
                <c:pt idx="11">
                  <c:v>3.1423681071402886E-2</c:v>
                </c:pt>
                <c:pt idx="12">
                  <c:v>3.408393325123197E-2</c:v>
                </c:pt>
                <c:pt idx="13">
                  <c:v>3.0258887079060558E-2</c:v>
                </c:pt>
                <c:pt idx="14">
                  <c:v>2.2381458551739439E-2</c:v>
                </c:pt>
                <c:pt idx="15">
                  <c:v>1.5802414917682434E-2</c:v>
                </c:pt>
                <c:pt idx="16">
                  <c:v>1.2110234379293483E-2</c:v>
                </c:pt>
                <c:pt idx="17">
                  <c:v>2.190227517839816E-2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2019328"/>
        <c:axId val="132020864"/>
      </c:barChart>
      <c:catAx>
        <c:axId val="132019328"/>
        <c:scaling>
          <c:orientation val="minMax"/>
        </c:scaling>
        <c:delete val="0"/>
        <c:axPos val="l"/>
        <c:majorTickMark val="none"/>
        <c:minorTickMark val="none"/>
        <c:tickLblPos val="low"/>
        <c:crossAx val="132020864"/>
        <c:crosses val="autoZero"/>
        <c:auto val="1"/>
        <c:lblAlgn val="ctr"/>
        <c:lblOffset val="100"/>
        <c:noMultiLvlLbl val="0"/>
      </c:catAx>
      <c:valAx>
        <c:axId val="132020864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32019328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Pennington</a:t>
            </a:r>
            <a:r>
              <a:rPr lang="en-US" baseline="0"/>
              <a:t> 2025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Pennington!$R$3:$R$20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Pennington!$S$3:$S$20</c:f>
              <c:numCache>
                <c:formatCode>0.00%</c:formatCode>
                <c:ptCount val="18"/>
                <c:pt idx="0">
                  <c:v>-3.459801005463773E-2</c:v>
                </c:pt>
                <c:pt idx="1">
                  <c:v>-3.4994552962677367E-2</c:v>
                </c:pt>
                <c:pt idx="2">
                  <c:v>-3.5392225115314799E-2</c:v>
                </c:pt>
                <c:pt idx="3">
                  <c:v>-3.2811486828242822E-2</c:v>
                </c:pt>
                <c:pt idx="4">
                  <c:v>-3.1096156894920166E-2</c:v>
                </c:pt>
                <c:pt idx="5">
                  <c:v>-3.0070501727364883E-2</c:v>
                </c:pt>
                <c:pt idx="6">
                  <c:v>-3.0195297292292648E-2</c:v>
                </c:pt>
                <c:pt idx="7">
                  <c:v>-3.2705814353253947E-2</c:v>
                </c:pt>
                <c:pt idx="8">
                  <c:v>-3.2450315104305905E-2</c:v>
                </c:pt>
                <c:pt idx="9">
                  <c:v>-2.8113606047377046E-2</c:v>
                </c:pt>
                <c:pt idx="10">
                  <c:v>-2.4977503029263531E-2</c:v>
                </c:pt>
                <c:pt idx="11">
                  <c:v>-2.478849925417163E-2</c:v>
                </c:pt>
                <c:pt idx="12">
                  <c:v>-2.9322628811662987E-2</c:v>
                </c:pt>
                <c:pt idx="13">
                  <c:v>-2.8815166233385064E-2</c:v>
                </c:pt>
                <c:pt idx="14">
                  <c:v>-2.4420985446262745E-2</c:v>
                </c:pt>
                <c:pt idx="15">
                  <c:v>-1.7563021864363322E-2</c:v>
                </c:pt>
                <c:pt idx="16">
                  <c:v>-1.0150919345050684E-2</c:v>
                </c:pt>
                <c:pt idx="17">
                  <c:v>-1.242277954175942E-2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Pennington!$R$3:$R$20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Pennington!$T$3:$T$20</c:f>
              <c:numCache>
                <c:formatCode>0.00%</c:formatCode>
                <c:ptCount val="18"/>
                <c:pt idx="0">
                  <c:v>3.3241225964196326E-2</c:v>
                </c:pt>
                <c:pt idx="1">
                  <c:v>3.3671086102776464E-2</c:v>
                </c:pt>
                <c:pt idx="2">
                  <c:v>3.4056467271786996E-2</c:v>
                </c:pt>
                <c:pt idx="3">
                  <c:v>3.1714513524552734E-2</c:v>
                </c:pt>
                <c:pt idx="4">
                  <c:v>2.9049950011120925E-2</c:v>
                </c:pt>
                <c:pt idx="5">
                  <c:v>2.8367311203253625E-2</c:v>
                </c:pt>
                <c:pt idx="6">
                  <c:v>2.7558762966876881E-2</c:v>
                </c:pt>
                <c:pt idx="7">
                  <c:v>2.8834161324031642E-2</c:v>
                </c:pt>
                <c:pt idx="8">
                  <c:v>3.1878490912992483E-2</c:v>
                </c:pt>
                <c:pt idx="9">
                  <c:v>2.8017122458823856E-2</c:v>
                </c:pt>
                <c:pt idx="10">
                  <c:v>2.6441120881451941E-2</c:v>
                </c:pt>
                <c:pt idx="11">
                  <c:v>2.4841219613692109E-2</c:v>
                </c:pt>
                <c:pt idx="12">
                  <c:v>2.9878315114308839E-2</c:v>
                </c:pt>
                <c:pt idx="13">
                  <c:v>3.1866364743633885E-2</c:v>
                </c:pt>
                <c:pt idx="14">
                  <c:v>2.7319272715804543E-2</c:v>
                </c:pt>
                <c:pt idx="15">
                  <c:v>1.9642456530997464E-2</c:v>
                </c:pt>
                <c:pt idx="16">
                  <c:v>1.3050414678372459E-2</c:v>
                </c:pt>
                <c:pt idx="17">
                  <c:v>2.5682274075020307E-2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0563072"/>
        <c:axId val="130564864"/>
      </c:barChart>
      <c:catAx>
        <c:axId val="130563072"/>
        <c:scaling>
          <c:orientation val="minMax"/>
        </c:scaling>
        <c:delete val="0"/>
        <c:axPos val="l"/>
        <c:majorTickMark val="none"/>
        <c:minorTickMark val="none"/>
        <c:tickLblPos val="low"/>
        <c:crossAx val="130564864"/>
        <c:crosses val="autoZero"/>
        <c:auto val="1"/>
        <c:lblAlgn val="ctr"/>
        <c:lblOffset val="100"/>
        <c:noMultiLvlLbl val="0"/>
      </c:catAx>
      <c:valAx>
        <c:axId val="130564864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30563072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Pennington</a:t>
            </a:r>
            <a:r>
              <a:rPr lang="en-US" baseline="0"/>
              <a:t> 2030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Pennington!$U$3:$U$20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Pennington!$V$3:$V$20</c:f>
              <c:numCache>
                <c:formatCode>0.00%</c:formatCode>
                <c:ptCount val="18"/>
                <c:pt idx="0">
                  <c:v>-3.4107372492296811E-2</c:v>
                </c:pt>
                <c:pt idx="1">
                  <c:v>-3.3620008822052454E-2</c:v>
                </c:pt>
                <c:pt idx="2">
                  <c:v>-3.4065779672249767E-2</c:v>
                </c:pt>
                <c:pt idx="3">
                  <c:v>-3.4421999527553419E-2</c:v>
                </c:pt>
                <c:pt idx="4">
                  <c:v>-3.1817028093061903E-2</c:v>
                </c:pt>
                <c:pt idx="5">
                  <c:v>-3.0142714911157779E-2</c:v>
                </c:pt>
                <c:pt idx="6">
                  <c:v>-2.9142070750743869E-2</c:v>
                </c:pt>
                <c:pt idx="7">
                  <c:v>-2.9271227497378791E-2</c:v>
                </c:pt>
                <c:pt idx="8">
                  <c:v>-3.1611396459635968E-2</c:v>
                </c:pt>
                <c:pt idx="9">
                  <c:v>-3.1275855990495899E-2</c:v>
                </c:pt>
                <c:pt idx="10">
                  <c:v>-2.6945422424200536E-2</c:v>
                </c:pt>
                <c:pt idx="11">
                  <c:v>-2.3817608081782748E-2</c:v>
                </c:pt>
                <c:pt idx="12">
                  <c:v>-2.3234724289170911E-2</c:v>
                </c:pt>
                <c:pt idx="13">
                  <c:v>-2.6870911727143624E-2</c:v>
                </c:pt>
                <c:pt idx="14">
                  <c:v>-2.5346259334729122E-2</c:v>
                </c:pt>
                <c:pt idx="15">
                  <c:v>-2.0315541266955405E-2</c:v>
                </c:pt>
                <c:pt idx="16">
                  <c:v>-1.3306730023961004E-2</c:v>
                </c:pt>
                <c:pt idx="17">
                  <c:v>-1.4253722113599933E-2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Pennington!$U$3:$U$20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Pennington!$W$3:$W$20</c:f>
              <c:numCache>
                <c:formatCode>0.00%</c:formatCode>
                <c:ptCount val="18"/>
                <c:pt idx="0">
                  <c:v>3.276982848127788E-2</c:v>
                </c:pt>
                <c:pt idx="1">
                  <c:v>3.2348377026989172E-2</c:v>
                </c:pt>
                <c:pt idx="2">
                  <c:v>3.2771483705999964E-2</c:v>
                </c:pt>
                <c:pt idx="3">
                  <c:v>3.3132687026054063E-2</c:v>
                </c:pt>
                <c:pt idx="4">
                  <c:v>3.0818353523117473E-2</c:v>
                </c:pt>
                <c:pt idx="5">
                  <c:v>2.824671543589493E-2</c:v>
                </c:pt>
                <c:pt idx="6">
                  <c:v>2.7568706475074211E-2</c:v>
                </c:pt>
                <c:pt idx="7">
                  <c:v>2.6806730440328018E-2</c:v>
                </c:pt>
                <c:pt idx="8">
                  <c:v>2.8042960233302518E-2</c:v>
                </c:pt>
                <c:pt idx="9">
                  <c:v>3.0842504314790114E-2</c:v>
                </c:pt>
                <c:pt idx="10">
                  <c:v>2.6995752188100106E-2</c:v>
                </c:pt>
                <c:pt idx="11">
                  <c:v>2.5383432564185755E-2</c:v>
                </c:pt>
                <c:pt idx="12">
                  <c:v>2.378269370563765E-2</c:v>
                </c:pt>
                <c:pt idx="13">
                  <c:v>2.8163263878469957E-2</c:v>
                </c:pt>
                <c:pt idx="14">
                  <c:v>2.8980015222197394E-2</c:v>
                </c:pt>
                <c:pt idx="15">
                  <c:v>2.4104220321774821E-2</c:v>
                </c:pt>
                <c:pt idx="16">
                  <c:v>1.6269074684639957E-2</c:v>
                </c:pt>
                <c:pt idx="17">
                  <c:v>2.9406827293996119E-2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0598016"/>
        <c:axId val="130599552"/>
      </c:barChart>
      <c:catAx>
        <c:axId val="130598016"/>
        <c:scaling>
          <c:orientation val="minMax"/>
        </c:scaling>
        <c:delete val="0"/>
        <c:axPos val="l"/>
        <c:majorTickMark val="none"/>
        <c:minorTickMark val="none"/>
        <c:tickLblPos val="low"/>
        <c:crossAx val="130599552"/>
        <c:crosses val="autoZero"/>
        <c:auto val="1"/>
        <c:lblAlgn val="ctr"/>
        <c:lblOffset val="100"/>
        <c:noMultiLvlLbl val="0"/>
      </c:catAx>
      <c:valAx>
        <c:axId val="130599552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30598016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Pennington</a:t>
            </a:r>
            <a:r>
              <a:rPr lang="en-US" baseline="0"/>
              <a:t> 2035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Pennington!$X$3:$X$20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Pennington!$Y$3:$Y$20</c:f>
              <c:numCache>
                <c:formatCode>0.00%</c:formatCode>
                <c:ptCount val="18"/>
                <c:pt idx="0">
                  <c:v>-3.4822857394104088E-2</c:v>
                </c:pt>
                <c:pt idx="1">
                  <c:v>-3.3208609137154482E-2</c:v>
                </c:pt>
                <c:pt idx="2">
                  <c:v>-3.2807356448141631E-2</c:v>
                </c:pt>
                <c:pt idx="3">
                  <c:v>-3.3259418208507266E-2</c:v>
                </c:pt>
                <c:pt idx="4">
                  <c:v>-3.3447349298801637E-2</c:v>
                </c:pt>
                <c:pt idx="5">
                  <c:v>-3.0906371594833795E-2</c:v>
                </c:pt>
                <c:pt idx="6">
                  <c:v>-2.9264085647937445E-2</c:v>
                </c:pt>
                <c:pt idx="7">
                  <c:v>-2.8279443608051721E-2</c:v>
                </c:pt>
                <c:pt idx="8">
                  <c:v>-2.8401457821943771E-2</c:v>
                </c:pt>
                <c:pt idx="9">
                  <c:v>-3.0606365795446101E-2</c:v>
                </c:pt>
                <c:pt idx="10">
                  <c:v>-3.0037063109463226E-2</c:v>
                </c:pt>
                <c:pt idx="11">
                  <c:v>-2.5708572555952321E-2</c:v>
                </c:pt>
                <c:pt idx="12">
                  <c:v>-2.2294945167154731E-2</c:v>
                </c:pt>
                <c:pt idx="13">
                  <c:v>-2.1407924392252017E-2</c:v>
                </c:pt>
                <c:pt idx="14">
                  <c:v>-2.3735686316005731E-2</c:v>
                </c:pt>
                <c:pt idx="15">
                  <c:v>-2.1172257045812777E-2</c:v>
                </c:pt>
                <c:pt idx="16">
                  <c:v>-1.5457478287062287E-2</c:v>
                </c:pt>
                <c:pt idx="17">
                  <c:v>-1.7431622359669465E-2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Pennington!$X$3:$X$20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Pennington!$Z$3:$Z$20</c:f>
              <c:numCache>
                <c:formatCode>0.00%</c:formatCode>
                <c:ptCount val="18"/>
                <c:pt idx="0">
                  <c:v>3.3457255143461963E-2</c:v>
                </c:pt>
                <c:pt idx="1">
                  <c:v>3.1952534826224795E-2</c:v>
                </c:pt>
                <c:pt idx="2">
                  <c:v>3.1560585153037016E-2</c:v>
                </c:pt>
                <c:pt idx="3">
                  <c:v>3.2003249404046689E-2</c:v>
                </c:pt>
                <c:pt idx="4">
                  <c:v>3.2283579693610301E-2</c:v>
                </c:pt>
                <c:pt idx="5">
                  <c:v>3.0009083163789498E-2</c:v>
                </c:pt>
                <c:pt idx="6">
                  <c:v>2.7520264361969419E-2</c:v>
                </c:pt>
                <c:pt idx="7">
                  <c:v>2.6847181480382284E-2</c:v>
                </c:pt>
                <c:pt idx="8">
                  <c:v>2.6106207398258047E-2</c:v>
                </c:pt>
                <c:pt idx="9">
                  <c:v>2.7299445133168416E-2</c:v>
                </c:pt>
                <c:pt idx="10">
                  <c:v>2.9756645219322243E-2</c:v>
                </c:pt>
                <c:pt idx="11">
                  <c:v>2.5979579771901289E-2</c:v>
                </c:pt>
                <c:pt idx="12">
                  <c:v>2.4247367362266996E-2</c:v>
                </c:pt>
                <c:pt idx="13">
                  <c:v>2.2515126646438351E-2</c:v>
                </c:pt>
                <c:pt idx="14">
                  <c:v>2.5753745366748505E-2</c:v>
                </c:pt>
                <c:pt idx="15">
                  <c:v>2.5687819721041394E-2</c:v>
                </c:pt>
                <c:pt idx="16">
                  <c:v>2.0020004888297912E-2</c:v>
                </c:pt>
                <c:pt idx="17">
                  <c:v>3.4751461077740457E-2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0636800"/>
        <c:axId val="130642688"/>
      </c:barChart>
      <c:catAx>
        <c:axId val="130636800"/>
        <c:scaling>
          <c:orientation val="minMax"/>
        </c:scaling>
        <c:delete val="0"/>
        <c:axPos val="l"/>
        <c:majorTickMark val="none"/>
        <c:minorTickMark val="none"/>
        <c:tickLblPos val="low"/>
        <c:crossAx val="130642688"/>
        <c:crosses val="autoZero"/>
        <c:auto val="1"/>
        <c:lblAlgn val="ctr"/>
        <c:lblOffset val="100"/>
        <c:noMultiLvlLbl val="0"/>
      </c:catAx>
      <c:valAx>
        <c:axId val="130642688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30636800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Perkins</a:t>
            </a:r>
            <a:r>
              <a:rPr lang="en-US" baseline="0"/>
              <a:t> 2010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Perkins!$I$3:$I$20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Perkins!$J$3:$J$20</c:f>
              <c:numCache>
                <c:formatCode>0.00%</c:formatCode>
                <c:ptCount val="18"/>
                <c:pt idx="0">
                  <c:v>-2.7498323272971161E-2</c:v>
                </c:pt>
                <c:pt idx="1">
                  <c:v>-2.9175050301810865E-2</c:v>
                </c:pt>
                <c:pt idx="2">
                  <c:v>-3.4875922199865864E-2</c:v>
                </c:pt>
                <c:pt idx="3">
                  <c:v>-2.9175050301810865E-2</c:v>
                </c:pt>
                <c:pt idx="4">
                  <c:v>-1.6431924882629109E-2</c:v>
                </c:pt>
                <c:pt idx="5">
                  <c:v>-3.0181086519114688E-2</c:v>
                </c:pt>
                <c:pt idx="6">
                  <c:v>-2.3138832997987926E-2</c:v>
                </c:pt>
                <c:pt idx="7">
                  <c:v>-1.9450033534540577E-2</c:v>
                </c:pt>
                <c:pt idx="8">
                  <c:v>-2.8504359490274984E-2</c:v>
                </c:pt>
                <c:pt idx="9">
                  <c:v>-3.1522468142186455E-2</c:v>
                </c:pt>
                <c:pt idx="10">
                  <c:v>-4.7283702213279676E-2</c:v>
                </c:pt>
                <c:pt idx="11">
                  <c:v>-4.3594902749832326E-2</c:v>
                </c:pt>
                <c:pt idx="12">
                  <c:v>-3.5211267605633804E-2</c:v>
                </c:pt>
                <c:pt idx="13">
                  <c:v>-3.3869885982562041E-2</c:v>
                </c:pt>
                <c:pt idx="14">
                  <c:v>-2.1126760563380281E-2</c:v>
                </c:pt>
                <c:pt idx="15">
                  <c:v>-1.8443997317236754E-2</c:v>
                </c:pt>
                <c:pt idx="16">
                  <c:v>-1.4419852448021462E-2</c:v>
                </c:pt>
                <c:pt idx="17">
                  <c:v>-1.8443997317236754E-2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Perkins!$I$3:$I$20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Perkins!$K$3:$K$20</c:f>
              <c:numCache>
                <c:formatCode>0.00%</c:formatCode>
                <c:ptCount val="18"/>
                <c:pt idx="0">
                  <c:v>2.6156941649899398E-2</c:v>
                </c:pt>
                <c:pt idx="1">
                  <c:v>2.4815560026827631E-2</c:v>
                </c:pt>
                <c:pt idx="2">
                  <c:v>3.2528504359490278E-2</c:v>
                </c:pt>
                <c:pt idx="3">
                  <c:v>2.8169014084507043E-2</c:v>
                </c:pt>
                <c:pt idx="4">
                  <c:v>1.3078470824949699E-2</c:v>
                </c:pt>
                <c:pt idx="5">
                  <c:v>2.1462105969148222E-2</c:v>
                </c:pt>
                <c:pt idx="6">
                  <c:v>2.2803487592219986E-2</c:v>
                </c:pt>
                <c:pt idx="7">
                  <c:v>2.0120724346076459E-2</c:v>
                </c:pt>
                <c:pt idx="8">
                  <c:v>2.7498323272971161E-2</c:v>
                </c:pt>
                <c:pt idx="9">
                  <c:v>3.5546613011401745E-2</c:v>
                </c:pt>
                <c:pt idx="10">
                  <c:v>4.4265593561368208E-2</c:v>
                </c:pt>
                <c:pt idx="11">
                  <c:v>4.0241448692152917E-2</c:v>
                </c:pt>
                <c:pt idx="12">
                  <c:v>3.5881958417169686E-2</c:v>
                </c:pt>
                <c:pt idx="13">
                  <c:v>2.5150905432595575E-2</c:v>
                </c:pt>
                <c:pt idx="14">
                  <c:v>1.9450033534540577E-2</c:v>
                </c:pt>
                <c:pt idx="15">
                  <c:v>2.448021462105969E-2</c:v>
                </c:pt>
                <c:pt idx="16">
                  <c:v>2.448021462105969E-2</c:v>
                </c:pt>
                <c:pt idx="17">
                  <c:v>3.1522468142186455E-2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2454272"/>
        <c:axId val="132455808"/>
      </c:barChart>
      <c:catAx>
        <c:axId val="132454272"/>
        <c:scaling>
          <c:orientation val="minMax"/>
        </c:scaling>
        <c:delete val="0"/>
        <c:axPos val="l"/>
        <c:majorTickMark val="none"/>
        <c:minorTickMark val="none"/>
        <c:tickLblPos val="low"/>
        <c:crossAx val="132455808"/>
        <c:crosses val="autoZero"/>
        <c:auto val="1"/>
        <c:lblAlgn val="ctr"/>
        <c:lblOffset val="100"/>
        <c:noMultiLvlLbl val="0"/>
      </c:catAx>
      <c:valAx>
        <c:axId val="132455808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32454272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aseline="0"/>
              <a:t>Perkins 2015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Perkins!$L$3:$L$20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Perkins!$M$3:$M$20</c:f>
              <c:numCache>
                <c:formatCode>0.00%</c:formatCode>
                <c:ptCount val="18"/>
                <c:pt idx="0">
                  <c:v>-2.3583309560666021E-2</c:v>
                </c:pt>
                <c:pt idx="1">
                  <c:v>-2.7507796416750399E-2</c:v>
                </c:pt>
                <c:pt idx="2">
                  <c:v>-2.9091434505700207E-2</c:v>
                </c:pt>
                <c:pt idx="3">
                  <c:v>-3.5218890034642354E-2</c:v>
                </c:pt>
                <c:pt idx="4">
                  <c:v>-2.9639214366618958E-2</c:v>
                </c:pt>
                <c:pt idx="5">
                  <c:v>-1.5828209940857613E-2</c:v>
                </c:pt>
                <c:pt idx="6">
                  <c:v>-3.0411926333017661E-2</c:v>
                </c:pt>
                <c:pt idx="7">
                  <c:v>-2.3219899902087636E-2</c:v>
                </c:pt>
                <c:pt idx="8">
                  <c:v>-1.90541650264037E-2</c:v>
                </c:pt>
                <c:pt idx="9">
                  <c:v>-2.8217253458027666E-2</c:v>
                </c:pt>
                <c:pt idx="10">
                  <c:v>-3.0446738155738545E-2</c:v>
                </c:pt>
                <c:pt idx="11">
                  <c:v>-4.6363651065926742E-2</c:v>
                </c:pt>
                <c:pt idx="12">
                  <c:v>-4.2364060671184617E-2</c:v>
                </c:pt>
                <c:pt idx="13">
                  <c:v>-3.3138958892051408E-2</c:v>
                </c:pt>
                <c:pt idx="14">
                  <c:v>-3.1413754666418825E-2</c:v>
                </c:pt>
                <c:pt idx="15">
                  <c:v>-1.7994171293543776E-2</c:v>
                </c:pt>
                <c:pt idx="16">
                  <c:v>-1.4063180570341982E-2</c:v>
                </c:pt>
                <c:pt idx="17">
                  <c:v>-2.1518003678095799E-2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Perkins!$L$3:$L$20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Perkins!$N$3:$N$20</c:f>
              <c:numCache>
                <c:formatCode>0.00%</c:formatCode>
                <c:ptCount val="18"/>
                <c:pt idx="0">
                  <c:v>2.2670533746461149E-2</c:v>
                </c:pt>
                <c:pt idx="1">
                  <c:v>2.6281637270623426E-2</c:v>
                </c:pt>
                <c:pt idx="2">
                  <c:v>2.4644522518432181E-2</c:v>
                </c:pt>
                <c:pt idx="3">
                  <c:v>3.2832881642431894E-2</c:v>
                </c:pt>
                <c:pt idx="4">
                  <c:v>2.8730052202293511E-2</c:v>
                </c:pt>
                <c:pt idx="5">
                  <c:v>1.2810278803333942E-2</c:v>
                </c:pt>
                <c:pt idx="6">
                  <c:v>2.1469722920063175E-2</c:v>
                </c:pt>
                <c:pt idx="7">
                  <c:v>2.3000328699616178E-2</c:v>
                </c:pt>
                <c:pt idx="8">
                  <c:v>1.9856293186555313E-2</c:v>
                </c:pt>
                <c:pt idx="9">
                  <c:v>2.7252264987540097E-2</c:v>
                </c:pt>
                <c:pt idx="10">
                  <c:v>3.5121272699810829E-2</c:v>
                </c:pt>
                <c:pt idx="11">
                  <c:v>4.4122827676808557E-2</c:v>
                </c:pt>
                <c:pt idx="12">
                  <c:v>3.950274304849799E-2</c:v>
                </c:pt>
                <c:pt idx="13">
                  <c:v>3.4896361685189115E-2</c:v>
                </c:pt>
                <c:pt idx="14">
                  <c:v>2.4054795690974223E-2</c:v>
                </c:pt>
                <c:pt idx="15">
                  <c:v>1.7352385983135196E-2</c:v>
                </c:pt>
                <c:pt idx="16">
                  <c:v>2.1384077719333931E-2</c:v>
                </c:pt>
                <c:pt idx="17">
                  <c:v>4.4942400980825234E-2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2497408"/>
        <c:axId val="132498944"/>
      </c:barChart>
      <c:catAx>
        <c:axId val="132497408"/>
        <c:scaling>
          <c:orientation val="minMax"/>
        </c:scaling>
        <c:delete val="0"/>
        <c:axPos val="l"/>
        <c:majorTickMark val="none"/>
        <c:minorTickMark val="none"/>
        <c:tickLblPos val="low"/>
        <c:crossAx val="132498944"/>
        <c:crosses val="autoZero"/>
        <c:auto val="1"/>
        <c:lblAlgn val="ctr"/>
        <c:lblOffset val="100"/>
        <c:noMultiLvlLbl val="0"/>
      </c:catAx>
      <c:valAx>
        <c:axId val="132498944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32497408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Aurora</a:t>
            </a:r>
            <a:r>
              <a:rPr lang="en-US" baseline="0"/>
              <a:t> 2010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Aurora!$I$3:$I$20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Aurora!$J$3:$J$20</c:f>
              <c:numCache>
                <c:formatCode>0.00%</c:formatCode>
                <c:ptCount val="18"/>
                <c:pt idx="0">
                  <c:v>-4.1697416974169739E-2</c:v>
                </c:pt>
                <c:pt idx="1">
                  <c:v>-2.915129151291513E-2</c:v>
                </c:pt>
                <c:pt idx="2">
                  <c:v>-4.0590405904059039E-2</c:v>
                </c:pt>
                <c:pt idx="3">
                  <c:v>-3.9852398523985241E-2</c:v>
                </c:pt>
                <c:pt idx="4">
                  <c:v>-2.1771217712177122E-2</c:v>
                </c:pt>
                <c:pt idx="5">
                  <c:v>-2.3985239852398525E-2</c:v>
                </c:pt>
                <c:pt idx="6">
                  <c:v>-2.3247232472324724E-2</c:v>
                </c:pt>
                <c:pt idx="7">
                  <c:v>-2.6568265682656828E-2</c:v>
                </c:pt>
                <c:pt idx="8">
                  <c:v>-3.136531365313653E-2</c:v>
                </c:pt>
                <c:pt idx="9">
                  <c:v>-3.6162361623616239E-2</c:v>
                </c:pt>
                <c:pt idx="10">
                  <c:v>-3.8007380073800737E-2</c:v>
                </c:pt>
                <c:pt idx="11">
                  <c:v>-3.8376383763837639E-2</c:v>
                </c:pt>
                <c:pt idx="12">
                  <c:v>-3.2103321033210334E-2</c:v>
                </c:pt>
                <c:pt idx="13">
                  <c:v>-2.2878228782287822E-2</c:v>
                </c:pt>
                <c:pt idx="14">
                  <c:v>-2.3247232472324724E-2</c:v>
                </c:pt>
                <c:pt idx="15">
                  <c:v>-1.808118081180812E-2</c:v>
                </c:pt>
                <c:pt idx="16">
                  <c:v>-1.3284132841328414E-2</c:v>
                </c:pt>
                <c:pt idx="17">
                  <c:v>-9.2250922509225092E-3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Aurora!$I$3:$I$20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Aurora!$K$3:$K$20</c:f>
              <c:numCache>
                <c:formatCode>0.00%</c:formatCode>
                <c:ptCount val="18"/>
                <c:pt idx="0">
                  <c:v>2.9889298892988931E-2</c:v>
                </c:pt>
                <c:pt idx="1">
                  <c:v>3.3579335793357937E-2</c:v>
                </c:pt>
                <c:pt idx="2">
                  <c:v>3.7269372693726939E-2</c:v>
                </c:pt>
                <c:pt idx="3">
                  <c:v>2.9520295202952029E-2</c:v>
                </c:pt>
                <c:pt idx="4">
                  <c:v>1.3653136531365314E-2</c:v>
                </c:pt>
                <c:pt idx="5">
                  <c:v>2.0664206642066422E-2</c:v>
                </c:pt>
                <c:pt idx="6">
                  <c:v>2.9520295202952029E-2</c:v>
                </c:pt>
                <c:pt idx="7">
                  <c:v>2.6568265682656828E-2</c:v>
                </c:pt>
                <c:pt idx="8">
                  <c:v>2.3985239852398525E-2</c:v>
                </c:pt>
                <c:pt idx="9">
                  <c:v>3.3579335793357937E-2</c:v>
                </c:pt>
                <c:pt idx="10">
                  <c:v>3.6900369003690037E-2</c:v>
                </c:pt>
                <c:pt idx="11">
                  <c:v>3.025830258302583E-2</c:v>
                </c:pt>
                <c:pt idx="12">
                  <c:v>3.2841328413284132E-2</c:v>
                </c:pt>
                <c:pt idx="13">
                  <c:v>2.1771217712177122E-2</c:v>
                </c:pt>
                <c:pt idx="14">
                  <c:v>2.5830258302583026E-2</c:v>
                </c:pt>
                <c:pt idx="15">
                  <c:v>2.3616236162361623E-2</c:v>
                </c:pt>
                <c:pt idx="16">
                  <c:v>1.8450184501845018E-2</c:v>
                </c:pt>
                <c:pt idx="17">
                  <c:v>2.2509225092250923E-2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11346432"/>
        <c:axId val="111347968"/>
      </c:barChart>
      <c:catAx>
        <c:axId val="111346432"/>
        <c:scaling>
          <c:orientation val="minMax"/>
        </c:scaling>
        <c:delete val="0"/>
        <c:axPos val="l"/>
        <c:majorTickMark val="none"/>
        <c:minorTickMark val="none"/>
        <c:tickLblPos val="low"/>
        <c:crossAx val="111347968"/>
        <c:crosses val="autoZero"/>
        <c:auto val="1"/>
        <c:lblAlgn val="ctr"/>
        <c:lblOffset val="100"/>
        <c:noMultiLvlLbl val="0"/>
      </c:catAx>
      <c:valAx>
        <c:axId val="111347968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113464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Perkins</a:t>
            </a:r>
            <a:r>
              <a:rPr lang="en-US" baseline="0"/>
              <a:t> 2020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Perkins!$O$3:$O$20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Perkins!$P$3:$P$20</c:f>
              <c:numCache>
                <c:formatCode>0.00%</c:formatCode>
                <c:ptCount val="18"/>
                <c:pt idx="0">
                  <c:v>-2.6714664019921952E-2</c:v>
                </c:pt>
                <c:pt idx="1">
                  <c:v>-2.3472941079018216E-2</c:v>
                </c:pt>
                <c:pt idx="2">
                  <c:v>-2.7540899735041806E-2</c:v>
                </c:pt>
                <c:pt idx="3">
                  <c:v>-2.8942682917814318E-2</c:v>
                </c:pt>
                <c:pt idx="4">
                  <c:v>-3.5396603627315587E-2</c:v>
                </c:pt>
                <c:pt idx="5">
                  <c:v>-2.9961296457523382E-2</c:v>
                </c:pt>
                <c:pt idx="6">
                  <c:v>-1.5241899033191031E-2</c:v>
                </c:pt>
                <c:pt idx="7">
                  <c:v>-3.0588234001781012E-2</c:v>
                </c:pt>
                <c:pt idx="8">
                  <c:v>-2.3282156584696588E-2</c:v>
                </c:pt>
                <c:pt idx="9">
                  <c:v>-1.8568657292974241E-2</c:v>
                </c:pt>
                <c:pt idx="10">
                  <c:v>-2.7660927822366017E-2</c:v>
                </c:pt>
                <c:pt idx="11">
                  <c:v>-2.9130724055796288E-2</c:v>
                </c:pt>
                <c:pt idx="12">
                  <c:v>-4.4837769125161027E-2</c:v>
                </c:pt>
                <c:pt idx="13">
                  <c:v>-4.0124604525202168E-2</c:v>
                </c:pt>
                <c:pt idx="14">
                  <c:v>-3.0312823500185979E-2</c:v>
                </c:pt>
                <c:pt idx="15">
                  <c:v>-2.7091359595131238E-2</c:v>
                </c:pt>
                <c:pt idx="16">
                  <c:v>-1.3707511497607683E-2</c:v>
                </c:pt>
                <c:pt idx="17">
                  <c:v>-2.3222124785823511E-2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Perkins!$O$3:$O$20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Perkins!$Q$3:$Q$20</c:f>
              <c:numCache>
                <c:formatCode>0.00%</c:formatCode>
                <c:ptCount val="18"/>
                <c:pt idx="0">
                  <c:v>2.5666628020555877E-2</c:v>
                </c:pt>
                <c:pt idx="1">
                  <c:v>2.2577528704150807E-2</c:v>
                </c:pt>
                <c:pt idx="2">
                  <c:v>2.643916508711518E-2</c:v>
                </c:pt>
                <c:pt idx="3">
                  <c:v>2.4418765690318804E-2</c:v>
                </c:pt>
                <c:pt idx="4">
                  <c:v>3.2968963970352649E-2</c:v>
                </c:pt>
                <c:pt idx="5">
                  <c:v>2.9399405157502785E-2</c:v>
                </c:pt>
                <c:pt idx="6">
                  <c:v>1.2501572925199808E-2</c:v>
                </c:pt>
                <c:pt idx="7">
                  <c:v>2.148461520135081E-2</c:v>
                </c:pt>
                <c:pt idx="8">
                  <c:v>2.310694060240602E-2</c:v>
                </c:pt>
                <c:pt idx="9">
                  <c:v>1.9591149598480226E-2</c:v>
                </c:pt>
                <c:pt idx="10">
                  <c:v>2.6845910319458984E-2</c:v>
                </c:pt>
                <c:pt idx="11">
                  <c:v>3.4514938358191652E-2</c:v>
                </c:pt>
                <c:pt idx="12">
                  <c:v>4.3273878308581606E-2</c:v>
                </c:pt>
                <c:pt idx="13">
                  <c:v>3.8123975594413523E-2</c:v>
                </c:pt>
                <c:pt idx="14">
                  <c:v>3.3467402544972026E-2</c:v>
                </c:pt>
                <c:pt idx="15">
                  <c:v>2.1921880090074591E-2</c:v>
                </c:pt>
                <c:pt idx="16">
                  <c:v>1.4986578238271927E-2</c:v>
                </c:pt>
                <c:pt idx="17">
                  <c:v>5.2912821932050699E-2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2659072"/>
        <c:axId val="132660608"/>
      </c:barChart>
      <c:catAx>
        <c:axId val="132659072"/>
        <c:scaling>
          <c:orientation val="minMax"/>
        </c:scaling>
        <c:delete val="0"/>
        <c:axPos val="l"/>
        <c:majorTickMark val="none"/>
        <c:minorTickMark val="none"/>
        <c:tickLblPos val="low"/>
        <c:crossAx val="132660608"/>
        <c:crosses val="autoZero"/>
        <c:auto val="1"/>
        <c:lblAlgn val="ctr"/>
        <c:lblOffset val="100"/>
        <c:noMultiLvlLbl val="0"/>
      </c:catAx>
      <c:valAx>
        <c:axId val="132660608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32659072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Perkins</a:t>
            </a:r>
            <a:r>
              <a:rPr lang="en-US" baseline="0"/>
              <a:t> 2025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Perkins!$R$3:$R$20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Perkins!$S$3:$S$20</c:f>
              <c:numCache>
                <c:formatCode>0.00%</c:formatCode>
                <c:ptCount val="18"/>
                <c:pt idx="0">
                  <c:v>-3.2943563244433836E-2</c:v>
                </c:pt>
                <c:pt idx="1">
                  <c:v>-2.6659970294599301E-2</c:v>
                </c:pt>
                <c:pt idx="2">
                  <c:v>-2.319123766829272E-2</c:v>
                </c:pt>
                <c:pt idx="3">
                  <c:v>-2.7331128427603567E-2</c:v>
                </c:pt>
                <c:pt idx="4">
                  <c:v>-2.8411462651947363E-2</c:v>
                </c:pt>
                <c:pt idx="5">
                  <c:v>-3.5065756946841213E-2</c:v>
                </c:pt>
                <c:pt idx="6">
                  <c:v>-3.0234737163380637E-2</c:v>
                </c:pt>
                <c:pt idx="7">
                  <c:v>-1.4455402666690655E-2</c:v>
                </c:pt>
                <c:pt idx="8">
                  <c:v>-3.0489818926719418E-2</c:v>
                </c:pt>
                <c:pt idx="9">
                  <c:v>-2.3106345121573377E-2</c:v>
                </c:pt>
                <c:pt idx="10">
                  <c:v>-1.7742643995763616E-2</c:v>
                </c:pt>
                <c:pt idx="11">
                  <c:v>-2.6728791671894438E-2</c:v>
                </c:pt>
                <c:pt idx="12">
                  <c:v>-2.7213182158240912E-2</c:v>
                </c:pt>
                <c:pt idx="13">
                  <c:v>-4.1917610633355418E-2</c:v>
                </c:pt>
                <c:pt idx="14">
                  <c:v>-3.6693491208590855E-2</c:v>
                </c:pt>
                <c:pt idx="15">
                  <c:v>-2.5548193334894258E-2</c:v>
                </c:pt>
                <c:pt idx="16">
                  <c:v>-2.0756298167622148E-2</c:v>
                </c:pt>
                <c:pt idx="17">
                  <c:v>-2.3864461221164947E-2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Perkins!$R$3:$R$20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Perkins!$T$3:$T$20</c:f>
              <c:numCache>
                <c:formatCode>0.00%</c:formatCode>
                <c:ptCount val="18"/>
                <c:pt idx="0">
                  <c:v>3.1651671800360777E-2</c:v>
                </c:pt>
                <c:pt idx="1">
                  <c:v>2.5620849314062197E-2</c:v>
                </c:pt>
                <c:pt idx="2">
                  <c:v>2.2313240860396582E-2</c:v>
                </c:pt>
                <c:pt idx="3">
                  <c:v>2.6386879906025579E-2</c:v>
                </c:pt>
                <c:pt idx="4">
                  <c:v>2.3856843566168944E-2</c:v>
                </c:pt>
                <c:pt idx="5">
                  <c:v>3.2898369438738223E-2</c:v>
                </c:pt>
                <c:pt idx="6">
                  <c:v>2.9868825505326671E-2</c:v>
                </c:pt>
                <c:pt idx="7">
                  <c:v>1.2081897975850315E-2</c:v>
                </c:pt>
                <c:pt idx="8">
                  <c:v>2.1224673436836105E-2</c:v>
                </c:pt>
                <c:pt idx="9">
                  <c:v>2.3069598215790913E-2</c:v>
                </c:pt>
                <c:pt idx="10">
                  <c:v>1.9061722348657297E-2</c:v>
                </c:pt>
                <c:pt idx="11">
                  <c:v>2.6114562305878972E-2</c:v>
                </c:pt>
                <c:pt idx="12">
                  <c:v>3.3077337733906406E-2</c:v>
                </c:pt>
                <c:pt idx="13">
                  <c:v>4.141736867550775E-2</c:v>
                </c:pt>
                <c:pt idx="14">
                  <c:v>3.5983292397090916E-2</c:v>
                </c:pt>
                <c:pt idx="15">
                  <c:v>3.0338087899518133E-2</c:v>
                </c:pt>
                <c:pt idx="16">
                  <c:v>1.9234847187435442E-2</c:v>
                </c:pt>
                <c:pt idx="17">
                  <c:v>5.3445835928840175E-2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2698112"/>
        <c:axId val="132699648"/>
      </c:barChart>
      <c:catAx>
        <c:axId val="132698112"/>
        <c:scaling>
          <c:orientation val="minMax"/>
        </c:scaling>
        <c:delete val="0"/>
        <c:axPos val="l"/>
        <c:majorTickMark val="none"/>
        <c:minorTickMark val="none"/>
        <c:tickLblPos val="low"/>
        <c:crossAx val="132699648"/>
        <c:crosses val="autoZero"/>
        <c:auto val="1"/>
        <c:lblAlgn val="ctr"/>
        <c:lblOffset val="100"/>
        <c:noMultiLvlLbl val="0"/>
      </c:catAx>
      <c:valAx>
        <c:axId val="132699648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32698112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Perkins</a:t>
            </a:r>
            <a:r>
              <a:rPr lang="en-US" baseline="0"/>
              <a:t> 2030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Perkins!$U$3:$U$20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Perkins!$V$3:$V$20</c:f>
              <c:numCache>
                <c:formatCode>0.00%</c:formatCode>
                <c:ptCount val="18"/>
                <c:pt idx="0">
                  <c:v>-3.3577259972792331E-2</c:v>
                </c:pt>
                <c:pt idx="1">
                  <c:v>-3.3056222415236432E-2</c:v>
                </c:pt>
                <c:pt idx="2">
                  <c:v>-2.673040684549665E-2</c:v>
                </c:pt>
                <c:pt idx="3">
                  <c:v>-2.2947355636797354E-2</c:v>
                </c:pt>
                <c:pt idx="4">
                  <c:v>-2.7092272108555328E-2</c:v>
                </c:pt>
                <c:pt idx="5">
                  <c:v>-2.7767416599964522E-2</c:v>
                </c:pt>
                <c:pt idx="6">
                  <c:v>-3.4987128201144239E-2</c:v>
                </c:pt>
                <c:pt idx="7">
                  <c:v>-3.060145014876206E-2</c:v>
                </c:pt>
                <c:pt idx="8">
                  <c:v>-1.3647345058385864E-2</c:v>
                </c:pt>
                <c:pt idx="9">
                  <c:v>-3.039185793284559E-2</c:v>
                </c:pt>
                <c:pt idx="10">
                  <c:v>-2.2801375901268867E-2</c:v>
                </c:pt>
                <c:pt idx="11">
                  <c:v>-1.6853726675040329E-2</c:v>
                </c:pt>
                <c:pt idx="12">
                  <c:v>-2.5580845542073374E-2</c:v>
                </c:pt>
                <c:pt idx="13">
                  <c:v>-2.478217712322589E-2</c:v>
                </c:pt>
                <c:pt idx="14">
                  <c:v>-3.8229688727052957E-2</c:v>
                </c:pt>
                <c:pt idx="15">
                  <c:v>-3.1297171382075731E-2</c:v>
                </c:pt>
                <c:pt idx="16">
                  <c:v>-1.930917846144118E-2</c:v>
                </c:pt>
                <c:pt idx="17">
                  <c:v>-2.9078850095223853E-2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Perkins!$U$3:$U$20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Perkins!$W$3:$W$20</c:f>
              <c:numCache>
                <c:formatCode>0.00%</c:formatCode>
                <c:ptCount val="18"/>
                <c:pt idx="0">
                  <c:v>3.2260504249865117E-2</c:v>
                </c:pt>
                <c:pt idx="1">
                  <c:v>3.1769278513653361E-2</c:v>
                </c:pt>
                <c:pt idx="2">
                  <c:v>2.5692765536565621E-2</c:v>
                </c:pt>
                <c:pt idx="3">
                  <c:v>2.2088297308972774E-2</c:v>
                </c:pt>
                <c:pt idx="4">
                  <c:v>2.631321244949927E-2</c:v>
                </c:pt>
                <c:pt idx="5">
                  <c:v>2.3389454629173485E-2</c:v>
                </c:pt>
                <c:pt idx="6">
                  <c:v>3.2879545939368003E-2</c:v>
                </c:pt>
                <c:pt idx="7">
                  <c:v>3.0520004571433609E-2</c:v>
                </c:pt>
                <c:pt idx="8">
                  <c:v>1.1624918623402465E-2</c:v>
                </c:pt>
                <c:pt idx="9">
                  <c:v>2.1038035832417305E-2</c:v>
                </c:pt>
                <c:pt idx="10">
                  <c:v>2.3004639972730456E-2</c:v>
                </c:pt>
                <c:pt idx="11">
                  <c:v>1.8513401928659606E-2</c:v>
                </c:pt>
                <c:pt idx="12">
                  <c:v>2.5063580102544818E-2</c:v>
                </c:pt>
                <c:pt idx="13">
                  <c:v>3.123437250819185E-2</c:v>
                </c:pt>
                <c:pt idx="14">
                  <c:v>3.9206820329764615E-2</c:v>
                </c:pt>
                <c:pt idx="15">
                  <c:v>3.243291357650973E-2</c:v>
                </c:pt>
                <c:pt idx="16">
                  <c:v>2.6754840863667407E-2</c:v>
                </c:pt>
                <c:pt idx="17">
                  <c:v>5.748168423619824E-2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2601728"/>
        <c:axId val="132603264"/>
      </c:barChart>
      <c:catAx>
        <c:axId val="132601728"/>
        <c:scaling>
          <c:orientation val="minMax"/>
        </c:scaling>
        <c:delete val="0"/>
        <c:axPos val="l"/>
        <c:majorTickMark val="none"/>
        <c:minorTickMark val="none"/>
        <c:tickLblPos val="low"/>
        <c:crossAx val="132603264"/>
        <c:crosses val="autoZero"/>
        <c:auto val="1"/>
        <c:lblAlgn val="ctr"/>
        <c:lblOffset val="100"/>
        <c:noMultiLvlLbl val="0"/>
      </c:catAx>
      <c:valAx>
        <c:axId val="132603264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32601728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Perkins</a:t>
            </a:r>
            <a:r>
              <a:rPr lang="en-US" baseline="0"/>
              <a:t> 2035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Perkins!$X$3:$X$20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Perkins!$Y$3:$Y$20</c:f>
              <c:numCache>
                <c:formatCode>0.00%</c:formatCode>
                <c:ptCount val="18"/>
                <c:pt idx="0">
                  <c:v>-3.1998096440900944E-2</c:v>
                </c:pt>
                <c:pt idx="1">
                  <c:v>-3.3676714143911012E-2</c:v>
                </c:pt>
                <c:pt idx="2">
                  <c:v>-3.3461918538244907E-2</c:v>
                </c:pt>
                <c:pt idx="3">
                  <c:v>-2.6988567612690115E-2</c:v>
                </c:pt>
                <c:pt idx="4">
                  <c:v>-2.2759125902296441E-2</c:v>
                </c:pt>
                <c:pt idx="5">
                  <c:v>-2.6890141059090215E-2</c:v>
                </c:pt>
                <c:pt idx="6">
                  <c:v>-2.7422336832531955E-2</c:v>
                </c:pt>
                <c:pt idx="7">
                  <c:v>-3.5083062070224706E-2</c:v>
                </c:pt>
                <c:pt idx="8">
                  <c:v>-3.1222132238596684E-2</c:v>
                </c:pt>
                <c:pt idx="9">
                  <c:v>-1.2836441809781936E-2</c:v>
                </c:pt>
                <c:pt idx="10">
                  <c:v>-3.0227274242995407E-2</c:v>
                </c:pt>
                <c:pt idx="11">
                  <c:v>-2.2538916734660124E-2</c:v>
                </c:pt>
                <c:pt idx="12">
                  <c:v>-1.587416870028267E-2</c:v>
                </c:pt>
                <c:pt idx="13">
                  <c:v>-2.4057140090299065E-2</c:v>
                </c:pt>
                <c:pt idx="14">
                  <c:v>-2.2043200505524659E-2</c:v>
                </c:pt>
                <c:pt idx="15">
                  <c:v>-3.2635789288758016E-2</c:v>
                </c:pt>
                <c:pt idx="16">
                  <c:v>-2.407488407962249E-2</c:v>
                </c:pt>
                <c:pt idx="17">
                  <c:v>-3.1618271851567417E-2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Perkins!$X$3:$X$20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Perkins!$Z$3:$Z$20</c:f>
              <c:numCache>
                <c:formatCode>0.00%</c:formatCode>
                <c:ptCount val="18"/>
                <c:pt idx="0">
                  <c:v>3.0743269144336314E-2</c:v>
                </c:pt>
                <c:pt idx="1">
                  <c:v>3.236554841783492E-2</c:v>
                </c:pt>
                <c:pt idx="2">
                  <c:v>3.2165665956490438E-2</c:v>
                </c:pt>
                <c:pt idx="3">
                  <c:v>2.5955127711909668E-2</c:v>
                </c:pt>
                <c:pt idx="4">
                  <c:v>2.1905380015699263E-2</c:v>
                </c:pt>
                <c:pt idx="5">
                  <c:v>2.6510869794608059E-2</c:v>
                </c:pt>
                <c:pt idx="6">
                  <c:v>2.3035556773637084E-2</c:v>
                </c:pt>
                <c:pt idx="7">
                  <c:v>3.3114048148670333E-2</c:v>
                </c:pt>
                <c:pt idx="8">
                  <c:v>3.1334706167389502E-2</c:v>
                </c:pt>
                <c:pt idx="9">
                  <c:v>1.1236526845621484E-2</c:v>
                </c:pt>
                <c:pt idx="10">
                  <c:v>2.0884062170598888E-2</c:v>
                </c:pt>
                <c:pt idx="11">
                  <c:v>2.3039465240196275E-2</c:v>
                </c:pt>
                <c:pt idx="12">
                  <c:v>1.7809566851364554E-2</c:v>
                </c:pt>
                <c:pt idx="13">
                  <c:v>2.3820887474027753E-2</c:v>
                </c:pt>
                <c:pt idx="14">
                  <c:v>2.9250719682058571E-2</c:v>
                </c:pt>
                <c:pt idx="15">
                  <c:v>3.5607718811619969E-2</c:v>
                </c:pt>
                <c:pt idx="16">
                  <c:v>2.8541660219183636E-2</c:v>
                </c:pt>
                <c:pt idx="17">
                  <c:v>6.727103843277446E-2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2714496"/>
        <c:axId val="132716032"/>
      </c:barChart>
      <c:catAx>
        <c:axId val="132714496"/>
        <c:scaling>
          <c:orientation val="minMax"/>
        </c:scaling>
        <c:delete val="0"/>
        <c:axPos val="l"/>
        <c:majorTickMark val="none"/>
        <c:minorTickMark val="none"/>
        <c:tickLblPos val="low"/>
        <c:crossAx val="132716032"/>
        <c:crosses val="autoZero"/>
        <c:auto val="1"/>
        <c:lblAlgn val="ctr"/>
        <c:lblOffset val="100"/>
        <c:noMultiLvlLbl val="0"/>
      </c:catAx>
      <c:valAx>
        <c:axId val="132716032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32714496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Potter</a:t>
            </a:r>
            <a:r>
              <a:rPr lang="en-US" baseline="0"/>
              <a:t> 2010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Potter!$I$3:$I$20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Potter!$J$3:$J$20</c:f>
              <c:numCache>
                <c:formatCode>0.00%</c:formatCode>
                <c:ptCount val="18"/>
                <c:pt idx="0">
                  <c:v>-2.5762129669386003E-2</c:v>
                </c:pt>
                <c:pt idx="1">
                  <c:v>-2.8338342636324603E-2</c:v>
                </c:pt>
                <c:pt idx="2">
                  <c:v>-2.6191498497209104E-2</c:v>
                </c:pt>
                <c:pt idx="3">
                  <c:v>-2.9197080291970802E-2</c:v>
                </c:pt>
                <c:pt idx="4">
                  <c:v>-1.8892228424216402E-2</c:v>
                </c:pt>
                <c:pt idx="5">
                  <c:v>-2.0180334907685702E-2</c:v>
                </c:pt>
                <c:pt idx="6">
                  <c:v>-2.0180334907685702E-2</c:v>
                </c:pt>
                <c:pt idx="7">
                  <c:v>-2.3185916702447403E-2</c:v>
                </c:pt>
                <c:pt idx="8">
                  <c:v>-2.2327179046801201E-2</c:v>
                </c:pt>
                <c:pt idx="9">
                  <c:v>-3.4349506225848002E-2</c:v>
                </c:pt>
                <c:pt idx="10">
                  <c:v>-4.8089308716187204E-2</c:v>
                </c:pt>
                <c:pt idx="11">
                  <c:v>-3.9072563331902101E-2</c:v>
                </c:pt>
                <c:pt idx="12">
                  <c:v>-3.7355088020609703E-2</c:v>
                </c:pt>
                <c:pt idx="13">
                  <c:v>-3.5208243881494204E-2</c:v>
                </c:pt>
                <c:pt idx="14">
                  <c:v>-2.6191498497209104E-2</c:v>
                </c:pt>
                <c:pt idx="15">
                  <c:v>-2.1897810218978103E-2</c:v>
                </c:pt>
                <c:pt idx="16">
                  <c:v>-1.8462859596393301E-2</c:v>
                </c:pt>
                <c:pt idx="17">
                  <c:v>-2.0609703735508803E-2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Potter!$I$3:$I$20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Potter!$K$3:$K$20</c:f>
              <c:numCache>
                <c:formatCode>0.00%</c:formatCode>
                <c:ptCount val="18"/>
                <c:pt idx="0">
                  <c:v>2.8767711464147704E-2</c:v>
                </c:pt>
                <c:pt idx="1">
                  <c:v>2.6620867325032202E-2</c:v>
                </c:pt>
                <c:pt idx="2">
                  <c:v>2.7479604980678404E-2</c:v>
                </c:pt>
                <c:pt idx="3">
                  <c:v>2.5332760841562902E-2</c:v>
                </c:pt>
                <c:pt idx="4">
                  <c:v>1.11635895234006E-2</c:v>
                </c:pt>
                <c:pt idx="5">
                  <c:v>2.0180334907685702E-2</c:v>
                </c:pt>
                <c:pt idx="6">
                  <c:v>2.1039072563331901E-2</c:v>
                </c:pt>
                <c:pt idx="7">
                  <c:v>1.7174753112924001E-2</c:v>
                </c:pt>
                <c:pt idx="8">
                  <c:v>2.5332760841562902E-2</c:v>
                </c:pt>
                <c:pt idx="9">
                  <c:v>3.7355088020609703E-2</c:v>
                </c:pt>
                <c:pt idx="10">
                  <c:v>3.6066981537140406E-2</c:v>
                </c:pt>
                <c:pt idx="11">
                  <c:v>3.4778875053671103E-2</c:v>
                </c:pt>
                <c:pt idx="12">
                  <c:v>4.6371833404894806E-2</c:v>
                </c:pt>
                <c:pt idx="13">
                  <c:v>2.6191498497209104E-2</c:v>
                </c:pt>
                <c:pt idx="14">
                  <c:v>2.9197080291970802E-2</c:v>
                </c:pt>
                <c:pt idx="15">
                  <c:v>2.8767711464147704E-2</c:v>
                </c:pt>
                <c:pt idx="16">
                  <c:v>2.7908973808501502E-2</c:v>
                </c:pt>
                <c:pt idx="17">
                  <c:v>3.4778875053671103E-2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2766336"/>
        <c:axId val="132817280"/>
      </c:barChart>
      <c:catAx>
        <c:axId val="132766336"/>
        <c:scaling>
          <c:orientation val="minMax"/>
        </c:scaling>
        <c:delete val="0"/>
        <c:axPos val="l"/>
        <c:majorTickMark val="none"/>
        <c:minorTickMark val="none"/>
        <c:tickLblPos val="low"/>
        <c:crossAx val="132817280"/>
        <c:crosses val="autoZero"/>
        <c:auto val="1"/>
        <c:lblAlgn val="ctr"/>
        <c:lblOffset val="100"/>
        <c:noMultiLvlLbl val="0"/>
      </c:catAx>
      <c:valAx>
        <c:axId val="132817280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32766336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Potter</a:t>
            </a:r>
            <a:r>
              <a:rPr lang="en-US" baseline="0"/>
              <a:t> 2015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Potter!$L$3:$L$20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Potter!$M$3:$M$20</c:f>
              <c:numCache>
                <c:formatCode>0.00%</c:formatCode>
                <c:ptCount val="18"/>
                <c:pt idx="0">
                  <c:v>-2.5562796432391222E-2</c:v>
                </c:pt>
                <c:pt idx="1">
                  <c:v>-2.5760455731569883E-2</c:v>
                </c:pt>
                <c:pt idx="2">
                  <c:v>-2.8708142451243989E-2</c:v>
                </c:pt>
                <c:pt idx="3">
                  <c:v>-2.6198777844523839E-2</c:v>
                </c:pt>
                <c:pt idx="4">
                  <c:v>-2.9967518491173937E-2</c:v>
                </c:pt>
                <c:pt idx="5">
                  <c:v>-1.8761810433697148E-2</c:v>
                </c:pt>
                <c:pt idx="6">
                  <c:v>-2.0236634701406183E-2</c:v>
                </c:pt>
                <c:pt idx="7">
                  <c:v>-2.0012871980436584E-2</c:v>
                </c:pt>
                <c:pt idx="8">
                  <c:v>-2.3249473656354647E-2</c:v>
                </c:pt>
                <c:pt idx="9">
                  <c:v>-2.1492247051676287E-2</c:v>
                </c:pt>
                <c:pt idx="10">
                  <c:v>-3.3032225843974868E-2</c:v>
                </c:pt>
                <c:pt idx="11">
                  <c:v>-4.7744401396533506E-2</c:v>
                </c:pt>
                <c:pt idx="12">
                  <c:v>-3.7908278565272069E-2</c:v>
                </c:pt>
                <c:pt idx="13">
                  <c:v>-3.5313655305658956E-2</c:v>
                </c:pt>
                <c:pt idx="14">
                  <c:v>-3.2789688613665761E-2</c:v>
                </c:pt>
                <c:pt idx="15">
                  <c:v>-2.2438641899875499E-2</c:v>
                </c:pt>
                <c:pt idx="16">
                  <c:v>-1.6660925395946286E-2</c:v>
                </c:pt>
                <c:pt idx="17">
                  <c:v>-2.586140476327942E-2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Potter!$L$3:$L$20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Potter!$N$3:$N$20</c:f>
              <c:numCache>
                <c:formatCode>0.00%</c:formatCode>
                <c:ptCount val="18"/>
                <c:pt idx="0">
                  <c:v>2.4374860641103259E-2</c:v>
                </c:pt>
                <c:pt idx="1">
                  <c:v>2.9099051425028284E-2</c:v>
                </c:pt>
                <c:pt idx="2">
                  <c:v>2.6788382249477345E-2</c:v>
                </c:pt>
                <c:pt idx="3">
                  <c:v>2.7846345410658186E-2</c:v>
                </c:pt>
                <c:pt idx="4">
                  <c:v>2.6348474278219514E-2</c:v>
                </c:pt>
                <c:pt idx="5">
                  <c:v>1.0657962147229548E-2</c:v>
                </c:pt>
                <c:pt idx="6">
                  <c:v>2.0255211398625874E-2</c:v>
                </c:pt>
                <c:pt idx="7">
                  <c:v>2.1460453988446281E-2</c:v>
                </c:pt>
                <c:pt idx="8">
                  <c:v>1.6717798594190366E-2</c:v>
                </c:pt>
                <c:pt idx="9">
                  <c:v>2.4698086756792619E-2</c:v>
                </c:pt>
                <c:pt idx="10">
                  <c:v>3.7463215693730241E-2</c:v>
                </c:pt>
                <c:pt idx="11">
                  <c:v>3.6040762601571144E-2</c:v>
                </c:pt>
                <c:pt idx="12">
                  <c:v>3.336015837627318E-2</c:v>
                </c:pt>
                <c:pt idx="13">
                  <c:v>4.6010207813706482E-2</c:v>
                </c:pt>
                <c:pt idx="14">
                  <c:v>2.4694565882535293E-2</c:v>
                </c:pt>
                <c:pt idx="15">
                  <c:v>2.6374301025285943E-2</c:v>
                </c:pt>
                <c:pt idx="16">
                  <c:v>2.5181157060304705E-2</c:v>
                </c:pt>
                <c:pt idx="17">
                  <c:v>5.0929054098141635E-2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2252416"/>
        <c:axId val="132253952"/>
      </c:barChart>
      <c:catAx>
        <c:axId val="132252416"/>
        <c:scaling>
          <c:orientation val="minMax"/>
        </c:scaling>
        <c:delete val="0"/>
        <c:axPos val="l"/>
        <c:majorTickMark val="none"/>
        <c:minorTickMark val="none"/>
        <c:tickLblPos val="low"/>
        <c:crossAx val="132253952"/>
        <c:crosses val="autoZero"/>
        <c:auto val="1"/>
        <c:lblAlgn val="ctr"/>
        <c:lblOffset val="100"/>
        <c:noMultiLvlLbl val="0"/>
      </c:catAx>
      <c:valAx>
        <c:axId val="132253952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32252416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Potter</a:t>
            </a:r>
            <a:r>
              <a:rPr lang="en-US" baseline="0"/>
              <a:t> 2020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Potter!$O$3:$O$20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Potter!$P$3:$P$20</c:f>
              <c:numCache>
                <c:formatCode>0.00%</c:formatCode>
                <c:ptCount val="18"/>
                <c:pt idx="0">
                  <c:v>-2.8613884903768406E-2</c:v>
                </c:pt>
                <c:pt idx="1">
                  <c:v>-2.5691430800620269E-2</c:v>
                </c:pt>
                <c:pt idx="2">
                  <c:v>-2.5744795334713438E-2</c:v>
                </c:pt>
                <c:pt idx="3">
                  <c:v>-2.9079872752198036E-2</c:v>
                </c:pt>
                <c:pt idx="4">
                  <c:v>-2.6009610422476175E-2</c:v>
                </c:pt>
                <c:pt idx="5">
                  <c:v>-3.0646212262360528E-2</c:v>
                </c:pt>
                <c:pt idx="6">
                  <c:v>-1.8695974693921424E-2</c:v>
                </c:pt>
                <c:pt idx="7">
                  <c:v>-2.0261796320148306E-2</c:v>
                </c:pt>
                <c:pt idx="8">
                  <c:v>-1.9777970781656794E-2</c:v>
                </c:pt>
                <c:pt idx="9">
                  <c:v>-2.3290250324296449E-2</c:v>
                </c:pt>
                <c:pt idx="10">
                  <c:v>-2.0401082873504429E-2</c:v>
                </c:pt>
                <c:pt idx="11">
                  <c:v>-3.1342169921407925E-2</c:v>
                </c:pt>
                <c:pt idx="12">
                  <c:v>-4.6823962205474509E-2</c:v>
                </c:pt>
                <c:pt idx="13">
                  <c:v>-3.5835836498145826E-2</c:v>
                </c:pt>
                <c:pt idx="14">
                  <c:v>-3.2438231501129088E-2</c:v>
                </c:pt>
                <c:pt idx="15">
                  <c:v>-2.841697115013956E-2</c:v>
                </c:pt>
                <c:pt idx="16">
                  <c:v>-1.7206254410637663E-2</c:v>
                </c:pt>
                <c:pt idx="17">
                  <c:v>-2.7909546462573494E-2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Potter!$O$3:$O$20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Potter!$Q$3:$Q$20</c:f>
              <c:numCache>
                <c:formatCode>0.00%</c:formatCode>
                <c:ptCount val="18"/>
                <c:pt idx="0">
                  <c:v>2.750178671931398E-2</c:v>
                </c:pt>
                <c:pt idx="1">
                  <c:v>2.4189777678432358E-2</c:v>
                </c:pt>
                <c:pt idx="2">
                  <c:v>2.9479843543252716E-2</c:v>
                </c:pt>
                <c:pt idx="3">
                  <c:v>2.6915558459770107E-2</c:v>
                </c:pt>
                <c:pt idx="4">
                  <c:v>2.8038915482385393E-2</c:v>
                </c:pt>
                <c:pt idx="5">
                  <c:v>2.7598019434946077E-2</c:v>
                </c:pt>
                <c:pt idx="6">
                  <c:v>1.0050633671371928E-2</c:v>
                </c:pt>
                <c:pt idx="7">
                  <c:v>2.0320575856865451E-2</c:v>
                </c:pt>
                <c:pt idx="8">
                  <c:v>2.1859331679412598E-2</c:v>
                </c:pt>
                <c:pt idx="9">
                  <c:v>1.6242221771606676E-2</c:v>
                </c:pt>
                <c:pt idx="10">
                  <c:v>2.3806134022462202E-2</c:v>
                </c:pt>
                <c:pt idx="11">
                  <c:v>3.7416532562604431E-2</c:v>
                </c:pt>
                <c:pt idx="12">
                  <c:v>3.5499105977973094E-2</c:v>
                </c:pt>
                <c:pt idx="13">
                  <c:v>3.1250634206657441E-2</c:v>
                </c:pt>
                <c:pt idx="14">
                  <c:v>4.5155869467934089E-2</c:v>
                </c:pt>
                <c:pt idx="15">
                  <c:v>2.2136575360547649E-2</c:v>
                </c:pt>
                <c:pt idx="16">
                  <c:v>2.3082992328725058E-2</c:v>
                </c:pt>
                <c:pt idx="17">
                  <c:v>6.1269638156566449E-2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8473728"/>
        <c:axId val="132280704"/>
      </c:barChart>
      <c:catAx>
        <c:axId val="128473728"/>
        <c:scaling>
          <c:orientation val="minMax"/>
        </c:scaling>
        <c:delete val="0"/>
        <c:axPos val="l"/>
        <c:majorTickMark val="none"/>
        <c:minorTickMark val="none"/>
        <c:tickLblPos val="low"/>
        <c:crossAx val="132280704"/>
        <c:crosses val="autoZero"/>
        <c:auto val="1"/>
        <c:lblAlgn val="ctr"/>
        <c:lblOffset val="100"/>
        <c:noMultiLvlLbl val="0"/>
      </c:catAx>
      <c:valAx>
        <c:axId val="132280704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28473728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Potter</a:t>
            </a:r>
            <a:r>
              <a:rPr lang="en-US" baseline="0"/>
              <a:t> 2025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Potter!$R$3:$R$20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Potter!$S$3:$S$20</c:f>
              <c:numCache>
                <c:formatCode>0.00%</c:formatCode>
                <c:ptCount val="18"/>
                <c:pt idx="0">
                  <c:v>-3.531918677754424E-2</c:v>
                </c:pt>
                <c:pt idx="1">
                  <c:v>-2.8720814632270535E-2</c:v>
                </c:pt>
                <c:pt idx="2">
                  <c:v>-2.5633137283985058E-2</c:v>
                </c:pt>
                <c:pt idx="3">
                  <c:v>-2.5429130653913654E-2</c:v>
                </c:pt>
                <c:pt idx="4">
                  <c:v>-2.9115324742021685E-2</c:v>
                </c:pt>
                <c:pt idx="5">
                  <c:v>-2.5331203854573246E-2</c:v>
                </c:pt>
                <c:pt idx="6">
                  <c:v>-3.1308849354985756E-2</c:v>
                </c:pt>
                <c:pt idx="7">
                  <c:v>-1.8411556392549076E-2</c:v>
                </c:pt>
                <c:pt idx="8">
                  <c:v>-2.00968643151654E-2</c:v>
                </c:pt>
                <c:pt idx="9">
                  <c:v>-1.9260235108765879E-2</c:v>
                </c:pt>
                <c:pt idx="10">
                  <c:v>-2.2974671868846275E-2</c:v>
                </c:pt>
                <c:pt idx="11">
                  <c:v>-1.8981718224599084E-2</c:v>
                </c:pt>
                <c:pt idx="12">
                  <c:v>-2.8841889199306209E-2</c:v>
                </c:pt>
                <c:pt idx="13">
                  <c:v>-4.4430955983797482E-2</c:v>
                </c:pt>
                <c:pt idx="14">
                  <c:v>-3.2667857672098531E-2</c:v>
                </c:pt>
                <c:pt idx="15">
                  <c:v>-2.7414811619119663E-2</c:v>
                </c:pt>
                <c:pt idx="16">
                  <c:v>-2.1879298777050134E-2</c:v>
                </c:pt>
                <c:pt idx="17">
                  <c:v>-2.9308969195578089E-2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Potter!$R$3:$R$20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Potter!$T$3:$T$20</c:f>
              <c:numCache>
                <c:formatCode>0.00%</c:formatCode>
                <c:ptCount val="18"/>
                <c:pt idx="0">
                  <c:v>3.3933527129528927E-2</c:v>
                </c:pt>
                <c:pt idx="1">
                  <c:v>2.7650755682290962E-2</c:v>
                </c:pt>
                <c:pt idx="2">
                  <c:v>2.3748936856200987E-2</c:v>
                </c:pt>
                <c:pt idx="3">
                  <c:v>2.961316550086545E-2</c:v>
                </c:pt>
                <c:pt idx="4">
                  <c:v>2.6662893341923597E-2</c:v>
                </c:pt>
                <c:pt idx="5">
                  <c:v>2.7975166800751516E-2</c:v>
                </c:pt>
                <c:pt idx="6">
                  <c:v>2.8802428079022859E-2</c:v>
                </c:pt>
                <c:pt idx="7">
                  <c:v>9.2629646213994322E-3</c:v>
                </c:pt>
                <c:pt idx="8">
                  <c:v>2.0079143574515009E-2</c:v>
                </c:pt>
                <c:pt idx="9">
                  <c:v>2.2175785955137944E-2</c:v>
                </c:pt>
                <c:pt idx="10">
                  <c:v>1.5521636479452719E-2</c:v>
                </c:pt>
                <c:pt idx="11">
                  <c:v>2.2473483323382438E-2</c:v>
                </c:pt>
                <c:pt idx="12">
                  <c:v>3.6453869577341196E-2</c:v>
                </c:pt>
                <c:pt idx="13">
                  <c:v>3.41779828915399E-2</c:v>
                </c:pt>
                <c:pt idx="14">
                  <c:v>2.8337219354794406E-2</c:v>
                </c:pt>
                <c:pt idx="15">
                  <c:v>4.2002314308664065E-2</c:v>
                </c:pt>
                <c:pt idx="16">
                  <c:v>1.9036460155804132E-2</c:v>
                </c:pt>
                <c:pt idx="17">
                  <c:v>6.6965790711214598E-2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2731648"/>
        <c:axId val="132733184"/>
      </c:barChart>
      <c:catAx>
        <c:axId val="132731648"/>
        <c:scaling>
          <c:orientation val="minMax"/>
        </c:scaling>
        <c:delete val="0"/>
        <c:axPos val="l"/>
        <c:majorTickMark val="none"/>
        <c:minorTickMark val="none"/>
        <c:tickLblPos val="low"/>
        <c:crossAx val="132733184"/>
        <c:crosses val="autoZero"/>
        <c:auto val="1"/>
        <c:lblAlgn val="ctr"/>
        <c:lblOffset val="100"/>
        <c:noMultiLvlLbl val="0"/>
      </c:catAx>
      <c:valAx>
        <c:axId val="132733184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32731648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Potter</a:t>
            </a:r>
            <a:r>
              <a:rPr lang="en-US" baseline="0"/>
              <a:t> 2030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Potter!$U$3:$U$20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Potter!$V$3:$V$20</c:f>
              <c:numCache>
                <c:formatCode>0.00%</c:formatCode>
                <c:ptCount val="18"/>
                <c:pt idx="0">
                  <c:v>-4.026040546670899E-2</c:v>
                </c:pt>
                <c:pt idx="1">
                  <c:v>-3.5388383047298931E-2</c:v>
                </c:pt>
                <c:pt idx="2">
                  <c:v>-2.8645969322650913E-2</c:v>
                </c:pt>
                <c:pt idx="3">
                  <c:v>-2.5350440660772643E-2</c:v>
                </c:pt>
                <c:pt idx="4">
                  <c:v>-2.47351576664279E-2</c:v>
                </c:pt>
                <c:pt idx="5">
                  <c:v>-2.8782335400212449E-2</c:v>
                </c:pt>
                <c:pt idx="6">
                  <c:v>-2.443509457335729E-2</c:v>
                </c:pt>
                <c:pt idx="7">
                  <c:v>-3.1774502296538151E-2</c:v>
                </c:pt>
                <c:pt idx="8">
                  <c:v>-1.7927797077825294E-2</c:v>
                </c:pt>
                <c:pt idx="9">
                  <c:v>-1.9722391539065073E-2</c:v>
                </c:pt>
                <c:pt idx="10">
                  <c:v>-1.8351098094564301E-2</c:v>
                </c:pt>
                <c:pt idx="11">
                  <c:v>-2.2408509075918959E-2</c:v>
                </c:pt>
                <c:pt idx="12">
                  <c:v>-1.7210820696238818E-2</c:v>
                </c:pt>
                <c:pt idx="13">
                  <c:v>-2.5363524583245086E-2</c:v>
                </c:pt>
                <c:pt idx="14">
                  <c:v>-4.0739601968963403E-2</c:v>
                </c:pt>
                <c:pt idx="15">
                  <c:v>-2.7448699999133679E-2</c:v>
                </c:pt>
                <c:pt idx="16">
                  <c:v>-2.0519128971771446E-2</c:v>
                </c:pt>
                <c:pt idx="17">
                  <c:v>-3.3148703152299605E-2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Potter!$U$3:$U$20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Potter!$W$3:$W$20</c:f>
              <c:numCache>
                <c:formatCode>0.00%</c:formatCode>
                <c:ptCount val="18"/>
                <c:pt idx="0">
                  <c:v>3.8681603865462287E-2</c:v>
                </c:pt>
                <c:pt idx="1">
                  <c:v>3.4006101486243896E-2</c:v>
                </c:pt>
                <c:pt idx="2">
                  <c:v>2.7658748167763668E-2</c:v>
                </c:pt>
                <c:pt idx="3">
                  <c:v>2.3018523515158224E-2</c:v>
                </c:pt>
                <c:pt idx="4">
                  <c:v>2.939468150363329E-2</c:v>
                </c:pt>
                <c:pt idx="5">
                  <c:v>2.6224420557688134E-2</c:v>
                </c:pt>
                <c:pt idx="6">
                  <c:v>2.7548645683766443E-2</c:v>
                </c:pt>
                <c:pt idx="7">
                  <c:v>3.0040384126440455E-2</c:v>
                </c:pt>
                <c:pt idx="8">
                  <c:v>8.2579456185108927E-3</c:v>
                </c:pt>
                <c:pt idx="9">
                  <c:v>1.9635323668771271E-2</c:v>
                </c:pt>
                <c:pt idx="10">
                  <c:v>2.2293360143068212E-2</c:v>
                </c:pt>
                <c:pt idx="11">
                  <c:v>1.4619979932989352E-2</c:v>
                </c:pt>
                <c:pt idx="12">
                  <c:v>2.0491639496776959E-2</c:v>
                </c:pt>
                <c:pt idx="13">
                  <c:v>3.4628290118541676E-2</c:v>
                </c:pt>
                <c:pt idx="14">
                  <c:v>3.229010714963125E-2</c:v>
                </c:pt>
                <c:pt idx="15">
                  <c:v>2.3942894352219836E-2</c:v>
                </c:pt>
                <c:pt idx="16">
                  <c:v>3.7726817218169999E-2</c:v>
                </c:pt>
                <c:pt idx="17">
                  <c:v>6.732796980217115E-2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3118592"/>
        <c:axId val="133128576"/>
      </c:barChart>
      <c:catAx>
        <c:axId val="133118592"/>
        <c:scaling>
          <c:orientation val="minMax"/>
        </c:scaling>
        <c:delete val="0"/>
        <c:axPos val="l"/>
        <c:majorTickMark val="none"/>
        <c:minorTickMark val="none"/>
        <c:tickLblPos val="low"/>
        <c:crossAx val="133128576"/>
        <c:crosses val="autoZero"/>
        <c:auto val="1"/>
        <c:lblAlgn val="ctr"/>
        <c:lblOffset val="100"/>
        <c:noMultiLvlLbl val="0"/>
      </c:catAx>
      <c:valAx>
        <c:axId val="133128576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33118592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Potter</a:t>
            </a:r>
            <a:r>
              <a:rPr lang="en-US" baseline="0"/>
              <a:t> 2035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Potter!$X$3:$X$20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Potter!$Y$3:$Y$20</c:f>
              <c:numCache>
                <c:formatCode>0.00%</c:formatCode>
                <c:ptCount val="18"/>
                <c:pt idx="0">
                  <c:v>-4.0535010137036719E-2</c:v>
                </c:pt>
                <c:pt idx="1">
                  <c:v>-4.0148932628786299E-2</c:v>
                </c:pt>
                <c:pt idx="2">
                  <c:v>-3.5564389745127344E-2</c:v>
                </c:pt>
                <c:pt idx="3">
                  <c:v>-2.8589133968377266E-2</c:v>
                </c:pt>
                <c:pt idx="4">
                  <c:v>-2.4999273670735522E-2</c:v>
                </c:pt>
                <c:pt idx="5">
                  <c:v>-2.3842074268023657E-2</c:v>
                </c:pt>
                <c:pt idx="6">
                  <c:v>-2.8673088255390233E-2</c:v>
                </c:pt>
                <c:pt idx="7">
                  <c:v>-2.3359445732564304E-2</c:v>
                </c:pt>
                <c:pt idx="8">
                  <c:v>-3.2352861699374437E-2</c:v>
                </c:pt>
                <c:pt idx="9">
                  <c:v>-1.737563463992348E-2</c:v>
                </c:pt>
                <c:pt idx="10">
                  <c:v>-1.9206761777362122E-2</c:v>
                </c:pt>
                <c:pt idx="11">
                  <c:v>-1.7289764225015845E-2</c:v>
                </c:pt>
                <c:pt idx="12">
                  <c:v>-2.1683971572006171E-2</c:v>
                </c:pt>
                <c:pt idx="13">
                  <c:v>-1.5168467291892473E-2</c:v>
                </c:pt>
                <c:pt idx="14">
                  <c:v>-2.138278897901464E-2</c:v>
                </c:pt>
                <c:pt idx="15">
                  <c:v>-3.4805117278030692E-2</c:v>
                </c:pt>
                <c:pt idx="16">
                  <c:v>-2.0653276464308142E-2</c:v>
                </c:pt>
                <c:pt idx="17">
                  <c:v>-3.4564587008772046E-2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Potter!$X$3:$X$20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Potter!$Z$3:$Z$20</c:f>
              <c:numCache>
                <c:formatCode>0.00%</c:formatCode>
                <c:ptCount val="18"/>
                <c:pt idx="0">
                  <c:v>3.8945399300041636E-2</c:v>
                </c:pt>
                <c:pt idx="1">
                  <c:v>3.8586206741027973E-2</c:v>
                </c:pt>
                <c:pt idx="2">
                  <c:v>3.4171196086064733E-2</c:v>
                </c:pt>
                <c:pt idx="3">
                  <c:v>2.7746260757607704E-2</c:v>
                </c:pt>
                <c:pt idx="4">
                  <c:v>2.211340652965323E-2</c:v>
                </c:pt>
                <c:pt idx="5">
                  <c:v>2.9293023328223027E-2</c:v>
                </c:pt>
                <c:pt idx="6">
                  <c:v>2.5767553184850491E-2</c:v>
                </c:pt>
                <c:pt idx="7">
                  <c:v>2.7021695145074059E-2</c:v>
                </c:pt>
                <c:pt idx="8">
                  <c:v>3.144434381323636E-2</c:v>
                </c:pt>
                <c:pt idx="9">
                  <c:v>7.1659911225582995E-3</c:v>
                </c:pt>
                <c:pt idx="10">
                  <c:v>1.9036390694731675E-2</c:v>
                </c:pt>
                <c:pt idx="11">
                  <c:v>2.2448367075530783E-2</c:v>
                </c:pt>
                <c:pt idx="12">
                  <c:v>1.3547740414366535E-2</c:v>
                </c:pt>
                <c:pt idx="13">
                  <c:v>1.8141090696875247E-2</c:v>
                </c:pt>
                <c:pt idx="14">
                  <c:v>3.2426324647767839E-2</c:v>
                </c:pt>
                <c:pt idx="15">
                  <c:v>2.9217531569135192E-2</c:v>
                </c:pt>
                <c:pt idx="16">
                  <c:v>1.9255463692114304E-2</c:v>
                </c:pt>
                <c:pt idx="17">
                  <c:v>8.3477435859399596E-2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3157632"/>
        <c:axId val="133159168"/>
      </c:barChart>
      <c:catAx>
        <c:axId val="133157632"/>
        <c:scaling>
          <c:orientation val="minMax"/>
        </c:scaling>
        <c:delete val="0"/>
        <c:axPos val="l"/>
        <c:majorTickMark val="none"/>
        <c:minorTickMark val="none"/>
        <c:tickLblPos val="low"/>
        <c:crossAx val="133159168"/>
        <c:crosses val="autoZero"/>
        <c:auto val="1"/>
        <c:lblAlgn val="ctr"/>
        <c:lblOffset val="100"/>
        <c:noMultiLvlLbl val="0"/>
      </c:catAx>
      <c:valAx>
        <c:axId val="133159168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33157632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Brown</a:t>
            </a:r>
            <a:r>
              <a:rPr lang="en-US" baseline="0"/>
              <a:t> 2010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Brown!$I$3:$I$20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Brown!$J$3:$J$20</c:f>
              <c:numCache>
                <c:formatCode>0.00%</c:formatCode>
                <c:ptCount val="18"/>
                <c:pt idx="0">
                  <c:v>-3.462812405901837E-2</c:v>
                </c:pt>
                <c:pt idx="1">
                  <c:v>-3.1562234814267336E-2</c:v>
                </c:pt>
                <c:pt idx="2">
                  <c:v>-3.1753852892064276E-2</c:v>
                </c:pt>
                <c:pt idx="3">
                  <c:v>-3.2958309381073608E-2</c:v>
                </c:pt>
                <c:pt idx="4">
                  <c:v>-3.7310777148175524E-2</c:v>
                </c:pt>
                <c:pt idx="5">
                  <c:v>-3.6188442692507733E-2</c:v>
                </c:pt>
                <c:pt idx="6">
                  <c:v>-2.8633215625085542E-2</c:v>
                </c:pt>
                <c:pt idx="7">
                  <c:v>-2.6771782869343844E-2</c:v>
                </c:pt>
                <c:pt idx="8">
                  <c:v>-2.9563932002956393E-2</c:v>
                </c:pt>
                <c:pt idx="9">
                  <c:v>-3.5832580548027702E-2</c:v>
                </c:pt>
                <c:pt idx="10">
                  <c:v>-3.5394596370206123E-2</c:v>
                </c:pt>
                <c:pt idx="11">
                  <c:v>-3.2328707125455096E-2</c:v>
                </c:pt>
                <c:pt idx="12">
                  <c:v>-2.6936026936026935E-2</c:v>
                </c:pt>
                <c:pt idx="13">
                  <c:v>-1.8888067668555473E-2</c:v>
                </c:pt>
                <c:pt idx="14">
                  <c:v>-1.5247324190413622E-2</c:v>
                </c:pt>
                <c:pt idx="15">
                  <c:v>-1.2537297090142618E-2</c:v>
                </c:pt>
                <c:pt idx="16">
                  <c:v>-1.048424625660398E-2</c:v>
                </c:pt>
                <c:pt idx="17">
                  <c:v>-1.0101010101010102E-2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Brown!$I$3:$I$20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Brown!$K$3:$K$20</c:f>
              <c:numCache>
                <c:formatCode>0.00%</c:formatCode>
                <c:ptCount val="18"/>
                <c:pt idx="0">
                  <c:v>3.3943773781172158E-2</c:v>
                </c:pt>
                <c:pt idx="1">
                  <c:v>3.1480112780925787E-2</c:v>
                </c:pt>
                <c:pt idx="2">
                  <c:v>3.0576770414168789E-2</c:v>
                </c:pt>
                <c:pt idx="3">
                  <c:v>3.421751389231064E-2</c:v>
                </c:pt>
                <c:pt idx="4">
                  <c:v>4.0294544359585009E-2</c:v>
                </c:pt>
                <c:pt idx="5">
                  <c:v>3.1014754591990365E-2</c:v>
                </c:pt>
                <c:pt idx="6">
                  <c:v>2.8468971558402452E-2</c:v>
                </c:pt>
                <c:pt idx="7">
                  <c:v>2.6306424680408419E-2</c:v>
                </c:pt>
                <c:pt idx="8">
                  <c:v>2.7729873258328541E-2</c:v>
                </c:pt>
                <c:pt idx="9">
                  <c:v>3.481974213681531E-2</c:v>
                </c:pt>
                <c:pt idx="10">
                  <c:v>3.7967753414907886E-2</c:v>
                </c:pt>
                <c:pt idx="11">
                  <c:v>3.479236812570146E-2</c:v>
                </c:pt>
                <c:pt idx="12">
                  <c:v>2.7757247269442391E-2</c:v>
                </c:pt>
                <c:pt idx="13">
                  <c:v>1.9791410035312474E-2</c:v>
                </c:pt>
                <c:pt idx="14">
                  <c:v>1.9298677835263203E-2</c:v>
                </c:pt>
                <c:pt idx="15">
                  <c:v>1.7382497057293805E-2</c:v>
                </c:pt>
                <c:pt idx="16">
                  <c:v>1.6287536612739864E-2</c:v>
                </c:pt>
                <c:pt idx="17">
                  <c:v>2.0749500424297171E-2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11381120"/>
        <c:axId val="111382912"/>
      </c:barChart>
      <c:catAx>
        <c:axId val="111381120"/>
        <c:scaling>
          <c:orientation val="minMax"/>
        </c:scaling>
        <c:delete val="0"/>
        <c:axPos val="l"/>
        <c:majorTickMark val="none"/>
        <c:minorTickMark val="none"/>
        <c:tickLblPos val="low"/>
        <c:crossAx val="111382912"/>
        <c:crosses val="autoZero"/>
        <c:auto val="1"/>
        <c:lblAlgn val="ctr"/>
        <c:lblOffset val="100"/>
        <c:noMultiLvlLbl val="0"/>
      </c:catAx>
      <c:valAx>
        <c:axId val="111382912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11381120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Roberts</a:t>
            </a:r>
            <a:r>
              <a:rPr lang="en-US" baseline="0"/>
              <a:t> 2010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Roberts!$I$3:$I$20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Roberts!$J$3:$J$20</c:f>
              <c:numCache>
                <c:formatCode>0.00%</c:formatCode>
                <c:ptCount val="18"/>
                <c:pt idx="0">
                  <c:v>-3.9708345649817713E-2</c:v>
                </c:pt>
                <c:pt idx="1">
                  <c:v>-3.9117154399448219E-2</c:v>
                </c:pt>
                <c:pt idx="2">
                  <c:v>-3.9215686274509803E-2</c:v>
                </c:pt>
                <c:pt idx="3">
                  <c:v>-3.7737708148586069E-2</c:v>
                </c:pt>
                <c:pt idx="4">
                  <c:v>-2.5815351266134594E-2</c:v>
                </c:pt>
                <c:pt idx="5">
                  <c:v>-2.5618287516011428E-2</c:v>
                </c:pt>
                <c:pt idx="6">
                  <c:v>-2.5125628140703519E-2</c:v>
                </c:pt>
                <c:pt idx="7">
                  <c:v>-2.5125628140703519E-2</c:v>
                </c:pt>
                <c:pt idx="8">
                  <c:v>-2.9165435018228398E-2</c:v>
                </c:pt>
                <c:pt idx="9">
                  <c:v>-3.3796433146122767E-2</c:v>
                </c:pt>
                <c:pt idx="10">
                  <c:v>-3.6259730022662334E-2</c:v>
                </c:pt>
                <c:pt idx="11">
                  <c:v>-3.4387624396492268E-2</c:v>
                </c:pt>
                <c:pt idx="12">
                  <c:v>-3.1727263769829539E-2</c:v>
                </c:pt>
                <c:pt idx="13">
                  <c:v>-2.4041777515026112E-2</c:v>
                </c:pt>
                <c:pt idx="14">
                  <c:v>-2.1381416888363387E-2</c:v>
                </c:pt>
                <c:pt idx="15">
                  <c:v>-1.4779781259237363E-2</c:v>
                </c:pt>
                <c:pt idx="16">
                  <c:v>-1.0838506256774067E-2</c:v>
                </c:pt>
                <c:pt idx="17">
                  <c:v>-8.473741255296088E-3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Roberts!$I$3:$I$20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Roberts!$K$3:$K$20</c:f>
              <c:numCache>
                <c:formatCode>0.00%</c:formatCode>
                <c:ptCount val="18"/>
                <c:pt idx="0">
                  <c:v>4.1876046901172533E-2</c:v>
                </c:pt>
                <c:pt idx="1">
                  <c:v>3.5570006897231256E-2</c:v>
                </c:pt>
                <c:pt idx="2">
                  <c:v>3.6062666272539165E-2</c:v>
                </c:pt>
                <c:pt idx="3">
                  <c:v>3.9018622524386641E-2</c:v>
                </c:pt>
                <c:pt idx="4">
                  <c:v>2.35491181397182E-2</c:v>
                </c:pt>
                <c:pt idx="5">
                  <c:v>2.2662331264163955E-2</c:v>
                </c:pt>
                <c:pt idx="6">
                  <c:v>2.5027096265641934E-2</c:v>
                </c:pt>
                <c:pt idx="7">
                  <c:v>2.4140309390087693E-2</c:v>
                </c:pt>
                <c:pt idx="8">
                  <c:v>2.936249876835156E-2</c:v>
                </c:pt>
                <c:pt idx="9">
                  <c:v>3.2219923145137455E-2</c:v>
                </c:pt>
                <c:pt idx="10">
                  <c:v>3.1037540644398464E-2</c:v>
                </c:pt>
                <c:pt idx="11">
                  <c:v>3.5175879396984924E-2</c:v>
                </c:pt>
                <c:pt idx="12">
                  <c:v>2.8278648142674154E-2</c:v>
                </c:pt>
                <c:pt idx="13">
                  <c:v>2.4140309390087693E-2</c:v>
                </c:pt>
                <c:pt idx="14">
                  <c:v>1.8622524386639076E-2</c:v>
                </c:pt>
                <c:pt idx="15">
                  <c:v>1.9213715637008574E-2</c:v>
                </c:pt>
                <c:pt idx="16">
                  <c:v>1.3104739383190463E-2</c:v>
                </c:pt>
                <c:pt idx="17">
                  <c:v>1.8622524386639076E-2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2373888"/>
        <c:axId val="131286144"/>
      </c:barChart>
      <c:catAx>
        <c:axId val="132373888"/>
        <c:scaling>
          <c:orientation val="minMax"/>
        </c:scaling>
        <c:delete val="0"/>
        <c:axPos val="l"/>
        <c:majorTickMark val="none"/>
        <c:minorTickMark val="none"/>
        <c:tickLblPos val="low"/>
        <c:crossAx val="131286144"/>
        <c:crosses val="autoZero"/>
        <c:auto val="1"/>
        <c:lblAlgn val="ctr"/>
        <c:lblOffset val="100"/>
        <c:noMultiLvlLbl val="0"/>
      </c:catAx>
      <c:valAx>
        <c:axId val="131286144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32373888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aseline="0"/>
              <a:t>Roberts 2015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Roberts!$L$3:$L$20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Roberts!$M$3:$M$20</c:f>
              <c:numCache>
                <c:formatCode>0.00%</c:formatCode>
                <c:ptCount val="18"/>
                <c:pt idx="0">
                  <c:v>-3.7479979743998554E-2</c:v>
                </c:pt>
                <c:pt idx="1">
                  <c:v>-3.819559984737135E-2</c:v>
                </c:pt>
                <c:pt idx="2">
                  <c:v>-3.7730779292582242E-2</c:v>
                </c:pt>
                <c:pt idx="3">
                  <c:v>-3.7808530707923844E-2</c:v>
                </c:pt>
                <c:pt idx="4">
                  <c:v>-3.6209812285647104E-2</c:v>
                </c:pt>
                <c:pt idx="5">
                  <c:v>-2.4730081710898109E-2</c:v>
                </c:pt>
                <c:pt idx="6">
                  <c:v>-2.4563332601973936E-2</c:v>
                </c:pt>
                <c:pt idx="7">
                  <c:v>-2.3823383311993566E-2</c:v>
                </c:pt>
                <c:pt idx="8">
                  <c:v>-2.3935380945412598E-2</c:v>
                </c:pt>
                <c:pt idx="9">
                  <c:v>-2.780506421687606E-2</c:v>
                </c:pt>
                <c:pt idx="10">
                  <c:v>-3.1760696017625871E-2</c:v>
                </c:pt>
                <c:pt idx="11">
                  <c:v>-3.4106024971383819E-2</c:v>
                </c:pt>
                <c:pt idx="12">
                  <c:v>-3.0879508841118782E-2</c:v>
                </c:pt>
                <c:pt idx="13">
                  <c:v>-2.9056323053270907E-2</c:v>
                </c:pt>
                <c:pt idx="14">
                  <c:v>-2.1332621864504853E-2</c:v>
                </c:pt>
                <c:pt idx="15">
                  <c:v>-1.6901823947519143E-2</c:v>
                </c:pt>
                <c:pt idx="16">
                  <c:v>-1.1349225892591429E-2</c:v>
                </c:pt>
                <c:pt idx="17">
                  <c:v>-1.3156093861599898E-2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Roberts!$L$3:$L$20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Roberts!$N$3:$N$20</c:f>
              <c:numCache>
                <c:formatCode>0.00%</c:formatCode>
                <c:ptCount val="18"/>
                <c:pt idx="0">
                  <c:v>3.5964388251308245E-2</c:v>
                </c:pt>
                <c:pt idx="1">
                  <c:v>4.0289235646844876E-2</c:v>
                </c:pt>
                <c:pt idx="2">
                  <c:v>3.4299912405908045E-2</c:v>
                </c:pt>
                <c:pt idx="3">
                  <c:v>3.4713501052789392E-2</c:v>
                </c:pt>
                <c:pt idx="4">
                  <c:v>3.8002467885453584E-2</c:v>
                </c:pt>
                <c:pt idx="5">
                  <c:v>2.2776064784113936E-2</c:v>
                </c:pt>
                <c:pt idx="6">
                  <c:v>2.1637208150857429E-2</c:v>
                </c:pt>
                <c:pt idx="7">
                  <c:v>2.4133227529728893E-2</c:v>
                </c:pt>
                <c:pt idx="8">
                  <c:v>2.3143741424764126E-2</c:v>
                </c:pt>
                <c:pt idx="9">
                  <c:v>2.8005593759428807E-2</c:v>
                </c:pt>
                <c:pt idx="10">
                  <c:v>3.0354032368540812E-2</c:v>
                </c:pt>
                <c:pt idx="11">
                  <c:v>2.930598039724985E-2</c:v>
                </c:pt>
                <c:pt idx="12">
                  <c:v>3.3154090258706366E-2</c:v>
                </c:pt>
                <c:pt idx="13">
                  <c:v>2.6133166093115914E-2</c:v>
                </c:pt>
                <c:pt idx="14">
                  <c:v>2.1864923399314777E-2</c:v>
                </c:pt>
                <c:pt idx="15">
                  <c:v>1.6080146336511284E-2</c:v>
                </c:pt>
                <c:pt idx="16">
                  <c:v>1.5637282828205732E-2</c:v>
                </c:pt>
                <c:pt idx="17">
                  <c:v>2.3680774312865777E-2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2343296"/>
        <c:axId val="132344832"/>
      </c:barChart>
      <c:catAx>
        <c:axId val="132343296"/>
        <c:scaling>
          <c:orientation val="minMax"/>
        </c:scaling>
        <c:delete val="0"/>
        <c:axPos val="l"/>
        <c:majorTickMark val="none"/>
        <c:minorTickMark val="none"/>
        <c:tickLblPos val="low"/>
        <c:crossAx val="132344832"/>
        <c:crosses val="autoZero"/>
        <c:auto val="1"/>
        <c:lblAlgn val="ctr"/>
        <c:lblOffset val="100"/>
        <c:noMultiLvlLbl val="0"/>
      </c:catAx>
      <c:valAx>
        <c:axId val="132344832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32343296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Roberts</a:t>
            </a:r>
            <a:r>
              <a:rPr lang="en-US" baseline="0"/>
              <a:t> 2020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Roberts!$O$3:$O$20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Roberts!$P$3:$P$20</c:f>
              <c:numCache>
                <c:formatCode>0.00%</c:formatCode>
                <c:ptCount val="18"/>
                <c:pt idx="0">
                  <c:v>-4.4451613440072348E-2</c:v>
                </c:pt>
                <c:pt idx="1">
                  <c:v>-3.5633078652613039E-2</c:v>
                </c:pt>
                <c:pt idx="2">
                  <c:v>-3.6458316338145141E-2</c:v>
                </c:pt>
                <c:pt idx="3">
                  <c:v>-3.5948737319833737E-2</c:v>
                </c:pt>
                <c:pt idx="4">
                  <c:v>-3.5636833257513885E-2</c:v>
                </c:pt>
                <c:pt idx="5">
                  <c:v>-3.4581622346630161E-2</c:v>
                </c:pt>
                <c:pt idx="6">
                  <c:v>-2.3448729880169706E-2</c:v>
                </c:pt>
                <c:pt idx="7">
                  <c:v>-2.3057042961463766E-2</c:v>
                </c:pt>
                <c:pt idx="8">
                  <c:v>-2.2540101168898936E-2</c:v>
                </c:pt>
                <c:pt idx="9">
                  <c:v>-2.2572328591609302E-2</c:v>
                </c:pt>
                <c:pt idx="10">
                  <c:v>-2.5803139614629145E-2</c:v>
                </c:pt>
                <c:pt idx="11">
                  <c:v>-2.9456824940339747E-2</c:v>
                </c:pt>
                <c:pt idx="12">
                  <c:v>-3.0310600016436411E-2</c:v>
                </c:pt>
                <c:pt idx="13">
                  <c:v>-2.7838608978134366E-2</c:v>
                </c:pt>
                <c:pt idx="14">
                  <c:v>-2.5611866675624997E-2</c:v>
                </c:pt>
                <c:pt idx="15">
                  <c:v>-1.662937622455234E-2</c:v>
                </c:pt>
                <c:pt idx="16">
                  <c:v>-1.2863616730893798E-2</c:v>
                </c:pt>
                <c:pt idx="17">
                  <c:v>-1.6454934163365714E-2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Roberts!$O$3:$O$20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Roberts!$Q$3:$Q$20</c:f>
              <c:numCache>
                <c:formatCode>0.00%</c:formatCode>
                <c:ptCount val="18"/>
                <c:pt idx="0">
                  <c:v>4.2709159931951707E-2</c:v>
                </c:pt>
                <c:pt idx="1">
                  <c:v>3.3994637381417982E-2</c:v>
                </c:pt>
                <c:pt idx="2">
                  <c:v>3.8588647638835363E-2</c:v>
                </c:pt>
                <c:pt idx="3">
                  <c:v>3.2718889573290194E-2</c:v>
                </c:pt>
                <c:pt idx="4">
                  <c:v>3.3034274565246914E-2</c:v>
                </c:pt>
                <c:pt idx="5">
                  <c:v>3.6688364523797749E-2</c:v>
                </c:pt>
                <c:pt idx="6">
                  <c:v>2.1596104819490328E-2</c:v>
                </c:pt>
                <c:pt idx="7">
                  <c:v>2.0561401624301454E-2</c:v>
                </c:pt>
                <c:pt idx="8">
                  <c:v>2.3037316465015289E-2</c:v>
                </c:pt>
                <c:pt idx="9">
                  <c:v>2.1774522777018888E-2</c:v>
                </c:pt>
                <c:pt idx="10">
                  <c:v>2.6018646041759543E-2</c:v>
                </c:pt>
                <c:pt idx="11">
                  <c:v>2.8474638040329014E-2</c:v>
                </c:pt>
                <c:pt idx="12">
                  <c:v>2.7093391797567291E-2</c:v>
                </c:pt>
                <c:pt idx="13">
                  <c:v>3.0359631269730118E-2</c:v>
                </c:pt>
                <c:pt idx="14">
                  <c:v>2.3373121649835956E-2</c:v>
                </c:pt>
                <c:pt idx="15">
                  <c:v>1.8832014597778376E-2</c:v>
                </c:pt>
                <c:pt idx="16">
                  <c:v>1.2833735502517468E-2</c:v>
                </c:pt>
                <c:pt idx="17">
                  <c:v>2.9014130499189932E-2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2365696"/>
        <c:axId val="36193408"/>
      </c:barChart>
      <c:catAx>
        <c:axId val="132365696"/>
        <c:scaling>
          <c:orientation val="minMax"/>
        </c:scaling>
        <c:delete val="0"/>
        <c:axPos val="l"/>
        <c:majorTickMark val="none"/>
        <c:minorTickMark val="none"/>
        <c:tickLblPos val="low"/>
        <c:crossAx val="36193408"/>
        <c:crosses val="autoZero"/>
        <c:auto val="1"/>
        <c:lblAlgn val="ctr"/>
        <c:lblOffset val="100"/>
        <c:noMultiLvlLbl val="0"/>
      </c:catAx>
      <c:valAx>
        <c:axId val="36193408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32365696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Roberts</a:t>
            </a:r>
            <a:r>
              <a:rPr lang="en-US" baseline="0"/>
              <a:t> 2025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Roberts!$R$3:$R$20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Roberts!$S$3:$S$20</c:f>
              <c:numCache>
                <c:formatCode>0.00%</c:formatCode>
                <c:ptCount val="18"/>
                <c:pt idx="0">
                  <c:v>-4.6120840280028927E-2</c:v>
                </c:pt>
                <c:pt idx="1">
                  <c:v>-4.2437613629081196E-2</c:v>
                </c:pt>
                <c:pt idx="2">
                  <c:v>-3.3942362523077758E-2</c:v>
                </c:pt>
                <c:pt idx="3">
                  <c:v>-3.4708918751232366E-2</c:v>
                </c:pt>
                <c:pt idx="4">
                  <c:v>-3.381490970661153E-2</c:v>
                </c:pt>
                <c:pt idx="5">
                  <c:v>-3.374904554718379E-2</c:v>
                </c:pt>
                <c:pt idx="6">
                  <c:v>-3.300582628808172E-2</c:v>
                </c:pt>
                <c:pt idx="7">
                  <c:v>-2.1977174179062028E-2</c:v>
                </c:pt>
                <c:pt idx="8">
                  <c:v>-2.1803942446147345E-2</c:v>
                </c:pt>
                <c:pt idx="9">
                  <c:v>-2.1317651760134903E-2</c:v>
                </c:pt>
                <c:pt idx="10">
                  <c:v>-2.0923707325535591E-2</c:v>
                </c:pt>
                <c:pt idx="11">
                  <c:v>-2.3863429311268804E-2</c:v>
                </c:pt>
                <c:pt idx="12">
                  <c:v>-2.6062232897287266E-2</c:v>
                </c:pt>
                <c:pt idx="13">
                  <c:v>-2.730922261323426E-2</c:v>
                </c:pt>
                <c:pt idx="14">
                  <c:v>-2.4385880466073748E-2</c:v>
                </c:pt>
                <c:pt idx="15">
                  <c:v>-2.0026843639009098E-2</c:v>
                </c:pt>
                <c:pt idx="16">
                  <c:v>-1.2600549017890331E-2</c:v>
                </c:pt>
                <c:pt idx="17">
                  <c:v>-1.9644518440576703E-2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Roberts!$R$3:$R$20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Roberts!$T$3:$T$20</c:f>
              <c:numCache>
                <c:formatCode>0.00%</c:formatCode>
                <c:ptCount val="18"/>
                <c:pt idx="0">
                  <c:v>4.4312166504008474E-2</c:v>
                </c:pt>
                <c:pt idx="1">
                  <c:v>4.0648697583379079E-2</c:v>
                </c:pt>
                <c:pt idx="2">
                  <c:v>3.2293019659481607E-2</c:v>
                </c:pt>
                <c:pt idx="3">
                  <c:v>3.6914665090978252E-2</c:v>
                </c:pt>
                <c:pt idx="4">
                  <c:v>3.1165887133833121E-2</c:v>
                </c:pt>
                <c:pt idx="5">
                  <c:v>3.1452597942178563E-2</c:v>
                </c:pt>
                <c:pt idx="6">
                  <c:v>3.5055653959766883E-2</c:v>
                </c:pt>
                <c:pt idx="7">
                  <c:v>2.0581707958145026E-2</c:v>
                </c:pt>
                <c:pt idx="8">
                  <c:v>1.952639089887466E-2</c:v>
                </c:pt>
                <c:pt idx="9">
                  <c:v>2.1793888564664261E-2</c:v>
                </c:pt>
                <c:pt idx="10">
                  <c:v>2.0150280829707191E-2</c:v>
                </c:pt>
                <c:pt idx="11">
                  <c:v>2.4300074944952694E-2</c:v>
                </c:pt>
                <c:pt idx="12">
                  <c:v>2.6415569772522962E-2</c:v>
                </c:pt>
                <c:pt idx="13">
                  <c:v>2.4567555909257674E-2</c:v>
                </c:pt>
                <c:pt idx="14">
                  <c:v>2.7166958855148683E-2</c:v>
                </c:pt>
                <c:pt idx="15">
                  <c:v>2.0066834448451112E-2</c:v>
                </c:pt>
                <c:pt idx="16">
                  <c:v>1.5141586569071018E-2</c:v>
                </c:pt>
                <c:pt idx="17">
                  <c:v>3.0751794554061459E-2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1433984"/>
        <c:axId val="131435520"/>
      </c:barChart>
      <c:catAx>
        <c:axId val="131433984"/>
        <c:scaling>
          <c:orientation val="minMax"/>
        </c:scaling>
        <c:delete val="0"/>
        <c:axPos val="l"/>
        <c:majorTickMark val="none"/>
        <c:minorTickMark val="none"/>
        <c:tickLblPos val="low"/>
        <c:crossAx val="131435520"/>
        <c:crosses val="autoZero"/>
        <c:auto val="1"/>
        <c:lblAlgn val="ctr"/>
        <c:lblOffset val="100"/>
        <c:noMultiLvlLbl val="0"/>
      </c:catAx>
      <c:valAx>
        <c:axId val="131435520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31433984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Roberts</a:t>
            </a:r>
            <a:r>
              <a:rPr lang="en-US" baseline="0"/>
              <a:t> 2030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Roberts!$U$3:$U$20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Roberts!$V$3:$V$20</c:f>
              <c:numCache>
                <c:formatCode>0.00%</c:formatCode>
                <c:ptCount val="18"/>
                <c:pt idx="0">
                  <c:v>-4.624312096282588E-2</c:v>
                </c:pt>
                <c:pt idx="1">
                  <c:v>-4.3958167500649556E-2</c:v>
                </c:pt>
                <c:pt idx="2">
                  <c:v>-4.069366147171613E-2</c:v>
                </c:pt>
                <c:pt idx="3">
                  <c:v>-3.2326753734551079E-2</c:v>
                </c:pt>
                <c:pt idx="4">
                  <c:v>-3.2704458027196057E-2</c:v>
                </c:pt>
                <c:pt idx="5">
                  <c:v>-3.204313990806576E-2</c:v>
                </c:pt>
                <c:pt idx="6">
                  <c:v>-3.2015472676072992E-2</c:v>
                </c:pt>
                <c:pt idx="7">
                  <c:v>-3.1214238496043274E-2</c:v>
                </c:pt>
                <c:pt idx="8">
                  <c:v>-2.0802099790452142E-2</c:v>
                </c:pt>
                <c:pt idx="9">
                  <c:v>-2.0659972085889371E-2</c:v>
                </c:pt>
                <c:pt idx="10">
                  <c:v>-1.9866888504094116E-2</c:v>
                </c:pt>
                <c:pt idx="11">
                  <c:v>-1.9378133164164507E-2</c:v>
                </c:pt>
                <c:pt idx="12">
                  <c:v>-2.1107393558445469E-2</c:v>
                </c:pt>
                <c:pt idx="13">
                  <c:v>-2.343427465471621E-2</c:v>
                </c:pt>
                <c:pt idx="14">
                  <c:v>-2.3969945509596594E-2</c:v>
                </c:pt>
                <c:pt idx="15">
                  <c:v>-1.8994676629554112E-2</c:v>
                </c:pt>
                <c:pt idx="16">
                  <c:v>-1.5260443724650921E-2</c:v>
                </c:pt>
                <c:pt idx="17">
                  <c:v>-2.1595514046659232E-2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Roberts!$U$3:$U$20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Roberts!$W$3:$W$20</c:f>
              <c:numCache>
                <c:formatCode>0.00%</c:formatCode>
                <c:ptCount val="18"/>
                <c:pt idx="0">
                  <c:v>4.4429665480917792E-2</c:v>
                </c:pt>
                <c:pt idx="1">
                  <c:v>4.2101077257338089E-2</c:v>
                </c:pt>
                <c:pt idx="2">
                  <c:v>3.8983713718990683E-2</c:v>
                </c:pt>
                <c:pt idx="3">
                  <c:v>3.0711196756708543E-2</c:v>
                </c:pt>
                <c:pt idx="4">
                  <c:v>3.5347805846247658E-2</c:v>
                </c:pt>
                <c:pt idx="5">
                  <c:v>2.9786087467875731E-2</c:v>
                </c:pt>
                <c:pt idx="6">
                  <c:v>2.9706361485018568E-2</c:v>
                </c:pt>
                <c:pt idx="7">
                  <c:v>3.3744151608430341E-2</c:v>
                </c:pt>
                <c:pt idx="8">
                  <c:v>1.9653087981465145E-2</c:v>
                </c:pt>
                <c:pt idx="9">
                  <c:v>1.8419421261042904E-2</c:v>
                </c:pt>
                <c:pt idx="10">
                  <c:v>2.0331582149618086E-2</c:v>
                </c:pt>
                <c:pt idx="11">
                  <c:v>1.8793338881761035E-2</c:v>
                </c:pt>
                <c:pt idx="12">
                  <c:v>2.2496289141965557E-2</c:v>
                </c:pt>
                <c:pt idx="13">
                  <c:v>2.4101315524192955E-2</c:v>
                </c:pt>
                <c:pt idx="14">
                  <c:v>2.1821315747378028E-2</c:v>
                </c:pt>
                <c:pt idx="15">
                  <c:v>2.339448087337747E-2</c:v>
                </c:pt>
                <c:pt idx="16">
                  <c:v>1.6120009906204078E-2</c:v>
                </c:pt>
                <c:pt idx="17">
                  <c:v>3.3790744466123727E-2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3524864"/>
        <c:axId val="133526656"/>
      </c:barChart>
      <c:catAx>
        <c:axId val="133524864"/>
        <c:scaling>
          <c:orientation val="minMax"/>
        </c:scaling>
        <c:delete val="0"/>
        <c:axPos val="l"/>
        <c:majorTickMark val="none"/>
        <c:minorTickMark val="none"/>
        <c:tickLblPos val="low"/>
        <c:crossAx val="133526656"/>
        <c:crosses val="autoZero"/>
        <c:auto val="1"/>
        <c:lblAlgn val="ctr"/>
        <c:lblOffset val="100"/>
        <c:noMultiLvlLbl val="0"/>
      </c:catAx>
      <c:valAx>
        <c:axId val="133526656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33524864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Roberts</a:t>
            </a:r>
            <a:r>
              <a:rPr lang="en-US" baseline="0"/>
              <a:t> 2035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Roberts!$X$3:$X$20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Roberts!$Y$3:$Y$20</c:f>
              <c:numCache>
                <c:formatCode>0.00%</c:formatCode>
                <c:ptCount val="18"/>
                <c:pt idx="0">
                  <c:v>-4.701681051146013E-2</c:v>
                </c:pt>
                <c:pt idx="1">
                  <c:v>-4.3998818838342398E-2</c:v>
                </c:pt>
                <c:pt idx="2">
                  <c:v>-4.1982760279298217E-2</c:v>
                </c:pt>
                <c:pt idx="3">
                  <c:v>-3.8927438707066622E-2</c:v>
                </c:pt>
                <c:pt idx="4">
                  <c:v>-3.0403115667665504E-2</c:v>
                </c:pt>
                <c:pt idx="5">
                  <c:v>-3.097434281690864E-2</c:v>
                </c:pt>
                <c:pt idx="6">
                  <c:v>-3.0352371621181488E-2</c:v>
                </c:pt>
                <c:pt idx="7">
                  <c:v>-3.002191056495503E-2</c:v>
                </c:pt>
                <c:pt idx="8">
                  <c:v>-2.9744137268063565E-2</c:v>
                </c:pt>
                <c:pt idx="9">
                  <c:v>-1.9684272357069536E-2</c:v>
                </c:pt>
                <c:pt idx="10">
                  <c:v>-1.9244592583337636E-2</c:v>
                </c:pt>
                <c:pt idx="11">
                  <c:v>-1.8456594767204598E-2</c:v>
                </c:pt>
                <c:pt idx="12">
                  <c:v>-1.7126341484686287E-2</c:v>
                </c:pt>
                <c:pt idx="13">
                  <c:v>-1.8932307714038445E-2</c:v>
                </c:pt>
                <c:pt idx="14">
                  <c:v>-2.0480506236574523E-2</c:v>
                </c:pt>
                <c:pt idx="15">
                  <c:v>-1.8668143111502888E-2</c:v>
                </c:pt>
                <c:pt idx="16">
                  <c:v>-1.4384339208906473E-2</c:v>
                </c:pt>
                <c:pt idx="17">
                  <c:v>-2.4677237433209296E-2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Roberts!$X$3:$X$20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Roberts!$Z$3:$Z$20</c:f>
              <c:numCache>
                <c:formatCode>0.00%</c:formatCode>
                <c:ptCount val="18"/>
                <c:pt idx="0">
                  <c:v>4.5173014016493519E-2</c:v>
                </c:pt>
                <c:pt idx="1">
                  <c:v>4.2140114637320578E-2</c:v>
                </c:pt>
                <c:pt idx="2">
                  <c:v>4.0209385064078465E-2</c:v>
                </c:pt>
                <c:pt idx="3">
                  <c:v>3.7350950272164368E-2</c:v>
                </c:pt>
                <c:pt idx="4">
                  <c:v>2.916610444868302E-2</c:v>
                </c:pt>
                <c:pt idx="5">
                  <c:v>3.3882015332361008E-2</c:v>
                </c:pt>
                <c:pt idx="6">
                  <c:v>2.818508127910356E-2</c:v>
                </c:pt>
                <c:pt idx="7">
                  <c:v>2.8196531387229617E-2</c:v>
                </c:pt>
                <c:pt idx="8">
                  <c:v>3.2466180299018502E-2</c:v>
                </c:pt>
                <c:pt idx="9">
                  <c:v>1.8600873579957801E-2</c:v>
                </c:pt>
                <c:pt idx="10">
                  <c:v>1.709258050551659E-2</c:v>
                </c:pt>
                <c:pt idx="11">
                  <c:v>1.9074425774935629E-2</c:v>
                </c:pt>
                <c:pt idx="12">
                  <c:v>1.733630967649916E-2</c:v>
                </c:pt>
                <c:pt idx="13">
                  <c:v>2.0434144865239888E-2</c:v>
                </c:pt>
                <c:pt idx="14">
                  <c:v>2.1496585404241614E-2</c:v>
                </c:pt>
                <c:pt idx="15">
                  <c:v>1.8608458254228372E-2</c:v>
                </c:pt>
                <c:pt idx="16">
                  <c:v>1.8808279349711004E-2</c:v>
                </c:pt>
                <c:pt idx="17">
                  <c:v>3.6702924681746164E-2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3551616"/>
        <c:axId val="133553152"/>
      </c:barChart>
      <c:catAx>
        <c:axId val="133551616"/>
        <c:scaling>
          <c:orientation val="minMax"/>
        </c:scaling>
        <c:delete val="0"/>
        <c:axPos val="l"/>
        <c:majorTickMark val="none"/>
        <c:minorTickMark val="none"/>
        <c:tickLblPos val="low"/>
        <c:crossAx val="133553152"/>
        <c:crosses val="autoZero"/>
        <c:auto val="1"/>
        <c:lblAlgn val="ctr"/>
        <c:lblOffset val="100"/>
        <c:noMultiLvlLbl val="0"/>
      </c:catAx>
      <c:valAx>
        <c:axId val="133553152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33551616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Sanborn </a:t>
            </a:r>
            <a:r>
              <a:rPr lang="en-US" baseline="0"/>
              <a:t>2010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Sanborn!$I$3:$I$20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Sanborn!$J$3:$J$20</c:f>
              <c:numCache>
                <c:formatCode>0.00%</c:formatCode>
                <c:ptCount val="18"/>
                <c:pt idx="0">
                  <c:v>-2.7600849256900213E-2</c:v>
                </c:pt>
                <c:pt idx="1">
                  <c:v>-3.3121019108280254E-2</c:v>
                </c:pt>
                <c:pt idx="2">
                  <c:v>-3.9065817409766453E-2</c:v>
                </c:pt>
                <c:pt idx="3">
                  <c:v>-3.1847133757961783E-2</c:v>
                </c:pt>
                <c:pt idx="4">
                  <c:v>-2.038216560509554E-2</c:v>
                </c:pt>
                <c:pt idx="5">
                  <c:v>-3.0997876857749469E-2</c:v>
                </c:pt>
                <c:pt idx="6">
                  <c:v>-2.9723991507430998E-2</c:v>
                </c:pt>
                <c:pt idx="7">
                  <c:v>-2.802547770700637E-2</c:v>
                </c:pt>
                <c:pt idx="8">
                  <c:v>-2.1656050955414011E-2</c:v>
                </c:pt>
                <c:pt idx="9">
                  <c:v>-3.9065817409766453E-2</c:v>
                </c:pt>
                <c:pt idx="10">
                  <c:v>-4.4161358811040337E-2</c:v>
                </c:pt>
                <c:pt idx="11">
                  <c:v>-4.75583864118896E-2</c:v>
                </c:pt>
                <c:pt idx="12">
                  <c:v>-3.4394904458598725E-2</c:v>
                </c:pt>
                <c:pt idx="13">
                  <c:v>-2.4628450106157114E-2</c:v>
                </c:pt>
                <c:pt idx="14">
                  <c:v>-1.8683651804670912E-2</c:v>
                </c:pt>
                <c:pt idx="15">
                  <c:v>-1.613588110403397E-2</c:v>
                </c:pt>
                <c:pt idx="16">
                  <c:v>-2.2505307855626325E-2</c:v>
                </c:pt>
                <c:pt idx="17">
                  <c:v>-8.4925690021231421E-3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Sanborn!$I$3:$I$20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Sanborn!$K$3:$K$20</c:f>
              <c:numCache>
                <c:formatCode>0.00%</c:formatCode>
                <c:ptCount val="18"/>
                <c:pt idx="0">
                  <c:v>2.2929936305732482E-2</c:v>
                </c:pt>
                <c:pt idx="1">
                  <c:v>2.7600849256900213E-2</c:v>
                </c:pt>
                <c:pt idx="2">
                  <c:v>2.3354564755838639E-2</c:v>
                </c:pt>
                <c:pt idx="3">
                  <c:v>3.1847133757961783E-2</c:v>
                </c:pt>
                <c:pt idx="4">
                  <c:v>2.2929936305732482E-2</c:v>
                </c:pt>
                <c:pt idx="5">
                  <c:v>2.37791932059448E-2</c:v>
                </c:pt>
                <c:pt idx="6">
                  <c:v>2.0806794055201697E-2</c:v>
                </c:pt>
                <c:pt idx="7">
                  <c:v>2.0806794055201697E-2</c:v>
                </c:pt>
                <c:pt idx="8">
                  <c:v>2.2505307855626325E-2</c:v>
                </c:pt>
                <c:pt idx="9">
                  <c:v>4.0764331210191081E-2</c:v>
                </c:pt>
                <c:pt idx="10">
                  <c:v>4.6709129511677279E-2</c:v>
                </c:pt>
                <c:pt idx="11">
                  <c:v>3.9065817409766453E-2</c:v>
                </c:pt>
                <c:pt idx="12">
                  <c:v>2.6751592356687899E-2</c:v>
                </c:pt>
                <c:pt idx="13">
                  <c:v>1.9957537154989383E-2</c:v>
                </c:pt>
                <c:pt idx="14">
                  <c:v>2.5053078556263271E-2</c:v>
                </c:pt>
                <c:pt idx="15">
                  <c:v>2.2080679405520168E-2</c:v>
                </c:pt>
                <c:pt idx="16">
                  <c:v>1.8683651804670912E-2</c:v>
                </c:pt>
                <c:pt idx="17">
                  <c:v>2.6326963906581742E-2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6221312"/>
        <c:axId val="36222848"/>
      </c:barChart>
      <c:catAx>
        <c:axId val="36221312"/>
        <c:scaling>
          <c:orientation val="minMax"/>
        </c:scaling>
        <c:delete val="0"/>
        <c:axPos val="l"/>
        <c:majorTickMark val="none"/>
        <c:minorTickMark val="none"/>
        <c:tickLblPos val="low"/>
        <c:crossAx val="36222848"/>
        <c:crosses val="autoZero"/>
        <c:auto val="1"/>
        <c:lblAlgn val="ctr"/>
        <c:lblOffset val="100"/>
        <c:noMultiLvlLbl val="0"/>
      </c:catAx>
      <c:valAx>
        <c:axId val="36222848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36221312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Sanborn</a:t>
            </a:r>
            <a:r>
              <a:rPr lang="en-US" baseline="0"/>
              <a:t> 2015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Sanborn!$L$3:$L$20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Sanborn!$M$3:$M$20</c:f>
              <c:numCache>
                <c:formatCode>0.00%</c:formatCode>
                <c:ptCount val="18"/>
                <c:pt idx="0">
                  <c:v>-2.7787431673755858E-2</c:v>
                </c:pt>
                <c:pt idx="1">
                  <c:v>-2.6977492863442282E-2</c:v>
                </c:pt>
                <c:pt idx="2">
                  <c:v>-3.2467982048457765E-2</c:v>
                </c:pt>
                <c:pt idx="3">
                  <c:v>-3.9067888727407275E-2</c:v>
                </c:pt>
                <c:pt idx="4">
                  <c:v>-3.2032423773200237E-2</c:v>
                </c:pt>
                <c:pt idx="5">
                  <c:v>-1.9381889616854359E-2</c:v>
                </c:pt>
                <c:pt idx="6">
                  <c:v>-3.0604221474719927E-2</c:v>
                </c:pt>
                <c:pt idx="7">
                  <c:v>-2.9330196918639268E-2</c:v>
                </c:pt>
                <c:pt idx="8">
                  <c:v>-2.7892789271225318E-2</c:v>
                </c:pt>
                <c:pt idx="9">
                  <c:v>-2.0249630329707734E-2</c:v>
                </c:pt>
                <c:pt idx="10">
                  <c:v>-3.7613684140478894E-2</c:v>
                </c:pt>
                <c:pt idx="11">
                  <c:v>-4.2361168312634589E-2</c:v>
                </c:pt>
                <c:pt idx="12">
                  <c:v>-4.5934599809210074E-2</c:v>
                </c:pt>
                <c:pt idx="13">
                  <c:v>-3.2371665882058996E-2</c:v>
                </c:pt>
                <c:pt idx="14">
                  <c:v>-2.2476510309867789E-2</c:v>
                </c:pt>
                <c:pt idx="15">
                  <c:v>-1.5691751192853379E-2</c:v>
                </c:pt>
                <c:pt idx="16">
                  <c:v>-1.1574974052823818E-2</c:v>
                </c:pt>
                <c:pt idx="17">
                  <c:v>-2.0559575803038806E-2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Sanborn!$L$3:$L$20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Sanborn!$N$3:$N$20</c:f>
              <c:numCache>
                <c:formatCode>0.00%</c:formatCode>
                <c:ptCount val="18"/>
                <c:pt idx="0">
                  <c:v>2.691936947435554E-2</c:v>
                </c:pt>
                <c:pt idx="1">
                  <c:v>2.2414377087150543E-2</c:v>
                </c:pt>
                <c:pt idx="2">
                  <c:v>2.757348049799576E-2</c:v>
                </c:pt>
                <c:pt idx="3">
                  <c:v>2.2658450809880618E-2</c:v>
                </c:pt>
                <c:pt idx="4">
                  <c:v>3.1902992358425683E-2</c:v>
                </c:pt>
                <c:pt idx="5">
                  <c:v>2.2629473202010551E-2</c:v>
                </c:pt>
                <c:pt idx="6">
                  <c:v>2.3673045867357759E-2</c:v>
                </c:pt>
                <c:pt idx="7">
                  <c:v>2.0604323010746255E-2</c:v>
                </c:pt>
                <c:pt idx="8">
                  <c:v>2.0426171236086081E-2</c:v>
                </c:pt>
                <c:pt idx="9">
                  <c:v>2.1214825988013938E-2</c:v>
                </c:pt>
                <c:pt idx="10">
                  <c:v>3.9739073776253263E-2</c:v>
                </c:pt>
                <c:pt idx="11">
                  <c:v>4.6168814707072972E-2</c:v>
                </c:pt>
                <c:pt idx="12">
                  <c:v>3.8323920423034168E-2</c:v>
                </c:pt>
                <c:pt idx="13">
                  <c:v>2.5719640796831894E-2</c:v>
                </c:pt>
                <c:pt idx="14">
                  <c:v>1.8353208272693537E-2</c:v>
                </c:pt>
                <c:pt idx="15">
                  <c:v>2.239009386793581E-2</c:v>
                </c:pt>
                <c:pt idx="16">
                  <c:v>1.9153176011710436E-2</c:v>
                </c:pt>
                <c:pt idx="17">
                  <c:v>3.5759686412068732E-2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2954368"/>
        <c:axId val="132960256"/>
      </c:barChart>
      <c:catAx>
        <c:axId val="132954368"/>
        <c:scaling>
          <c:orientation val="minMax"/>
        </c:scaling>
        <c:delete val="0"/>
        <c:axPos val="l"/>
        <c:majorTickMark val="none"/>
        <c:minorTickMark val="none"/>
        <c:tickLblPos val="low"/>
        <c:crossAx val="132960256"/>
        <c:crosses val="autoZero"/>
        <c:auto val="1"/>
        <c:lblAlgn val="ctr"/>
        <c:lblOffset val="100"/>
        <c:noMultiLvlLbl val="0"/>
      </c:catAx>
      <c:valAx>
        <c:axId val="132960256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32954368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Sanborn</a:t>
            </a:r>
            <a:r>
              <a:rPr lang="en-US" baseline="0"/>
              <a:t> 2020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Sanborn!$O$3:$O$20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Sanborn!$P$3:$P$20</c:f>
              <c:numCache>
                <c:formatCode>0.00%</c:formatCode>
                <c:ptCount val="18"/>
                <c:pt idx="0">
                  <c:v>-3.0468290357189988E-2</c:v>
                </c:pt>
                <c:pt idx="1">
                  <c:v>-2.7480038561171038E-2</c:v>
                </c:pt>
                <c:pt idx="2">
                  <c:v>-2.6360338820672864E-2</c:v>
                </c:pt>
                <c:pt idx="3">
                  <c:v>-3.171054214098825E-2</c:v>
                </c:pt>
                <c:pt idx="4">
                  <c:v>-3.8873136831978211E-2</c:v>
                </c:pt>
                <c:pt idx="5">
                  <c:v>-3.2082137024653637E-2</c:v>
                </c:pt>
                <c:pt idx="6">
                  <c:v>-1.8413191561915152E-2</c:v>
                </c:pt>
                <c:pt idx="7">
                  <c:v>-3.0136266120307897E-2</c:v>
                </c:pt>
                <c:pt idx="8">
                  <c:v>-2.8866798712892883E-2</c:v>
                </c:pt>
                <c:pt idx="9">
                  <c:v>-2.7735789134390374E-2</c:v>
                </c:pt>
                <c:pt idx="10">
                  <c:v>-1.8606269679271134E-2</c:v>
                </c:pt>
                <c:pt idx="11">
                  <c:v>-3.5915184318111956E-2</c:v>
                </c:pt>
                <c:pt idx="12">
                  <c:v>-3.9998907776136135E-2</c:v>
                </c:pt>
                <c:pt idx="13">
                  <c:v>-4.3234722256184903E-2</c:v>
                </c:pt>
                <c:pt idx="14">
                  <c:v>-2.9639730339113931E-2</c:v>
                </c:pt>
                <c:pt idx="15">
                  <c:v>-1.9068441879189203E-2</c:v>
                </c:pt>
                <c:pt idx="16">
                  <c:v>-1.1814804288767815E-2</c:v>
                </c:pt>
                <c:pt idx="17">
                  <c:v>-2.0634475375669238E-2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Sanborn!$O$3:$O$20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Sanborn!$Q$3:$Q$20</c:f>
              <c:numCache>
                <c:formatCode>0.00%</c:formatCode>
                <c:ptCount val="18"/>
                <c:pt idx="0">
                  <c:v>2.9262409196973999E-2</c:v>
                </c:pt>
                <c:pt idx="1">
                  <c:v>2.6846420597309385E-2</c:v>
                </c:pt>
                <c:pt idx="2">
                  <c:v>2.1871507284474984E-2</c:v>
                </c:pt>
                <c:pt idx="3">
                  <c:v>2.7559390655058184E-2</c:v>
                </c:pt>
                <c:pt idx="4">
                  <c:v>2.1778393258551562E-2</c:v>
                </c:pt>
                <c:pt idx="5">
                  <c:v>3.2049488523396313E-2</c:v>
                </c:pt>
                <c:pt idx="6">
                  <c:v>2.2281496846685962E-2</c:v>
                </c:pt>
                <c:pt idx="7">
                  <c:v>2.3590972985901404E-2</c:v>
                </c:pt>
                <c:pt idx="8">
                  <c:v>2.0304678163810888E-2</c:v>
                </c:pt>
                <c:pt idx="9">
                  <c:v>2.0103339344730426E-2</c:v>
                </c:pt>
                <c:pt idx="10">
                  <c:v>1.9747299217345412E-2</c:v>
                </c:pt>
                <c:pt idx="11">
                  <c:v>3.8492297396117252E-2</c:v>
                </c:pt>
                <c:pt idx="12">
                  <c:v>4.4879431339841638E-2</c:v>
                </c:pt>
                <c:pt idx="13">
                  <c:v>3.6987326241831528E-2</c:v>
                </c:pt>
                <c:pt idx="14">
                  <c:v>2.4410843997401406E-2</c:v>
                </c:pt>
                <c:pt idx="15">
                  <c:v>1.6020363346379921E-2</c:v>
                </c:pt>
                <c:pt idx="16">
                  <c:v>1.9386051847968429E-2</c:v>
                </c:pt>
                <c:pt idx="17">
                  <c:v>4.3389224577616507E-2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2841856"/>
        <c:axId val="132843392"/>
      </c:barChart>
      <c:catAx>
        <c:axId val="132841856"/>
        <c:scaling>
          <c:orientation val="minMax"/>
        </c:scaling>
        <c:delete val="0"/>
        <c:axPos val="l"/>
        <c:majorTickMark val="none"/>
        <c:minorTickMark val="none"/>
        <c:tickLblPos val="low"/>
        <c:crossAx val="132843392"/>
        <c:crosses val="autoZero"/>
        <c:auto val="1"/>
        <c:lblAlgn val="ctr"/>
        <c:lblOffset val="100"/>
        <c:noMultiLvlLbl val="0"/>
      </c:catAx>
      <c:valAx>
        <c:axId val="132843392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32841856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Sanborn</a:t>
            </a:r>
            <a:r>
              <a:rPr lang="en-US" baseline="0"/>
              <a:t> 2025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Sanborn!$R$3:$R$20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Sanborn!$S$3:$S$20</c:f>
              <c:numCache>
                <c:formatCode>0.00%</c:formatCode>
                <c:ptCount val="18"/>
                <c:pt idx="0">
                  <c:v>-3.145288610915143E-2</c:v>
                </c:pt>
                <c:pt idx="1">
                  <c:v>-3.0323974567437902E-2</c:v>
                </c:pt>
                <c:pt idx="2">
                  <c:v>-2.7301083655068552E-2</c:v>
                </c:pt>
                <c:pt idx="3">
                  <c:v>-2.5782467319942593E-2</c:v>
                </c:pt>
                <c:pt idx="4">
                  <c:v>-3.0844221394810408E-2</c:v>
                </c:pt>
                <c:pt idx="5">
                  <c:v>-3.853253821290463E-2</c:v>
                </c:pt>
                <c:pt idx="6">
                  <c:v>-3.2462027382067965E-2</c:v>
                </c:pt>
                <c:pt idx="7">
                  <c:v>-1.7404882201127816E-2</c:v>
                </c:pt>
                <c:pt idx="8">
                  <c:v>-2.9711680676396648E-2</c:v>
                </c:pt>
                <c:pt idx="9">
                  <c:v>-2.8369935843217876E-2</c:v>
                </c:pt>
                <c:pt idx="10">
                  <c:v>-2.7482409752088124E-2</c:v>
                </c:pt>
                <c:pt idx="11">
                  <c:v>-1.6876767439176155E-2</c:v>
                </c:pt>
                <c:pt idx="12">
                  <c:v>-3.3903908216123588E-2</c:v>
                </c:pt>
                <c:pt idx="13">
                  <c:v>-3.6830039013682737E-2</c:v>
                </c:pt>
                <c:pt idx="14">
                  <c:v>-3.971814766961955E-2</c:v>
                </c:pt>
                <c:pt idx="15">
                  <c:v>-2.5309692076761037E-2</c:v>
                </c:pt>
                <c:pt idx="16">
                  <c:v>-1.4525784989827074E-2</c:v>
                </c:pt>
                <c:pt idx="17">
                  <c:v>-2.0887711732730747E-2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Sanborn!$R$3:$R$20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Sanborn!$T$3:$T$20</c:f>
              <c:numCache>
                <c:formatCode>0.00%</c:formatCode>
                <c:ptCount val="18"/>
                <c:pt idx="0">
                  <c:v>3.0219990233839887E-2</c:v>
                </c:pt>
                <c:pt idx="1">
                  <c:v>2.9104991673039756E-2</c:v>
                </c:pt>
                <c:pt idx="2">
                  <c:v>2.6915142589429737E-2</c:v>
                </c:pt>
                <c:pt idx="3">
                  <c:v>2.1328820851076003E-2</c:v>
                </c:pt>
                <c:pt idx="4">
                  <c:v>2.7553056063587576E-2</c:v>
                </c:pt>
                <c:pt idx="5">
                  <c:v>2.0923992126571436E-2</c:v>
                </c:pt>
                <c:pt idx="6">
                  <c:v>3.2305965902810319E-2</c:v>
                </c:pt>
                <c:pt idx="7">
                  <c:v>2.2000792587481974E-2</c:v>
                </c:pt>
                <c:pt idx="8">
                  <c:v>2.3484640207159107E-2</c:v>
                </c:pt>
                <c:pt idx="9">
                  <c:v>2.0082478624976762E-2</c:v>
                </c:pt>
                <c:pt idx="10">
                  <c:v>1.979629311587839E-2</c:v>
                </c:pt>
                <c:pt idx="11">
                  <c:v>1.8203366251357708E-2</c:v>
                </c:pt>
                <c:pt idx="12">
                  <c:v>3.6717621109337871E-2</c:v>
                </c:pt>
                <c:pt idx="13">
                  <c:v>4.3019918972780388E-2</c:v>
                </c:pt>
                <c:pt idx="14">
                  <c:v>3.5323897312294329E-2</c:v>
                </c:pt>
                <c:pt idx="15">
                  <c:v>2.2171961872475401E-2</c:v>
                </c:pt>
                <c:pt idx="16">
                  <c:v>1.355181951237046E-2</c:v>
                </c:pt>
                <c:pt idx="17">
                  <c:v>4.9575092741398069E-2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2876544"/>
        <c:axId val="132886528"/>
      </c:barChart>
      <c:catAx>
        <c:axId val="132876544"/>
        <c:scaling>
          <c:orientation val="minMax"/>
        </c:scaling>
        <c:delete val="0"/>
        <c:axPos val="l"/>
        <c:majorTickMark val="none"/>
        <c:minorTickMark val="none"/>
        <c:tickLblPos val="low"/>
        <c:crossAx val="132886528"/>
        <c:crosses val="autoZero"/>
        <c:auto val="1"/>
        <c:lblAlgn val="ctr"/>
        <c:lblOffset val="100"/>
        <c:noMultiLvlLbl val="0"/>
      </c:catAx>
      <c:valAx>
        <c:axId val="132886528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32876544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Brown</a:t>
            </a:r>
            <a:r>
              <a:rPr lang="en-US" baseline="0"/>
              <a:t> 2015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Brown!$L$3:$L$20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Brown!$M$3:$M$20</c:f>
              <c:numCache>
                <c:formatCode>0.00%</c:formatCode>
                <c:ptCount val="18"/>
                <c:pt idx="0">
                  <c:v>-3.0112429685703171E-2</c:v>
                </c:pt>
                <c:pt idx="1">
                  <c:v>-3.3784424782148527E-2</c:v>
                </c:pt>
                <c:pt idx="2">
                  <c:v>-3.0837220280980505E-2</c:v>
                </c:pt>
                <c:pt idx="3">
                  <c:v>-3.0930025123534394E-2</c:v>
                </c:pt>
                <c:pt idx="4">
                  <c:v>-3.2000866486361669E-2</c:v>
                </c:pt>
                <c:pt idx="5">
                  <c:v>-3.6264696905258693E-2</c:v>
                </c:pt>
                <c:pt idx="6">
                  <c:v>-3.5306878184544879E-2</c:v>
                </c:pt>
                <c:pt idx="7">
                  <c:v>-2.7837925944641403E-2</c:v>
                </c:pt>
                <c:pt idx="8">
                  <c:v>-2.5982058202879191E-2</c:v>
                </c:pt>
                <c:pt idx="9">
                  <c:v>-2.8570453766324048E-2</c:v>
                </c:pt>
                <c:pt idx="10">
                  <c:v>-3.4555283093701518E-2</c:v>
                </c:pt>
                <c:pt idx="11">
                  <c:v>-3.3796058633830957E-2</c:v>
                </c:pt>
                <c:pt idx="12">
                  <c:v>-3.0289019386352617E-2</c:v>
                </c:pt>
                <c:pt idx="13">
                  <c:v>-2.4456112167605976E-2</c:v>
                </c:pt>
                <c:pt idx="14">
                  <c:v>-1.6471957415100998E-2</c:v>
                </c:pt>
                <c:pt idx="15">
                  <c:v>-1.2703681353477063E-2</c:v>
                </c:pt>
                <c:pt idx="16">
                  <c:v>-9.3976260312106322E-3</c:v>
                </c:pt>
                <c:pt idx="17">
                  <c:v>-1.3122660655631099E-2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Brown!$L$3:$L$20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Brown!$N$3:$N$20</c:f>
              <c:numCache>
                <c:formatCode>0.00%</c:formatCode>
                <c:ptCount val="18"/>
                <c:pt idx="0">
                  <c:v>2.8928853608709251E-2</c:v>
                </c:pt>
                <c:pt idx="1">
                  <c:v>3.3140082338325452E-2</c:v>
                </c:pt>
                <c:pt idx="2">
                  <c:v>3.0796486722679942E-2</c:v>
                </c:pt>
                <c:pt idx="3">
                  <c:v>2.987185129153334E-2</c:v>
                </c:pt>
                <c:pt idx="4">
                  <c:v>3.3382509734134216E-2</c:v>
                </c:pt>
                <c:pt idx="5">
                  <c:v>3.9396654584149676E-2</c:v>
                </c:pt>
                <c:pt idx="6">
                  <c:v>3.0277821845455338E-2</c:v>
                </c:pt>
                <c:pt idx="7">
                  <c:v>2.7769475613116226E-2</c:v>
                </c:pt>
                <c:pt idx="8">
                  <c:v>2.5597363870630579E-2</c:v>
                </c:pt>
                <c:pt idx="9">
                  <c:v>2.6888942709052538E-2</c:v>
                </c:pt>
                <c:pt idx="10">
                  <c:v>3.3673360548479324E-2</c:v>
                </c:pt>
                <c:pt idx="11">
                  <c:v>3.6696811453980738E-2</c:v>
                </c:pt>
                <c:pt idx="12">
                  <c:v>3.3336340638233014E-2</c:v>
                </c:pt>
                <c:pt idx="13">
                  <c:v>2.6068194632802397E-2</c:v>
                </c:pt>
                <c:pt idx="14">
                  <c:v>1.8216961819334427E-2</c:v>
                </c:pt>
                <c:pt idx="15">
                  <c:v>1.7067176508444602E-2</c:v>
                </c:pt>
                <c:pt idx="16">
                  <c:v>1.4993898007829999E-2</c:v>
                </c:pt>
                <c:pt idx="17">
                  <c:v>2.7477835973821529E-2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11416064"/>
        <c:axId val="111417600"/>
      </c:barChart>
      <c:catAx>
        <c:axId val="111416064"/>
        <c:scaling>
          <c:orientation val="minMax"/>
        </c:scaling>
        <c:delete val="0"/>
        <c:axPos val="l"/>
        <c:majorTickMark val="none"/>
        <c:minorTickMark val="none"/>
        <c:tickLblPos val="low"/>
        <c:crossAx val="111417600"/>
        <c:crosses val="autoZero"/>
        <c:auto val="1"/>
        <c:lblAlgn val="ctr"/>
        <c:lblOffset val="100"/>
        <c:noMultiLvlLbl val="0"/>
      </c:catAx>
      <c:valAx>
        <c:axId val="111417600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11416064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Sanborn </a:t>
            </a:r>
            <a:r>
              <a:rPr lang="en-US" baseline="0"/>
              <a:t>2030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Sanborn!$U$3:$U$20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Sanborn!$V$3:$V$20</c:f>
              <c:numCache>
                <c:formatCode>0.00%</c:formatCode>
                <c:ptCount val="18"/>
                <c:pt idx="0">
                  <c:v>-3.1650331879680409E-2</c:v>
                </c:pt>
                <c:pt idx="1">
                  <c:v>-3.1308668061246402E-2</c:v>
                </c:pt>
                <c:pt idx="2">
                  <c:v>-3.0363841138441032E-2</c:v>
                </c:pt>
                <c:pt idx="3">
                  <c:v>-2.7245863966587843E-2</c:v>
                </c:pt>
                <c:pt idx="4">
                  <c:v>-2.5204234438242362E-2</c:v>
                </c:pt>
                <c:pt idx="5">
                  <c:v>-2.9859908053919228E-2</c:v>
                </c:pt>
                <c:pt idx="6">
                  <c:v>-3.8523674711801625E-2</c:v>
                </c:pt>
                <c:pt idx="7">
                  <c:v>-3.3053713733249328E-2</c:v>
                </c:pt>
                <c:pt idx="8">
                  <c:v>-1.6380400183760035E-2</c:v>
                </c:pt>
                <c:pt idx="9">
                  <c:v>-2.9328065977552553E-2</c:v>
                </c:pt>
                <c:pt idx="10">
                  <c:v>-2.7700859868277791E-2</c:v>
                </c:pt>
                <c:pt idx="11">
                  <c:v>-2.728513742373349E-2</c:v>
                </c:pt>
                <c:pt idx="12">
                  <c:v>-1.5002119451259151E-2</c:v>
                </c:pt>
                <c:pt idx="13">
                  <c:v>-3.1310175208171191E-2</c:v>
                </c:pt>
                <c:pt idx="14">
                  <c:v>-3.3053898037397257E-2</c:v>
                </c:pt>
                <c:pt idx="15">
                  <c:v>-3.4091478197257129E-2</c:v>
                </c:pt>
                <c:pt idx="16">
                  <c:v>-1.9442494605829343E-2</c:v>
                </c:pt>
                <c:pt idx="17">
                  <c:v>-2.2991870259317242E-2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Sanborn!$U$3:$U$20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Sanborn!$W$3:$W$20</c:f>
              <c:numCache>
                <c:formatCode>0.00%</c:formatCode>
                <c:ptCount val="18"/>
                <c:pt idx="0">
                  <c:v>3.0409113634748575E-2</c:v>
                </c:pt>
                <c:pt idx="1">
                  <c:v>3.0092779278592729E-2</c:v>
                </c:pt>
                <c:pt idx="2">
                  <c:v>2.9103124121460943E-2</c:v>
                </c:pt>
                <c:pt idx="3">
                  <c:v>2.7143131188106125E-2</c:v>
                </c:pt>
                <c:pt idx="4">
                  <c:v>2.0726239510384464E-2</c:v>
                </c:pt>
                <c:pt idx="5">
                  <c:v>2.7805427102598149E-2</c:v>
                </c:pt>
                <c:pt idx="6">
                  <c:v>2.0040522167280292E-2</c:v>
                </c:pt>
                <c:pt idx="7">
                  <c:v>3.2809607222647828E-2</c:v>
                </c:pt>
                <c:pt idx="8">
                  <c:v>2.1701156245549576E-2</c:v>
                </c:pt>
                <c:pt idx="9">
                  <c:v>2.3524406656781446E-2</c:v>
                </c:pt>
                <c:pt idx="10">
                  <c:v>1.9848667323001872E-2</c:v>
                </c:pt>
                <c:pt idx="11">
                  <c:v>1.9578659450224752E-2</c:v>
                </c:pt>
                <c:pt idx="12">
                  <c:v>1.6411832113273492E-2</c:v>
                </c:pt>
                <c:pt idx="13">
                  <c:v>3.452033079500437E-2</c:v>
                </c:pt>
                <c:pt idx="14">
                  <c:v>4.0836602300105759E-2</c:v>
                </c:pt>
                <c:pt idx="15">
                  <c:v>3.2304354781340965E-2</c:v>
                </c:pt>
                <c:pt idx="16">
                  <c:v>1.9665763125616111E-2</c:v>
                </c:pt>
                <c:pt idx="17">
                  <c:v>4.9681547787558948E-2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3304704"/>
        <c:axId val="133306240"/>
      </c:barChart>
      <c:catAx>
        <c:axId val="133304704"/>
        <c:scaling>
          <c:orientation val="minMax"/>
        </c:scaling>
        <c:delete val="0"/>
        <c:axPos val="l"/>
        <c:majorTickMark val="none"/>
        <c:minorTickMark val="none"/>
        <c:tickLblPos val="low"/>
        <c:crossAx val="133306240"/>
        <c:crosses val="autoZero"/>
        <c:auto val="1"/>
        <c:lblAlgn val="ctr"/>
        <c:lblOffset val="100"/>
        <c:noMultiLvlLbl val="0"/>
      </c:catAx>
      <c:valAx>
        <c:axId val="133306240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33304704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Sanborn</a:t>
            </a:r>
            <a:r>
              <a:rPr lang="en-US" baseline="0"/>
              <a:t> 2035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Sanborn!$X$3:$X$20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Sanborn!$Y$3:$Y$20</c:f>
              <c:numCache>
                <c:formatCode>0.00%</c:formatCode>
                <c:ptCount val="18"/>
                <c:pt idx="0">
                  <c:v>-2.9323669305129078E-2</c:v>
                </c:pt>
                <c:pt idx="1">
                  <c:v>-3.175788864092001E-2</c:v>
                </c:pt>
                <c:pt idx="2">
                  <c:v>-3.1513080868075721E-2</c:v>
                </c:pt>
                <c:pt idx="3">
                  <c:v>-3.0701469560945074E-2</c:v>
                </c:pt>
                <c:pt idx="4">
                  <c:v>-2.7384884836481334E-2</c:v>
                </c:pt>
                <c:pt idx="5">
                  <c:v>-2.4720940710818672E-2</c:v>
                </c:pt>
                <c:pt idx="6">
                  <c:v>-2.922555812993714E-2</c:v>
                </c:pt>
                <c:pt idx="7">
                  <c:v>-3.8812094484749537E-2</c:v>
                </c:pt>
                <c:pt idx="8">
                  <c:v>-3.4106884461880579E-2</c:v>
                </c:pt>
                <c:pt idx="9">
                  <c:v>-1.537028110012471E-2</c:v>
                </c:pt>
                <c:pt idx="10">
                  <c:v>-2.8963458162888572E-2</c:v>
                </c:pt>
                <c:pt idx="11">
                  <c:v>-2.7091278739981788E-2</c:v>
                </c:pt>
                <c:pt idx="12">
                  <c:v>-2.7149615347076422E-2</c:v>
                </c:pt>
                <c:pt idx="13">
                  <c:v>-1.2928872566816144E-2</c:v>
                </c:pt>
                <c:pt idx="14">
                  <c:v>-2.8398441035630082E-2</c:v>
                </c:pt>
                <c:pt idx="15">
                  <c:v>-2.7763701033690816E-2</c:v>
                </c:pt>
                <c:pt idx="16">
                  <c:v>-2.647652476478719E-2</c:v>
                </c:pt>
                <c:pt idx="17">
                  <c:v>-2.7968636633751012E-2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Sanborn!$X$3:$X$20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Sanborn!$Z$3:$Z$20</c:f>
              <c:numCache>
                <c:formatCode>0.00%</c:formatCode>
                <c:ptCount val="18"/>
                <c:pt idx="0">
                  <c:v>2.8173723099314246E-2</c:v>
                </c:pt>
                <c:pt idx="1">
                  <c:v>3.0521187202871298E-2</c:v>
                </c:pt>
                <c:pt idx="2">
                  <c:v>3.030138269678774E-2</c:v>
                </c:pt>
                <c:pt idx="3">
                  <c:v>2.9372948738839812E-2</c:v>
                </c:pt>
                <c:pt idx="4">
                  <c:v>2.7598635222581398E-2</c:v>
                </c:pt>
                <c:pt idx="5">
                  <c:v>2.0295245597651938E-2</c:v>
                </c:pt>
                <c:pt idx="6">
                  <c:v>2.8423681425436848E-2</c:v>
                </c:pt>
                <c:pt idx="7">
                  <c:v>1.9236706427828522E-2</c:v>
                </c:pt>
                <c:pt idx="8">
                  <c:v>3.3595954483846162E-2</c:v>
                </c:pt>
                <c:pt idx="9">
                  <c:v>2.1613297560986663E-2</c:v>
                </c:pt>
                <c:pt idx="10">
                  <c:v>2.3708836618611531E-2</c:v>
                </c:pt>
                <c:pt idx="11">
                  <c:v>1.9732764883002071E-2</c:v>
                </c:pt>
                <c:pt idx="12">
                  <c:v>1.9348445628049549E-2</c:v>
                </c:pt>
                <c:pt idx="13">
                  <c:v>1.44944887752287E-2</c:v>
                </c:pt>
                <c:pt idx="14">
                  <c:v>3.2229212830367421E-2</c:v>
                </c:pt>
                <c:pt idx="15">
                  <c:v>3.728685211896534E-2</c:v>
                </c:pt>
                <c:pt idx="16">
                  <c:v>2.8970691527032657E-2</c:v>
                </c:pt>
                <c:pt idx="17">
                  <c:v>5.5438664778914418E-2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3347584"/>
        <c:axId val="133357568"/>
      </c:barChart>
      <c:catAx>
        <c:axId val="133347584"/>
        <c:scaling>
          <c:orientation val="minMax"/>
        </c:scaling>
        <c:delete val="0"/>
        <c:axPos val="l"/>
        <c:majorTickMark val="none"/>
        <c:minorTickMark val="none"/>
        <c:tickLblPos val="low"/>
        <c:crossAx val="133357568"/>
        <c:crosses val="autoZero"/>
        <c:auto val="1"/>
        <c:lblAlgn val="ctr"/>
        <c:lblOffset val="100"/>
        <c:noMultiLvlLbl val="0"/>
      </c:catAx>
      <c:valAx>
        <c:axId val="133357568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33347584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Shannon</a:t>
            </a:r>
            <a:r>
              <a:rPr lang="en-US" baseline="0"/>
              <a:t> 2010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Shannon!$I$3:$I$20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Shannon!$J$3:$J$20</c:f>
              <c:numCache>
                <c:formatCode>0.00%</c:formatCode>
                <c:ptCount val="18"/>
                <c:pt idx="0">
                  <c:v>-6.101869571617842E-2</c:v>
                </c:pt>
                <c:pt idx="1">
                  <c:v>-5.3290151626674519E-2</c:v>
                </c:pt>
                <c:pt idx="2">
                  <c:v>-5.1597232445164141E-2</c:v>
                </c:pt>
                <c:pt idx="3">
                  <c:v>-5.6013543353452086E-2</c:v>
                </c:pt>
                <c:pt idx="4">
                  <c:v>-4.6444869718828205E-2</c:v>
                </c:pt>
                <c:pt idx="5">
                  <c:v>-3.3048726630354776E-2</c:v>
                </c:pt>
                <c:pt idx="6">
                  <c:v>-2.7381127631385248E-2</c:v>
                </c:pt>
                <c:pt idx="7">
                  <c:v>-2.6350655086118061E-2</c:v>
                </c:pt>
                <c:pt idx="8">
                  <c:v>-2.9294862358310025E-2</c:v>
                </c:pt>
                <c:pt idx="9">
                  <c:v>-2.8706020903871633E-2</c:v>
                </c:pt>
                <c:pt idx="10">
                  <c:v>-2.421610481377889E-2</c:v>
                </c:pt>
                <c:pt idx="11">
                  <c:v>-1.8106874723980568E-2</c:v>
                </c:pt>
                <c:pt idx="12">
                  <c:v>-1.3616958633887826E-2</c:v>
                </c:pt>
                <c:pt idx="13">
                  <c:v>-9.1270425437950838E-3</c:v>
                </c:pt>
                <c:pt idx="14">
                  <c:v>-6.1828352716031204E-3</c:v>
                </c:pt>
                <c:pt idx="15">
                  <c:v>-4.7107316355071401E-3</c:v>
                </c:pt>
                <c:pt idx="16">
                  <c:v>-2.649786544972766E-3</c:v>
                </c:pt>
                <c:pt idx="17">
                  <c:v>-1.4721036360959812E-3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Shannon!$I$3:$I$20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Shannon!$K$3:$K$20</c:f>
              <c:numCache>
                <c:formatCode>0.00%</c:formatCode>
                <c:ptCount val="18"/>
                <c:pt idx="0">
                  <c:v>5.6896805535109674E-2</c:v>
                </c:pt>
                <c:pt idx="1">
                  <c:v>4.8800235536581776E-2</c:v>
                </c:pt>
                <c:pt idx="2">
                  <c:v>5.3878993081112908E-2</c:v>
                </c:pt>
                <c:pt idx="3">
                  <c:v>5.4762255262770496E-2</c:v>
                </c:pt>
                <c:pt idx="4">
                  <c:v>4.6518474900633003E-2</c:v>
                </c:pt>
                <c:pt idx="5">
                  <c:v>3.5109671720889149E-2</c:v>
                </c:pt>
                <c:pt idx="6">
                  <c:v>2.8264389813042839E-2</c:v>
                </c:pt>
                <c:pt idx="7">
                  <c:v>2.811717944943324E-2</c:v>
                </c:pt>
                <c:pt idx="8">
                  <c:v>2.8706020903871633E-2</c:v>
                </c:pt>
                <c:pt idx="9">
                  <c:v>2.7822758722214045E-2</c:v>
                </c:pt>
                <c:pt idx="10">
                  <c:v>2.5246577359046077E-2</c:v>
                </c:pt>
                <c:pt idx="11">
                  <c:v>2.2375975268658914E-2</c:v>
                </c:pt>
                <c:pt idx="12">
                  <c:v>1.56042985426174E-2</c:v>
                </c:pt>
                <c:pt idx="13">
                  <c:v>1.3837774179302223E-2</c:v>
                </c:pt>
                <c:pt idx="14">
                  <c:v>8.4645959075518914E-3</c:v>
                </c:pt>
                <c:pt idx="15">
                  <c:v>5.5939938171647285E-3</c:v>
                </c:pt>
                <c:pt idx="16">
                  <c:v>4.0482849992639486E-3</c:v>
                </c:pt>
                <c:pt idx="17">
                  <c:v>2.7233917267775651E-3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3420160"/>
        <c:axId val="133421696"/>
      </c:barChart>
      <c:catAx>
        <c:axId val="133420160"/>
        <c:scaling>
          <c:orientation val="minMax"/>
        </c:scaling>
        <c:delete val="0"/>
        <c:axPos val="l"/>
        <c:majorTickMark val="none"/>
        <c:minorTickMark val="none"/>
        <c:tickLblPos val="low"/>
        <c:crossAx val="133421696"/>
        <c:crosses val="autoZero"/>
        <c:auto val="1"/>
        <c:lblAlgn val="ctr"/>
        <c:lblOffset val="100"/>
        <c:noMultiLvlLbl val="0"/>
      </c:catAx>
      <c:valAx>
        <c:axId val="133421696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33420160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Shannon</a:t>
            </a:r>
            <a:r>
              <a:rPr lang="en-US" baseline="0"/>
              <a:t> 2015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Shannon!$L$3:$L$20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Shannon!$M$3:$M$20</c:f>
              <c:numCache>
                <c:formatCode>0.00%</c:formatCode>
                <c:ptCount val="18"/>
                <c:pt idx="0">
                  <c:v>-6.9971334151822967E-2</c:v>
                </c:pt>
                <c:pt idx="1">
                  <c:v>-5.4201207089498583E-2</c:v>
                </c:pt>
                <c:pt idx="2">
                  <c:v>-4.7443731391284265E-2</c:v>
                </c:pt>
                <c:pt idx="3">
                  <c:v>-4.562148687431241E-2</c:v>
                </c:pt>
                <c:pt idx="4">
                  <c:v>-4.8970582596028052E-2</c:v>
                </c:pt>
                <c:pt idx="5">
                  <c:v>-4.0646484488211801E-2</c:v>
                </c:pt>
                <c:pt idx="6">
                  <c:v>-2.8756466241150337E-2</c:v>
                </c:pt>
                <c:pt idx="7">
                  <c:v>-2.350086476720338E-2</c:v>
                </c:pt>
                <c:pt idx="8">
                  <c:v>-2.2448548500682185E-2</c:v>
                </c:pt>
                <c:pt idx="9">
                  <c:v>-2.4938290580514649E-2</c:v>
                </c:pt>
                <c:pt idx="10">
                  <c:v>-2.3844184710690386E-2</c:v>
                </c:pt>
                <c:pt idx="11">
                  <c:v>-1.9737083579796349E-2</c:v>
                </c:pt>
                <c:pt idx="12">
                  <c:v>-1.4318947024237309E-2</c:v>
                </c:pt>
                <c:pt idx="13">
                  <c:v>-1.1107770706054216E-2</c:v>
                </c:pt>
                <c:pt idx="14">
                  <c:v>-6.8433975395912651E-3</c:v>
                </c:pt>
                <c:pt idx="15">
                  <c:v>-4.3362412553072625E-3</c:v>
                </c:pt>
                <c:pt idx="16">
                  <c:v>-2.9907378261813966E-3</c:v>
                </c:pt>
                <c:pt idx="17">
                  <c:v>-2.3196309082010331E-3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Shannon!$L$3:$L$20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Shannon!$N$3:$N$20</c:f>
              <c:numCache>
                <c:formatCode>0.00%</c:formatCode>
                <c:ptCount val="18"/>
                <c:pt idx="0">
                  <c:v>6.728279298597438E-2</c:v>
                </c:pt>
                <c:pt idx="1">
                  <c:v>5.0714722349036984E-2</c:v>
                </c:pt>
                <c:pt idx="2">
                  <c:v>4.3185194621389797E-2</c:v>
                </c:pt>
                <c:pt idx="3">
                  <c:v>4.7654110386105925E-2</c:v>
                </c:pt>
                <c:pt idx="4">
                  <c:v>4.8508607297331224E-2</c:v>
                </c:pt>
                <c:pt idx="5">
                  <c:v>4.1428524953866806E-2</c:v>
                </c:pt>
                <c:pt idx="6">
                  <c:v>3.1126417764395765E-2</c:v>
                </c:pt>
                <c:pt idx="7">
                  <c:v>2.4897527746427887E-2</c:v>
                </c:pt>
                <c:pt idx="8">
                  <c:v>2.4490963003443524E-2</c:v>
                </c:pt>
                <c:pt idx="9">
                  <c:v>2.4683968268005469E-2</c:v>
                </c:pt>
                <c:pt idx="10">
                  <c:v>2.4106013700400927E-2</c:v>
                </c:pt>
                <c:pt idx="11">
                  <c:v>2.1518819791818574E-2</c:v>
                </c:pt>
                <c:pt idx="12">
                  <c:v>1.937392125632624E-2</c:v>
                </c:pt>
                <c:pt idx="13">
                  <c:v>1.2811020877290099E-2</c:v>
                </c:pt>
                <c:pt idx="14">
                  <c:v>1.0946056438916841E-2</c:v>
                </c:pt>
                <c:pt idx="15">
                  <c:v>6.6714182309474254E-3</c:v>
                </c:pt>
                <c:pt idx="16">
                  <c:v>3.8629609203261629E-3</c:v>
                </c:pt>
                <c:pt idx="17">
                  <c:v>4.7399691772282227E-3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3454848"/>
        <c:axId val="133468928"/>
      </c:barChart>
      <c:catAx>
        <c:axId val="133454848"/>
        <c:scaling>
          <c:orientation val="minMax"/>
        </c:scaling>
        <c:delete val="0"/>
        <c:axPos val="l"/>
        <c:majorTickMark val="none"/>
        <c:minorTickMark val="none"/>
        <c:tickLblPos val="low"/>
        <c:crossAx val="133468928"/>
        <c:crosses val="autoZero"/>
        <c:auto val="1"/>
        <c:lblAlgn val="ctr"/>
        <c:lblOffset val="100"/>
        <c:noMultiLvlLbl val="0"/>
      </c:catAx>
      <c:valAx>
        <c:axId val="133468928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33454848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Shannon</a:t>
            </a:r>
            <a:r>
              <a:rPr lang="en-US" baseline="0"/>
              <a:t> 2020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Shannon!$O$3:$O$20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Shannon!$P$3:$P$20</c:f>
              <c:numCache>
                <c:formatCode>0.00%</c:formatCode>
                <c:ptCount val="18"/>
                <c:pt idx="0">
                  <c:v>-7.1514047349298449E-2</c:v>
                </c:pt>
                <c:pt idx="1">
                  <c:v>-6.2191151983347043E-2</c:v>
                </c:pt>
                <c:pt idx="2">
                  <c:v>-4.8286527631118653E-2</c:v>
                </c:pt>
                <c:pt idx="3">
                  <c:v>-4.2038662636884043E-2</c:v>
                </c:pt>
                <c:pt idx="4">
                  <c:v>-3.9417908672134967E-2</c:v>
                </c:pt>
                <c:pt idx="5">
                  <c:v>-4.2533389946310826E-2</c:v>
                </c:pt>
                <c:pt idx="6">
                  <c:v>-3.5417015680358398E-2</c:v>
                </c:pt>
                <c:pt idx="7">
                  <c:v>-2.4749668810143732E-2</c:v>
                </c:pt>
                <c:pt idx="8">
                  <c:v>-2.0094731326760675E-2</c:v>
                </c:pt>
                <c:pt idx="9">
                  <c:v>-1.8971169358915383E-2</c:v>
                </c:pt>
                <c:pt idx="10">
                  <c:v>-2.056878472838226E-2</c:v>
                </c:pt>
                <c:pt idx="11">
                  <c:v>-1.9315027195553783E-2</c:v>
                </c:pt>
                <c:pt idx="12">
                  <c:v>-1.5578353889398612E-2</c:v>
                </c:pt>
                <c:pt idx="13">
                  <c:v>-1.159470937263757E-2</c:v>
                </c:pt>
                <c:pt idx="14">
                  <c:v>-8.3242280731887532E-3</c:v>
                </c:pt>
                <c:pt idx="15">
                  <c:v>-4.8144611601088003E-3</c:v>
                </c:pt>
                <c:pt idx="16">
                  <c:v>-2.727105432301266E-3</c:v>
                </c:pt>
                <c:pt idx="17">
                  <c:v>-2.9639650220187981E-3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Shannon!$O$3:$O$20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Shannon!$Q$3:$Q$20</c:f>
              <c:numCache>
                <c:formatCode>0.00%</c:formatCode>
                <c:ptCount val="18"/>
                <c:pt idx="0">
                  <c:v>6.8708133575041783E-2</c:v>
                </c:pt>
                <c:pt idx="1">
                  <c:v>6.0015571413509806E-2</c:v>
                </c:pt>
                <c:pt idx="2">
                  <c:v>4.5181580852994264E-2</c:v>
                </c:pt>
                <c:pt idx="3">
                  <c:v>3.7984216566403106E-2</c:v>
                </c:pt>
                <c:pt idx="4">
                  <c:v>4.1836685432372726E-2</c:v>
                </c:pt>
                <c:pt idx="5">
                  <c:v>4.2910862308170289E-2</c:v>
                </c:pt>
                <c:pt idx="6">
                  <c:v>3.6685410357423752E-2</c:v>
                </c:pt>
                <c:pt idx="7">
                  <c:v>2.753995129552882E-2</c:v>
                </c:pt>
                <c:pt idx="8">
                  <c:v>2.1663620592159014E-2</c:v>
                </c:pt>
                <c:pt idx="9">
                  <c:v>2.0976950894509346E-2</c:v>
                </c:pt>
                <c:pt idx="10">
                  <c:v>2.1274991447154341E-2</c:v>
                </c:pt>
                <c:pt idx="11">
                  <c:v>2.048569465795038E-2</c:v>
                </c:pt>
                <c:pt idx="12">
                  <c:v>1.8432959069911402E-2</c:v>
                </c:pt>
                <c:pt idx="13">
                  <c:v>1.6000881489336101E-2</c:v>
                </c:pt>
                <c:pt idx="14">
                  <c:v>1.0001914674844755E-2</c:v>
                </c:pt>
                <c:pt idx="15">
                  <c:v>8.6168273899200412E-3</c:v>
                </c:pt>
                <c:pt idx="16">
                  <c:v>4.6247140121272188E-3</c:v>
                </c:pt>
                <c:pt idx="17">
                  <c:v>5.9581257017806335E-3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4239360"/>
        <c:axId val="134240896"/>
      </c:barChart>
      <c:catAx>
        <c:axId val="134239360"/>
        <c:scaling>
          <c:orientation val="minMax"/>
        </c:scaling>
        <c:delete val="0"/>
        <c:axPos val="l"/>
        <c:majorTickMark val="none"/>
        <c:minorTickMark val="none"/>
        <c:tickLblPos val="low"/>
        <c:crossAx val="134240896"/>
        <c:crosses val="autoZero"/>
        <c:auto val="1"/>
        <c:lblAlgn val="ctr"/>
        <c:lblOffset val="100"/>
        <c:noMultiLvlLbl val="0"/>
      </c:catAx>
      <c:valAx>
        <c:axId val="134240896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34239360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Shannon</a:t>
            </a:r>
            <a:r>
              <a:rPr lang="en-US" baseline="0"/>
              <a:t> 2025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Shannon!$R$3:$R$20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Shannon!$S$3:$S$20</c:f>
              <c:numCache>
                <c:formatCode>0.00%</c:formatCode>
                <c:ptCount val="18"/>
                <c:pt idx="0">
                  <c:v>-6.78147979596566E-2</c:v>
                </c:pt>
                <c:pt idx="1">
                  <c:v>-6.3919736364988183E-2</c:v>
                </c:pt>
                <c:pt idx="2">
                  <c:v>-5.6081846553840999E-2</c:v>
                </c:pt>
                <c:pt idx="3">
                  <c:v>-4.3309177866449861E-2</c:v>
                </c:pt>
                <c:pt idx="4">
                  <c:v>-3.6838629420602259E-2</c:v>
                </c:pt>
                <c:pt idx="5">
                  <c:v>-3.4257613660607873E-2</c:v>
                </c:pt>
                <c:pt idx="6">
                  <c:v>-3.7224426775441292E-2</c:v>
                </c:pt>
                <c:pt idx="7">
                  <c:v>-3.0875755771501888E-2</c:v>
                </c:pt>
                <c:pt idx="8">
                  <c:v>-2.146313810109474E-2</c:v>
                </c:pt>
                <c:pt idx="9">
                  <c:v>-1.7246316736526358E-2</c:v>
                </c:pt>
                <c:pt idx="10">
                  <c:v>-1.5724540858950972E-2</c:v>
                </c:pt>
                <c:pt idx="11">
                  <c:v>-1.6747046959916703E-2</c:v>
                </c:pt>
                <c:pt idx="12">
                  <c:v>-1.533464073293137E-2</c:v>
                </c:pt>
                <c:pt idx="13">
                  <c:v>-1.2741520670796562E-2</c:v>
                </c:pt>
                <c:pt idx="14">
                  <c:v>-8.7296107644909259E-3</c:v>
                </c:pt>
                <c:pt idx="15">
                  <c:v>-5.9211196890251831E-3</c:v>
                </c:pt>
                <c:pt idx="16">
                  <c:v>-3.0732104728452975E-3</c:v>
                </c:pt>
                <c:pt idx="17">
                  <c:v>-3.1895850243850231E-3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Shannon!$R$3:$R$20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Shannon!$T$3:$T$20</c:f>
              <c:numCache>
                <c:formatCode>0.00%</c:formatCode>
                <c:ptCount val="18"/>
                <c:pt idx="0">
                  <c:v>6.5155427869241195E-2</c:v>
                </c:pt>
                <c:pt idx="1">
                  <c:v>6.1578898634702957E-2</c:v>
                </c:pt>
                <c:pt idx="2">
                  <c:v>5.411731177846895E-2</c:v>
                </c:pt>
                <c:pt idx="3">
                  <c:v>4.0469624244166405E-2</c:v>
                </c:pt>
                <c:pt idx="4">
                  <c:v>3.3570374367151871E-2</c:v>
                </c:pt>
                <c:pt idx="5">
                  <c:v>3.7132192120287122E-2</c:v>
                </c:pt>
                <c:pt idx="6">
                  <c:v>3.8198372972405824E-2</c:v>
                </c:pt>
                <c:pt idx="7">
                  <c:v>3.2796581492264179E-2</c:v>
                </c:pt>
                <c:pt idx="8">
                  <c:v>2.4344925720502997E-2</c:v>
                </c:pt>
                <c:pt idx="9">
                  <c:v>1.8756296778040388E-2</c:v>
                </c:pt>
                <c:pt idx="10">
                  <c:v>1.822668166992273E-2</c:v>
                </c:pt>
                <c:pt idx="11">
                  <c:v>1.8202382893997143E-2</c:v>
                </c:pt>
                <c:pt idx="12">
                  <c:v>1.7709326155511688E-2</c:v>
                </c:pt>
                <c:pt idx="13">
                  <c:v>1.5243254479010386E-2</c:v>
                </c:pt>
                <c:pt idx="14">
                  <c:v>1.2714772300206637E-2</c:v>
                </c:pt>
                <c:pt idx="15">
                  <c:v>7.8672250559728169E-3</c:v>
                </c:pt>
                <c:pt idx="16">
                  <c:v>6.0354413290034173E-3</c:v>
                </c:pt>
                <c:pt idx="17">
                  <c:v>7.3881957550915251E-3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4261760"/>
        <c:axId val="134267648"/>
      </c:barChart>
      <c:catAx>
        <c:axId val="134261760"/>
        <c:scaling>
          <c:orientation val="minMax"/>
        </c:scaling>
        <c:delete val="0"/>
        <c:axPos val="l"/>
        <c:majorTickMark val="none"/>
        <c:minorTickMark val="none"/>
        <c:tickLblPos val="low"/>
        <c:crossAx val="134267648"/>
        <c:crosses val="autoZero"/>
        <c:auto val="1"/>
        <c:lblAlgn val="ctr"/>
        <c:lblOffset val="100"/>
        <c:noMultiLvlLbl val="0"/>
      </c:catAx>
      <c:valAx>
        <c:axId val="134267648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34261760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Shannon </a:t>
            </a:r>
            <a:r>
              <a:rPr lang="en-US" baseline="0"/>
              <a:t>2030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Shannon!$U$3:$U$20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Shannon!$V$3:$V$20</c:f>
              <c:numCache>
                <c:formatCode>0.00%</c:formatCode>
                <c:ptCount val="18"/>
                <c:pt idx="0">
                  <c:v>-6.3166896933394556E-2</c:v>
                </c:pt>
                <c:pt idx="1">
                  <c:v>-6.116221054297391E-2</c:v>
                </c:pt>
                <c:pt idx="2">
                  <c:v>-5.8101182750406134E-2</c:v>
                </c:pt>
                <c:pt idx="3">
                  <c:v>-5.1017019205465489E-2</c:v>
                </c:pt>
                <c:pt idx="4">
                  <c:v>-3.8489801961045449E-2</c:v>
                </c:pt>
                <c:pt idx="5">
                  <c:v>-3.2544248659549073E-2</c:v>
                </c:pt>
                <c:pt idx="6">
                  <c:v>-3.0082229272959136E-2</c:v>
                </c:pt>
                <c:pt idx="7">
                  <c:v>-3.267319324189806E-2</c:v>
                </c:pt>
                <c:pt idx="8">
                  <c:v>-2.7173049643168926E-2</c:v>
                </c:pt>
                <c:pt idx="9">
                  <c:v>-1.8715156910143714E-2</c:v>
                </c:pt>
                <c:pt idx="10">
                  <c:v>-1.4546932329745854E-2</c:v>
                </c:pt>
                <c:pt idx="11">
                  <c:v>-1.2898426850462648E-2</c:v>
                </c:pt>
                <c:pt idx="12">
                  <c:v>-1.339736702774226E-2</c:v>
                </c:pt>
                <c:pt idx="13">
                  <c:v>-1.2645791211475237E-2</c:v>
                </c:pt>
                <c:pt idx="14">
                  <c:v>-9.7120582687742433E-3</c:v>
                </c:pt>
                <c:pt idx="15">
                  <c:v>-6.2536454496958556E-3</c:v>
                </c:pt>
                <c:pt idx="16">
                  <c:v>-3.8291209937638114E-3</c:v>
                </c:pt>
                <c:pt idx="17">
                  <c:v>-3.5511837760293535E-3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Shannon!$U$3:$U$20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Shannon!$W$3:$W$20</c:f>
              <c:numCache>
                <c:formatCode>0.00%</c:formatCode>
                <c:ptCount val="18"/>
                <c:pt idx="0">
                  <c:v>6.0689762986686026E-2</c:v>
                </c:pt>
                <c:pt idx="1">
                  <c:v>5.8926490283510664E-2</c:v>
                </c:pt>
                <c:pt idx="2">
                  <c:v>5.5925719052991721E-2</c:v>
                </c:pt>
                <c:pt idx="3">
                  <c:v>4.9152302213292795E-2</c:v>
                </c:pt>
                <c:pt idx="4">
                  <c:v>3.6489439118669906E-2</c:v>
                </c:pt>
                <c:pt idx="5">
                  <c:v>3.0069723609348144E-2</c:v>
                </c:pt>
                <c:pt idx="6">
                  <c:v>3.3250913381206115E-2</c:v>
                </c:pt>
                <c:pt idx="7">
                  <c:v>3.4412378847509972E-2</c:v>
                </c:pt>
                <c:pt idx="8">
                  <c:v>2.9352573533032764E-2</c:v>
                </c:pt>
                <c:pt idx="9">
                  <c:v>2.1452477265790318E-2</c:v>
                </c:pt>
                <c:pt idx="10">
                  <c:v>1.6509237987334072E-2</c:v>
                </c:pt>
                <c:pt idx="11">
                  <c:v>1.5757502259877463E-2</c:v>
                </c:pt>
                <c:pt idx="12">
                  <c:v>1.5878996984883997E-2</c:v>
                </c:pt>
                <c:pt idx="13">
                  <c:v>1.481579460031883E-2</c:v>
                </c:pt>
                <c:pt idx="14">
                  <c:v>1.2157952894361626E-2</c:v>
                </c:pt>
                <c:pt idx="15">
                  <c:v>1.020009927186539E-2</c:v>
                </c:pt>
                <c:pt idx="16">
                  <c:v>5.520873802621281E-3</c:v>
                </c:pt>
                <c:pt idx="17">
                  <c:v>9.4782468780052823E-3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4304896"/>
        <c:axId val="134306432"/>
      </c:barChart>
      <c:catAx>
        <c:axId val="134304896"/>
        <c:scaling>
          <c:orientation val="minMax"/>
        </c:scaling>
        <c:delete val="0"/>
        <c:axPos val="l"/>
        <c:majorTickMark val="none"/>
        <c:minorTickMark val="none"/>
        <c:tickLblPos val="low"/>
        <c:crossAx val="134306432"/>
        <c:crosses val="autoZero"/>
        <c:auto val="1"/>
        <c:lblAlgn val="ctr"/>
        <c:lblOffset val="100"/>
        <c:noMultiLvlLbl val="0"/>
      </c:catAx>
      <c:valAx>
        <c:axId val="134306432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34304896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Shannon</a:t>
            </a:r>
            <a:r>
              <a:rPr lang="en-US" baseline="0"/>
              <a:t> 2035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Shannon!$X$3:$X$20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Shannon!$Y$3:$Y$20</c:f>
              <c:numCache>
                <c:formatCode>0.00%</c:formatCode>
                <c:ptCount val="18"/>
                <c:pt idx="0">
                  <c:v>-6.3440766802674645E-2</c:v>
                </c:pt>
                <c:pt idx="1">
                  <c:v>-5.6975024791460376E-2</c:v>
                </c:pt>
                <c:pt idx="2">
                  <c:v>-5.5519204587428345E-2</c:v>
                </c:pt>
                <c:pt idx="3">
                  <c:v>-5.2722535311167273E-2</c:v>
                </c:pt>
                <c:pt idx="4">
                  <c:v>-4.5493490752200681E-2</c:v>
                </c:pt>
                <c:pt idx="5">
                  <c:v>-3.4112985681277096E-2</c:v>
                </c:pt>
                <c:pt idx="6">
                  <c:v>-2.8744075623358283E-2</c:v>
                </c:pt>
                <c:pt idx="7">
                  <c:v>-2.6225372327507532E-2</c:v>
                </c:pt>
                <c:pt idx="8">
                  <c:v>-2.8652178763452187E-2</c:v>
                </c:pt>
                <c:pt idx="9">
                  <c:v>-2.3786840011438985E-2</c:v>
                </c:pt>
                <c:pt idx="10">
                  <c:v>-1.5863277294673666E-2</c:v>
                </c:pt>
                <c:pt idx="11">
                  <c:v>-1.2013087719970667E-2</c:v>
                </c:pt>
                <c:pt idx="12">
                  <c:v>-1.0288496459525294E-2</c:v>
                </c:pt>
                <c:pt idx="13">
                  <c:v>-1.1018047825887564E-2</c:v>
                </c:pt>
                <c:pt idx="14">
                  <c:v>-9.6178237428531984E-3</c:v>
                </c:pt>
                <c:pt idx="15">
                  <c:v>-6.9702801249622954E-3</c:v>
                </c:pt>
                <c:pt idx="16">
                  <c:v>-4.0309148574600483E-3</c:v>
                </c:pt>
                <c:pt idx="17">
                  <c:v>-4.1923744604958364E-3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Shannon!$X$3:$X$20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Shannon!$Z$3:$Z$20</c:f>
              <c:numCache>
                <c:formatCode>0.00%</c:formatCode>
                <c:ptCount val="18"/>
                <c:pt idx="0">
                  <c:v>6.0952893609589234E-2</c:v>
                </c:pt>
                <c:pt idx="1">
                  <c:v>5.4892223864474073E-2</c:v>
                </c:pt>
                <c:pt idx="2">
                  <c:v>5.3447771335878587E-2</c:v>
                </c:pt>
                <c:pt idx="3">
                  <c:v>5.0630189430256919E-2</c:v>
                </c:pt>
                <c:pt idx="4">
                  <c:v>4.4452428750404033E-2</c:v>
                </c:pt>
                <c:pt idx="5">
                  <c:v>3.2982154473722373E-2</c:v>
                </c:pt>
                <c:pt idx="6">
                  <c:v>2.6894611718917917E-2</c:v>
                </c:pt>
                <c:pt idx="7">
                  <c:v>2.9826098020504017E-2</c:v>
                </c:pt>
                <c:pt idx="8">
                  <c:v>3.071532370574E-2</c:v>
                </c:pt>
                <c:pt idx="9">
                  <c:v>2.5907556327589787E-2</c:v>
                </c:pt>
                <c:pt idx="10">
                  <c:v>1.9009355688785215E-2</c:v>
                </c:pt>
                <c:pt idx="11">
                  <c:v>1.4305460508342232E-2</c:v>
                </c:pt>
                <c:pt idx="12">
                  <c:v>1.3745079399645529E-2</c:v>
                </c:pt>
                <c:pt idx="13">
                  <c:v>1.3265776988871568E-2</c:v>
                </c:pt>
                <c:pt idx="14">
                  <c:v>1.183160606473959E-2</c:v>
                </c:pt>
                <c:pt idx="15">
                  <c:v>9.688758639701792E-3</c:v>
                </c:pt>
                <c:pt idx="16">
                  <c:v>7.2226730294746655E-3</c:v>
                </c:pt>
                <c:pt idx="17">
                  <c:v>1.0563261305568439E-2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4335488"/>
        <c:axId val="134345472"/>
      </c:barChart>
      <c:catAx>
        <c:axId val="134335488"/>
        <c:scaling>
          <c:orientation val="minMax"/>
        </c:scaling>
        <c:delete val="0"/>
        <c:axPos val="l"/>
        <c:majorTickMark val="none"/>
        <c:minorTickMark val="none"/>
        <c:tickLblPos val="low"/>
        <c:crossAx val="134345472"/>
        <c:crosses val="autoZero"/>
        <c:auto val="1"/>
        <c:lblAlgn val="ctr"/>
        <c:lblOffset val="100"/>
        <c:noMultiLvlLbl val="0"/>
      </c:catAx>
      <c:valAx>
        <c:axId val="134345472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34335488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Spink</a:t>
            </a:r>
            <a:r>
              <a:rPr lang="en-US" baseline="0"/>
              <a:t> 2010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Spink!$I$3:$I$20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Spink!$J$3:$J$20</c:f>
              <c:numCache>
                <c:formatCode>0.00%</c:formatCode>
                <c:ptCount val="18"/>
                <c:pt idx="0">
                  <c:v>-3.1488698363211221E-2</c:v>
                </c:pt>
                <c:pt idx="1">
                  <c:v>-3.4450506625097431E-2</c:v>
                </c:pt>
                <c:pt idx="2">
                  <c:v>-3.5385814497272017E-2</c:v>
                </c:pt>
                <c:pt idx="3">
                  <c:v>-4.1932969602494152E-2</c:v>
                </c:pt>
                <c:pt idx="4">
                  <c:v>-2.6500389711613406E-2</c:v>
                </c:pt>
                <c:pt idx="5">
                  <c:v>-2.7123928293063135E-2</c:v>
                </c:pt>
                <c:pt idx="6">
                  <c:v>-2.0265003897116135E-2</c:v>
                </c:pt>
                <c:pt idx="7">
                  <c:v>-2.2447388932190178E-2</c:v>
                </c:pt>
                <c:pt idx="8">
                  <c:v>-2.6656274356975838E-2</c:v>
                </c:pt>
                <c:pt idx="9">
                  <c:v>-3.3982852689010135E-2</c:v>
                </c:pt>
                <c:pt idx="10">
                  <c:v>-4.2400623538581449E-2</c:v>
                </c:pt>
                <c:pt idx="11">
                  <c:v>-3.9438815276695245E-2</c:v>
                </c:pt>
                <c:pt idx="12">
                  <c:v>-3.2424006235385813E-2</c:v>
                </c:pt>
                <c:pt idx="13">
                  <c:v>-2.3538581449727203E-2</c:v>
                </c:pt>
                <c:pt idx="14">
                  <c:v>-2.088854247856586E-2</c:v>
                </c:pt>
                <c:pt idx="15">
                  <c:v>-1.6991426344505067E-2</c:v>
                </c:pt>
                <c:pt idx="16">
                  <c:v>-1.4341387373343726E-2</c:v>
                </c:pt>
                <c:pt idx="17">
                  <c:v>-1.2782540919719408E-2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Spink!$I$3:$I$20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Spink!$K$3:$K$20</c:f>
              <c:numCache>
                <c:formatCode>0.00%</c:formatCode>
                <c:ptCount val="18"/>
                <c:pt idx="0">
                  <c:v>2.8838659392049885E-2</c:v>
                </c:pt>
                <c:pt idx="1">
                  <c:v>3.117692907248636E-2</c:v>
                </c:pt>
                <c:pt idx="2">
                  <c:v>3.491816056118472E-2</c:v>
                </c:pt>
                <c:pt idx="3">
                  <c:v>3.2579890880748245E-2</c:v>
                </c:pt>
                <c:pt idx="4">
                  <c:v>1.6679657053780203E-2</c:v>
                </c:pt>
                <c:pt idx="5">
                  <c:v>2.5253312548713953E-2</c:v>
                </c:pt>
                <c:pt idx="6">
                  <c:v>2.1200311769290724E-2</c:v>
                </c:pt>
                <c:pt idx="7">
                  <c:v>2.3538581449727203E-2</c:v>
                </c:pt>
                <c:pt idx="8">
                  <c:v>2.5253312548713953E-2</c:v>
                </c:pt>
                <c:pt idx="9">
                  <c:v>3.7256430241621202E-2</c:v>
                </c:pt>
                <c:pt idx="10">
                  <c:v>4.1932969602494152E-2</c:v>
                </c:pt>
                <c:pt idx="11">
                  <c:v>3.6477007014809042E-2</c:v>
                </c:pt>
                <c:pt idx="12">
                  <c:v>2.9150428682774746E-2</c:v>
                </c:pt>
                <c:pt idx="13">
                  <c:v>2.2915042868277474E-2</c:v>
                </c:pt>
                <c:pt idx="14">
                  <c:v>2.3382696804364771E-2</c:v>
                </c:pt>
                <c:pt idx="15">
                  <c:v>2.1667965705378021E-2</c:v>
                </c:pt>
                <c:pt idx="16">
                  <c:v>2.1200311769290724E-2</c:v>
                </c:pt>
                <c:pt idx="17">
                  <c:v>2.3538581449727203E-2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4494080"/>
        <c:axId val="134495616"/>
      </c:barChart>
      <c:catAx>
        <c:axId val="134494080"/>
        <c:scaling>
          <c:orientation val="minMax"/>
        </c:scaling>
        <c:delete val="0"/>
        <c:axPos val="l"/>
        <c:majorTickMark val="none"/>
        <c:minorTickMark val="none"/>
        <c:tickLblPos val="low"/>
        <c:crossAx val="134495616"/>
        <c:crosses val="autoZero"/>
        <c:auto val="1"/>
        <c:lblAlgn val="ctr"/>
        <c:lblOffset val="100"/>
        <c:noMultiLvlLbl val="0"/>
      </c:catAx>
      <c:valAx>
        <c:axId val="134495616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34494080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Spink</a:t>
            </a:r>
            <a:r>
              <a:rPr lang="en-US" baseline="0"/>
              <a:t> 2015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Spink!$L$3:$L$20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Spink!$M$3:$M$20</c:f>
              <c:numCache>
                <c:formatCode>0.00%</c:formatCode>
                <c:ptCount val="18"/>
                <c:pt idx="0">
                  <c:v>-2.8544292077658059E-2</c:v>
                </c:pt>
                <c:pt idx="1">
                  <c:v>-3.070997533005294E-2</c:v>
                </c:pt>
                <c:pt idx="2">
                  <c:v>-3.3824934963732699E-2</c:v>
                </c:pt>
                <c:pt idx="3">
                  <c:v>-3.4401199403025724E-2</c:v>
                </c:pt>
                <c:pt idx="4">
                  <c:v>-4.1906442481835886E-2</c:v>
                </c:pt>
                <c:pt idx="5">
                  <c:v>-2.5799566066517052E-2</c:v>
                </c:pt>
                <c:pt idx="6">
                  <c:v>-2.696699848535845E-2</c:v>
                </c:pt>
                <c:pt idx="7">
                  <c:v>-1.9696935335877047E-2</c:v>
                </c:pt>
                <c:pt idx="8">
                  <c:v>-2.1641000694656659E-2</c:v>
                </c:pt>
                <c:pt idx="9">
                  <c:v>-2.5654670190821276E-2</c:v>
                </c:pt>
                <c:pt idx="10">
                  <c:v>-3.220399881114433E-2</c:v>
                </c:pt>
                <c:pt idx="11">
                  <c:v>-4.1056647261662894E-2</c:v>
                </c:pt>
                <c:pt idx="12">
                  <c:v>-3.7251435906822054E-2</c:v>
                </c:pt>
                <c:pt idx="13">
                  <c:v>-3.0215654878880362E-2</c:v>
                </c:pt>
                <c:pt idx="14">
                  <c:v>-2.119679157606684E-2</c:v>
                </c:pt>
                <c:pt idx="15">
                  <c:v>-1.7730714943714688E-2</c:v>
                </c:pt>
                <c:pt idx="16">
                  <c:v>-1.315019167217004E-2</c:v>
                </c:pt>
                <c:pt idx="17">
                  <c:v>-1.792468894024701E-2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Spink!$L$3:$L$20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Spink!$N$3:$N$20</c:f>
              <c:numCache>
                <c:formatCode>0.00%</c:formatCode>
                <c:ptCount val="18"/>
                <c:pt idx="0">
                  <c:v>2.7442947639487937E-2</c:v>
                </c:pt>
                <c:pt idx="1">
                  <c:v>2.8190478354128905E-2</c:v>
                </c:pt>
                <c:pt idx="2">
                  <c:v>3.0419984335829802E-2</c:v>
                </c:pt>
                <c:pt idx="3">
                  <c:v>3.4419313356616847E-2</c:v>
                </c:pt>
                <c:pt idx="4">
                  <c:v>3.2910693888140052E-2</c:v>
                </c:pt>
                <c:pt idx="5">
                  <c:v>1.589408154452825E-2</c:v>
                </c:pt>
                <c:pt idx="6">
                  <c:v>2.496534885432317E-2</c:v>
                </c:pt>
                <c:pt idx="7">
                  <c:v>2.0599027062516258E-2</c:v>
                </c:pt>
                <c:pt idx="8">
                  <c:v>2.2934562423313286E-2</c:v>
                </c:pt>
                <c:pt idx="9">
                  <c:v>2.396207557418107E-2</c:v>
                </c:pt>
                <c:pt idx="10">
                  <c:v>3.5912935430057316E-2</c:v>
                </c:pt>
                <c:pt idx="11">
                  <c:v>4.1099607805799764E-2</c:v>
                </c:pt>
                <c:pt idx="12">
                  <c:v>3.5648856609228209E-2</c:v>
                </c:pt>
                <c:pt idx="13">
                  <c:v>2.7915983726672856E-2</c:v>
                </c:pt>
                <c:pt idx="14">
                  <c:v>2.1101131632317787E-2</c:v>
                </c:pt>
                <c:pt idx="15">
                  <c:v>2.1422014161548774E-2</c:v>
                </c:pt>
                <c:pt idx="16">
                  <c:v>1.8610878695697976E-2</c:v>
                </c:pt>
                <c:pt idx="17">
                  <c:v>3.6673939885367879E-2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4537216"/>
        <c:axId val="134538752"/>
      </c:barChart>
      <c:catAx>
        <c:axId val="134537216"/>
        <c:scaling>
          <c:orientation val="minMax"/>
        </c:scaling>
        <c:delete val="0"/>
        <c:axPos val="l"/>
        <c:majorTickMark val="none"/>
        <c:minorTickMark val="none"/>
        <c:tickLblPos val="low"/>
        <c:crossAx val="134538752"/>
        <c:crosses val="autoZero"/>
        <c:auto val="1"/>
        <c:lblAlgn val="ctr"/>
        <c:lblOffset val="100"/>
        <c:noMultiLvlLbl val="0"/>
      </c:catAx>
      <c:valAx>
        <c:axId val="134538752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34537216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Brown</a:t>
            </a:r>
            <a:r>
              <a:rPr lang="en-US" baseline="0"/>
              <a:t> 2020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Brown!$O$3:$O$20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Brown!$P$3:$P$20</c:f>
              <c:numCache>
                <c:formatCode>0.00%</c:formatCode>
                <c:ptCount val="18"/>
                <c:pt idx="0">
                  <c:v>-3.1643414615056424E-2</c:v>
                </c:pt>
                <c:pt idx="1">
                  <c:v>-2.9346541591078027E-2</c:v>
                </c:pt>
                <c:pt idx="2">
                  <c:v>-3.3040701171604195E-2</c:v>
                </c:pt>
                <c:pt idx="3">
                  <c:v>-3.005481488002926E-2</c:v>
                </c:pt>
                <c:pt idx="4">
                  <c:v>-3.0062310526114813E-2</c:v>
                </c:pt>
                <c:pt idx="5">
                  <c:v>-3.1079610215966297E-2</c:v>
                </c:pt>
                <c:pt idx="6">
                  <c:v>-3.5348805694355813E-2</c:v>
                </c:pt>
                <c:pt idx="7">
                  <c:v>-3.4372200323070465E-2</c:v>
                </c:pt>
                <c:pt idx="8">
                  <c:v>-2.705798468875318E-2</c:v>
                </c:pt>
                <c:pt idx="9">
                  <c:v>-2.5137592301722265E-2</c:v>
                </c:pt>
                <c:pt idx="10">
                  <c:v>-2.7519479196389227E-2</c:v>
                </c:pt>
                <c:pt idx="11">
                  <c:v>-3.2990977014475301E-2</c:v>
                </c:pt>
                <c:pt idx="12">
                  <c:v>-3.1660137639308514E-2</c:v>
                </c:pt>
                <c:pt idx="13">
                  <c:v>-2.748782916962068E-2</c:v>
                </c:pt>
                <c:pt idx="14">
                  <c:v>-2.1356607810214104E-2</c:v>
                </c:pt>
                <c:pt idx="15">
                  <c:v>-1.3734278391984499E-2</c:v>
                </c:pt>
                <c:pt idx="16">
                  <c:v>-9.53385590739644E-3</c:v>
                </c:pt>
                <c:pt idx="17">
                  <c:v>-1.4347024140381368E-2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Brown!$O$3:$O$20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Brown!$Q$3:$Q$20</c:f>
              <c:numCache>
                <c:formatCode>0.00%</c:formatCode>
                <c:ptCount val="18"/>
                <c:pt idx="0">
                  <c:v>3.0402509474359178E-2</c:v>
                </c:pt>
                <c:pt idx="1">
                  <c:v>2.8211533926144106E-2</c:v>
                </c:pt>
                <c:pt idx="2">
                  <c:v>3.2440736809647049E-2</c:v>
                </c:pt>
                <c:pt idx="3">
                  <c:v>3.0127740355481984E-2</c:v>
                </c:pt>
                <c:pt idx="4">
                  <c:v>2.9165408805212387E-2</c:v>
                </c:pt>
                <c:pt idx="5">
                  <c:v>3.2558144354377212E-2</c:v>
                </c:pt>
                <c:pt idx="6">
                  <c:v>3.8512573825369316E-2</c:v>
                </c:pt>
                <c:pt idx="7">
                  <c:v>2.9545223789559663E-2</c:v>
                </c:pt>
                <c:pt idx="8">
                  <c:v>2.7054863632894218E-2</c:v>
                </c:pt>
                <c:pt idx="9">
                  <c:v>2.4865230567905846E-2</c:v>
                </c:pt>
                <c:pt idx="10">
                  <c:v>2.5984014349189226E-2</c:v>
                </c:pt>
                <c:pt idx="11">
                  <c:v>3.2518377253015818E-2</c:v>
                </c:pt>
                <c:pt idx="12">
                  <c:v>3.5145575837296342E-2</c:v>
                </c:pt>
                <c:pt idx="13">
                  <c:v>3.1302488098082837E-2</c:v>
                </c:pt>
                <c:pt idx="14">
                  <c:v>2.4050596700133205E-2</c:v>
                </c:pt>
                <c:pt idx="15">
                  <c:v>1.611171358718606E-2</c:v>
                </c:pt>
                <c:pt idx="16">
                  <c:v>1.4733707238360863E-2</c:v>
                </c:pt>
                <c:pt idx="17">
                  <c:v>3.1495396118263533E-2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11442560"/>
        <c:axId val="111452544"/>
      </c:barChart>
      <c:catAx>
        <c:axId val="111442560"/>
        <c:scaling>
          <c:orientation val="minMax"/>
        </c:scaling>
        <c:delete val="0"/>
        <c:axPos val="l"/>
        <c:majorTickMark val="none"/>
        <c:minorTickMark val="none"/>
        <c:tickLblPos val="low"/>
        <c:crossAx val="111452544"/>
        <c:crosses val="autoZero"/>
        <c:auto val="1"/>
        <c:lblAlgn val="ctr"/>
        <c:lblOffset val="100"/>
        <c:noMultiLvlLbl val="0"/>
      </c:catAx>
      <c:valAx>
        <c:axId val="111452544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11442560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Spink</a:t>
            </a:r>
            <a:r>
              <a:rPr lang="en-US" baseline="0"/>
              <a:t> 2020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Spink!$O$3:$O$20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Spink!$P$3:$P$20</c:f>
              <c:numCache>
                <c:formatCode>0.00%</c:formatCode>
                <c:ptCount val="18"/>
                <c:pt idx="0">
                  <c:v>-3.2678661550373564E-2</c:v>
                </c:pt>
                <c:pt idx="1">
                  <c:v>-2.776177813390452E-2</c:v>
                </c:pt>
                <c:pt idx="2">
                  <c:v>-2.9906914449409815E-2</c:v>
                </c:pt>
                <c:pt idx="3">
                  <c:v>-3.3084802068651033E-2</c:v>
                </c:pt>
                <c:pt idx="4">
                  <c:v>-3.3096526860886814E-2</c:v>
                </c:pt>
                <c:pt idx="5">
                  <c:v>-4.1655234291014628E-2</c:v>
                </c:pt>
                <c:pt idx="6">
                  <c:v>-2.5119707738918542E-2</c:v>
                </c:pt>
                <c:pt idx="7">
                  <c:v>-2.6708819240520779E-2</c:v>
                </c:pt>
                <c:pt idx="8">
                  <c:v>-1.9014581665904924E-2</c:v>
                </c:pt>
                <c:pt idx="9">
                  <c:v>-2.0852058410364187E-2</c:v>
                </c:pt>
                <c:pt idx="10">
                  <c:v>-2.419589111291013E-2</c:v>
                </c:pt>
                <c:pt idx="11">
                  <c:v>-3.0420092659687637E-2</c:v>
                </c:pt>
                <c:pt idx="12">
                  <c:v>-3.8446194453542921E-2</c:v>
                </c:pt>
                <c:pt idx="13">
                  <c:v>-3.4420646212773555E-2</c:v>
                </c:pt>
                <c:pt idx="14">
                  <c:v>-2.7444355873617488E-2</c:v>
                </c:pt>
                <c:pt idx="15">
                  <c:v>-1.7900962541745495E-2</c:v>
                </c:pt>
                <c:pt idx="16">
                  <c:v>-1.3777481175772733E-2</c:v>
                </c:pt>
                <c:pt idx="17">
                  <c:v>-2.0282285611753537E-2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Spink!$O$3:$O$20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Spink!$Q$3:$Q$20</c:f>
              <c:numCache>
                <c:formatCode>0.00%</c:formatCode>
                <c:ptCount val="18"/>
                <c:pt idx="0">
                  <c:v>3.139683947048473E-2</c:v>
                </c:pt>
                <c:pt idx="1">
                  <c:v>2.6810893714990812E-2</c:v>
                </c:pt>
                <c:pt idx="2">
                  <c:v>2.746646857465021E-2</c:v>
                </c:pt>
                <c:pt idx="3">
                  <c:v>2.9526025867745172E-2</c:v>
                </c:pt>
                <c:pt idx="4">
                  <c:v>3.3782219897383822E-2</c:v>
                </c:pt>
                <c:pt idx="5">
                  <c:v>3.3206945958979606E-2</c:v>
                </c:pt>
                <c:pt idx="6">
                  <c:v>1.4976944645676147E-2</c:v>
                </c:pt>
                <c:pt idx="7">
                  <c:v>2.458242068958482E-2</c:v>
                </c:pt>
                <c:pt idx="8">
                  <c:v>1.9944868469364264E-2</c:v>
                </c:pt>
                <c:pt idx="9">
                  <c:v>2.2238684507746041E-2</c:v>
                </c:pt>
                <c:pt idx="10">
                  <c:v>2.2479429148279169E-2</c:v>
                </c:pt>
                <c:pt idx="11">
                  <c:v>3.4501201232861489E-2</c:v>
                </c:pt>
                <c:pt idx="12">
                  <c:v>3.9874286135546867E-2</c:v>
                </c:pt>
                <c:pt idx="13">
                  <c:v>3.4037443891551444E-2</c:v>
                </c:pt>
                <c:pt idx="14">
                  <c:v>2.6043325781080963E-2</c:v>
                </c:pt>
                <c:pt idx="15">
                  <c:v>1.9152026068169261E-2</c:v>
                </c:pt>
                <c:pt idx="16">
                  <c:v>1.8466502125548498E-2</c:v>
                </c:pt>
                <c:pt idx="17">
                  <c:v>4.4746479768604554E-2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4436736"/>
        <c:axId val="134438272"/>
      </c:barChart>
      <c:catAx>
        <c:axId val="134436736"/>
        <c:scaling>
          <c:orientation val="minMax"/>
        </c:scaling>
        <c:delete val="0"/>
        <c:axPos val="l"/>
        <c:majorTickMark val="none"/>
        <c:minorTickMark val="none"/>
        <c:tickLblPos val="low"/>
        <c:crossAx val="134438272"/>
        <c:crosses val="autoZero"/>
        <c:auto val="1"/>
        <c:lblAlgn val="ctr"/>
        <c:lblOffset val="100"/>
        <c:noMultiLvlLbl val="0"/>
      </c:catAx>
      <c:valAx>
        <c:axId val="134438272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34436736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Spink</a:t>
            </a:r>
            <a:r>
              <a:rPr lang="en-US" baseline="0"/>
              <a:t> 2025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Spink!$R$3:$R$20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Spink!$S$3:$S$20</c:f>
              <c:numCache>
                <c:formatCode>0.00%</c:formatCode>
                <c:ptCount val="18"/>
                <c:pt idx="0">
                  <c:v>-3.7796350000891411E-2</c:v>
                </c:pt>
                <c:pt idx="1">
                  <c:v>-3.1988065775519998E-2</c:v>
                </c:pt>
                <c:pt idx="2">
                  <c:v>-2.6866484885401071E-2</c:v>
                </c:pt>
                <c:pt idx="3">
                  <c:v>-2.8868607645699533E-2</c:v>
                </c:pt>
                <c:pt idx="4">
                  <c:v>-3.2011796553248546E-2</c:v>
                </c:pt>
                <c:pt idx="5">
                  <c:v>-3.1384354250227273E-2</c:v>
                </c:pt>
                <c:pt idx="6">
                  <c:v>-4.136966454143013E-2</c:v>
                </c:pt>
                <c:pt idx="7">
                  <c:v>-2.4198717383646817E-2</c:v>
                </c:pt>
                <c:pt idx="8">
                  <c:v>-2.6211982652334282E-2</c:v>
                </c:pt>
                <c:pt idx="9">
                  <c:v>-1.8277704962831067E-2</c:v>
                </c:pt>
                <c:pt idx="10">
                  <c:v>-1.9625109607550987E-2</c:v>
                </c:pt>
                <c:pt idx="11">
                  <c:v>-2.2692546702576564E-2</c:v>
                </c:pt>
                <c:pt idx="12">
                  <c:v>-2.7614288081874064E-2</c:v>
                </c:pt>
                <c:pt idx="13">
                  <c:v>-3.507175919806136E-2</c:v>
                </c:pt>
                <c:pt idx="14">
                  <c:v>-3.0845230497151641E-2</c:v>
                </c:pt>
                <c:pt idx="15">
                  <c:v>-2.3312308189137088E-2</c:v>
                </c:pt>
                <c:pt idx="16">
                  <c:v>-1.3776692467846883E-2</c:v>
                </c:pt>
                <c:pt idx="17">
                  <c:v>-2.2031427901155309E-2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Spink!$R$3:$R$20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Spink!$T$3:$T$20</c:f>
              <c:numCache>
                <c:formatCode>0.00%</c:formatCode>
                <c:ptCount val="18"/>
                <c:pt idx="0">
                  <c:v>3.6314148469013083E-2</c:v>
                </c:pt>
                <c:pt idx="1">
                  <c:v>3.0772260123854273E-2</c:v>
                </c:pt>
                <c:pt idx="2">
                  <c:v>2.6009855641519287E-2</c:v>
                </c:pt>
                <c:pt idx="3">
                  <c:v>2.6544449771607592E-2</c:v>
                </c:pt>
                <c:pt idx="4">
                  <c:v>2.8426427461710691E-2</c:v>
                </c:pt>
                <c:pt idx="5">
                  <c:v>3.2842869941961672E-2</c:v>
                </c:pt>
                <c:pt idx="6">
                  <c:v>3.3274444443414743E-2</c:v>
                </c:pt>
                <c:pt idx="7">
                  <c:v>1.3897691726809878E-2</c:v>
                </c:pt>
                <c:pt idx="8">
                  <c:v>2.406798805524505E-2</c:v>
                </c:pt>
                <c:pt idx="9">
                  <c:v>1.9106401437684332E-2</c:v>
                </c:pt>
                <c:pt idx="10">
                  <c:v>2.133932794672452E-2</c:v>
                </c:pt>
                <c:pt idx="11">
                  <c:v>2.0890347425064019E-2</c:v>
                </c:pt>
                <c:pt idx="12">
                  <c:v>3.2624357061507625E-2</c:v>
                </c:pt>
                <c:pt idx="13">
                  <c:v>3.7631462396470527E-2</c:v>
                </c:pt>
                <c:pt idx="14">
                  <c:v>3.151124338341911E-2</c:v>
                </c:pt>
                <c:pt idx="15">
                  <c:v>2.3898536303175625E-2</c:v>
                </c:pt>
                <c:pt idx="16">
                  <c:v>1.627462584698753E-2</c:v>
                </c:pt>
                <c:pt idx="17">
                  <c:v>5.0630471267246464E-2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4033408"/>
        <c:axId val="134034944"/>
      </c:barChart>
      <c:catAx>
        <c:axId val="134033408"/>
        <c:scaling>
          <c:orientation val="minMax"/>
        </c:scaling>
        <c:delete val="0"/>
        <c:axPos val="l"/>
        <c:majorTickMark val="none"/>
        <c:minorTickMark val="none"/>
        <c:tickLblPos val="low"/>
        <c:crossAx val="134034944"/>
        <c:crosses val="autoZero"/>
        <c:auto val="1"/>
        <c:lblAlgn val="ctr"/>
        <c:lblOffset val="100"/>
        <c:noMultiLvlLbl val="0"/>
      </c:catAx>
      <c:valAx>
        <c:axId val="134034944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34033408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Spink</a:t>
            </a:r>
            <a:r>
              <a:rPr lang="en-US" baseline="0"/>
              <a:t> 2030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Spink!$U$3:$U$20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Spink!$V$3:$V$20</c:f>
              <c:numCache>
                <c:formatCode>0.00%</c:formatCode>
                <c:ptCount val="18"/>
                <c:pt idx="0">
                  <c:v>-3.9242362909689875E-2</c:v>
                </c:pt>
                <c:pt idx="1">
                  <c:v>-3.6979761618894255E-2</c:v>
                </c:pt>
                <c:pt idx="2">
                  <c:v>-3.1398211049414038E-2</c:v>
                </c:pt>
                <c:pt idx="3">
                  <c:v>-2.5954920338052658E-2</c:v>
                </c:pt>
                <c:pt idx="4">
                  <c:v>-2.7706225638112231E-2</c:v>
                </c:pt>
                <c:pt idx="5">
                  <c:v>-3.086766165370845E-2</c:v>
                </c:pt>
                <c:pt idx="6">
                  <c:v>-2.9749896259012646E-2</c:v>
                </c:pt>
                <c:pt idx="7">
                  <c:v>-4.1053306369731118E-2</c:v>
                </c:pt>
                <c:pt idx="8">
                  <c:v>-2.3172916232580373E-2</c:v>
                </c:pt>
                <c:pt idx="9">
                  <c:v>-2.5824455362448821E-2</c:v>
                </c:pt>
                <c:pt idx="10">
                  <c:v>-1.7277396723272415E-2</c:v>
                </c:pt>
                <c:pt idx="11">
                  <c:v>-1.8500207728361893E-2</c:v>
                </c:pt>
                <c:pt idx="12">
                  <c:v>-2.0630462808831001E-2</c:v>
                </c:pt>
                <c:pt idx="13">
                  <c:v>-2.4515227958472718E-2</c:v>
                </c:pt>
                <c:pt idx="14">
                  <c:v>-3.1224055921648109E-2</c:v>
                </c:pt>
                <c:pt idx="15">
                  <c:v>-2.5987202692024172E-2</c:v>
                </c:pt>
                <c:pt idx="16">
                  <c:v>-1.818662118894427E-2</c:v>
                </c:pt>
                <c:pt idx="17">
                  <c:v>-2.309928185348617E-2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Spink!$U$3:$U$20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Spink!$W$3:$W$20</c:f>
              <c:numCache>
                <c:formatCode>0.00%</c:formatCode>
                <c:ptCount val="18"/>
                <c:pt idx="0">
                  <c:v>3.7703446383777171E-2</c:v>
                </c:pt>
                <c:pt idx="1">
                  <c:v>3.5581961027914534E-2</c:v>
                </c:pt>
                <c:pt idx="2">
                  <c:v>3.0168404706921254E-2</c:v>
                </c:pt>
                <c:pt idx="3">
                  <c:v>2.5196126573355852E-2</c:v>
                </c:pt>
                <c:pt idx="4">
                  <c:v>2.5644144782507112E-2</c:v>
                </c:pt>
                <c:pt idx="5">
                  <c:v>2.7300083354102691E-2</c:v>
                </c:pt>
                <c:pt idx="6">
                  <c:v>3.1751512610221758E-2</c:v>
                </c:pt>
                <c:pt idx="7">
                  <c:v>3.3364702680049985E-2</c:v>
                </c:pt>
                <c:pt idx="8">
                  <c:v>1.2792428478785861E-2</c:v>
                </c:pt>
                <c:pt idx="9">
                  <c:v>2.3513515851069779E-2</c:v>
                </c:pt>
                <c:pt idx="10">
                  <c:v>1.8186481864709829E-2</c:v>
                </c:pt>
                <c:pt idx="11">
                  <c:v>2.0533009899583735E-2</c:v>
                </c:pt>
                <c:pt idx="12">
                  <c:v>1.9191634061728333E-2</c:v>
                </c:pt>
                <c:pt idx="13">
                  <c:v>3.0149326415611671E-2</c:v>
                </c:pt>
                <c:pt idx="14">
                  <c:v>3.4646169238782075E-2</c:v>
                </c:pt>
                <c:pt idx="15">
                  <c:v>2.8854419275063495E-2</c:v>
                </c:pt>
                <c:pt idx="16">
                  <c:v>2.0709539727514693E-2</c:v>
                </c:pt>
                <c:pt idx="17">
                  <c:v>5.3342918761615073E-2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3392256"/>
        <c:axId val="133393792"/>
      </c:barChart>
      <c:catAx>
        <c:axId val="133392256"/>
        <c:scaling>
          <c:orientation val="minMax"/>
        </c:scaling>
        <c:delete val="0"/>
        <c:axPos val="l"/>
        <c:majorTickMark val="none"/>
        <c:minorTickMark val="none"/>
        <c:tickLblPos val="low"/>
        <c:crossAx val="133393792"/>
        <c:crosses val="autoZero"/>
        <c:auto val="1"/>
        <c:lblAlgn val="ctr"/>
        <c:lblOffset val="100"/>
        <c:noMultiLvlLbl val="0"/>
      </c:catAx>
      <c:valAx>
        <c:axId val="133393792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33392256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Spink</a:t>
            </a:r>
            <a:r>
              <a:rPr lang="en-US" baseline="0"/>
              <a:t> 2035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Spink!$X$3:$X$20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Spink!$Y$3:$Y$20</c:f>
              <c:numCache>
                <c:formatCode>0.00%</c:formatCode>
                <c:ptCount val="18"/>
                <c:pt idx="0">
                  <c:v>-3.6684779658461786E-2</c:v>
                </c:pt>
                <c:pt idx="1">
                  <c:v>-3.8456631964792799E-2</c:v>
                </c:pt>
                <c:pt idx="2">
                  <c:v>-3.6569515001798128E-2</c:v>
                </c:pt>
                <c:pt idx="3">
                  <c:v>-3.1073938827018061E-2</c:v>
                </c:pt>
                <c:pt idx="4">
                  <c:v>-2.516597924404541E-2</c:v>
                </c:pt>
                <c:pt idx="5">
                  <c:v>-2.6679002337643306E-2</c:v>
                </c:pt>
                <c:pt idx="6">
                  <c:v>-3.0182971617295665E-2</c:v>
                </c:pt>
                <c:pt idx="7">
                  <c:v>-2.8221499455263702E-2</c:v>
                </c:pt>
                <c:pt idx="8">
                  <c:v>-4.1009835320976552E-2</c:v>
                </c:pt>
                <c:pt idx="9">
                  <c:v>-2.2386219527946914E-2</c:v>
                </c:pt>
                <c:pt idx="10">
                  <c:v>-2.5281929627473998E-2</c:v>
                </c:pt>
                <c:pt idx="11">
                  <c:v>-1.6503011587759544E-2</c:v>
                </c:pt>
                <c:pt idx="12">
                  <c:v>-1.7061411097634975E-2</c:v>
                </c:pt>
                <c:pt idx="13">
                  <c:v>-1.8551455116794097E-2</c:v>
                </c:pt>
                <c:pt idx="14">
                  <c:v>-2.1359872381212796E-2</c:v>
                </c:pt>
                <c:pt idx="15">
                  <c:v>-2.6359769817595195E-2</c:v>
                </c:pt>
                <c:pt idx="16">
                  <c:v>-2.0255677177226844E-2</c:v>
                </c:pt>
                <c:pt idx="17">
                  <c:v>-2.6994489500945899E-2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Spink!$X$3:$X$20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Spink!$Z$3:$Z$20</c:f>
              <c:numCache>
                <c:formatCode>0.00%</c:formatCode>
                <c:ptCount val="18"/>
                <c:pt idx="0">
                  <c:v>3.5246160864784541E-2</c:v>
                </c:pt>
                <c:pt idx="1">
                  <c:v>3.7002555878835955E-2</c:v>
                </c:pt>
                <c:pt idx="2">
                  <c:v>3.5159626377216459E-2</c:v>
                </c:pt>
                <c:pt idx="3">
                  <c:v>2.9816795538996438E-2</c:v>
                </c:pt>
                <c:pt idx="4">
                  <c:v>2.4613316230047658E-2</c:v>
                </c:pt>
                <c:pt idx="5">
                  <c:v>2.4962033231177908E-2</c:v>
                </c:pt>
                <c:pt idx="6">
                  <c:v>2.6326065395768719E-2</c:v>
                </c:pt>
                <c:pt idx="7">
                  <c:v>3.0802563706418328E-2</c:v>
                </c:pt>
                <c:pt idx="8">
                  <c:v>3.3852988024669239E-2</c:v>
                </c:pt>
                <c:pt idx="9">
                  <c:v>1.1720591099995703E-2</c:v>
                </c:pt>
                <c:pt idx="10">
                  <c:v>2.3078750290177679E-2</c:v>
                </c:pt>
                <c:pt idx="11">
                  <c:v>1.7455122301047194E-2</c:v>
                </c:pt>
                <c:pt idx="12">
                  <c:v>1.9828873768908795E-2</c:v>
                </c:pt>
                <c:pt idx="13">
                  <c:v>1.7336496672575884E-2</c:v>
                </c:pt>
                <c:pt idx="14">
                  <c:v>2.7360198247747231E-2</c:v>
                </c:pt>
                <c:pt idx="15">
                  <c:v>3.1814130115684028E-2</c:v>
                </c:pt>
                <c:pt idx="16">
                  <c:v>2.5140671344142149E-2</c:v>
                </c:pt>
                <c:pt idx="17">
                  <c:v>5.9685071649920637E-2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4365184"/>
        <c:axId val="134366720"/>
      </c:barChart>
      <c:catAx>
        <c:axId val="134365184"/>
        <c:scaling>
          <c:orientation val="minMax"/>
        </c:scaling>
        <c:delete val="0"/>
        <c:axPos val="l"/>
        <c:majorTickMark val="none"/>
        <c:minorTickMark val="none"/>
        <c:tickLblPos val="low"/>
        <c:crossAx val="134366720"/>
        <c:crosses val="autoZero"/>
        <c:auto val="1"/>
        <c:lblAlgn val="ctr"/>
        <c:lblOffset val="100"/>
        <c:noMultiLvlLbl val="0"/>
      </c:catAx>
      <c:valAx>
        <c:axId val="134366720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34365184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Stanley</a:t>
            </a:r>
            <a:r>
              <a:rPr lang="en-US" baseline="0"/>
              <a:t> 2010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Stanley!$I$3:$I$20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Stanley!$J$3:$J$20</c:f>
              <c:numCache>
                <c:formatCode>0.00%</c:formatCode>
                <c:ptCount val="18"/>
                <c:pt idx="0">
                  <c:v>-2.933243425488874E-2</c:v>
                </c:pt>
                <c:pt idx="1">
                  <c:v>-3.6412677006068782E-2</c:v>
                </c:pt>
                <c:pt idx="2">
                  <c:v>-2.933243425488874E-2</c:v>
                </c:pt>
                <c:pt idx="3">
                  <c:v>-3.9447066756574514E-2</c:v>
                </c:pt>
                <c:pt idx="4">
                  <c:v>-2.124072825354012E-2</c:v>
                </c:pt>
                <c:pt idx="5">
                  <c:v>-3.1692515171948751E-2</c:v>
                </c:pt>
                <c:pt idx="6">
                  <c:v>-3.1018206338503034E-2</c:v>
                </c:pt>
                <c:pt idx="7">
                  <c:v>-2.2589345920431558E-2</c:v>
                </c:pt>
                <c:pt idx="8">
                  <c:v>-3.2029669588671608E-2</c:v>
                </c:pt>
                <c:pt idx="9">
                  <c:v>-3.7086985839514496E-2</c:v>
                </c:pt>
                <c:pt idx="10">
                  <c:v>-3.3041132838840186E-2</c:v>
                </c:pt>
                <c:pt idx="11">
                  <c:v>-4.248145650708024E-2</c:v>
                </c:pt>
                <c:pt idx="12">
                  <c:v>-3.7086985839514496E-2</c:v>
                </c:pt>
                <c:pt idx="13">
                  <c:v>-2.8995279838165879E-2</c:v>
                </c:pt>
                <c:pt idx="14">
                  <c:v>-2.2252191503708697E-2</c:v>
                </c:pt>
                <c:pt idx="15">
                  <c:v>-1.2137559002022926E-2</c:v>
                </c:pt>
                <c:pt idx="16">
                  <c:v>-9.440323668240054E-3</c:v>
                </c:pt>
                <c:pt idx="17">
                  <c:v>-4.3830074173971676E-3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Stanley!$I$3:$I$20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Stanley!$K$3:$K$20</c:f>
              <c:numCache>
                <c:formatCode>0.00%</c:formatCode>
                <c:ptCount val="18"/>
                <c:pt idx="0">
                  <c:v>3.0343897505057317E-2</c:v>
                </c:pt>
                <c:pt idx="1">
                  <c:v>3.8435603506405937E-2</c:v>
                </c:pt>
                <c:pt idx="2">
                  <c:v>2.933243425488874E-2</c:v>
                </c:pt>
                <c:pt idx="3">
                  <c:v>2.8995279838165879E-2</c:v>
                </c:pt>
                <c:pt idx="4">
                  <c:v>2.2252191503708697E-2</c:v>
                </c:pt>
                <c:pt idx="5">
                  <c:v>2.191503708698584E-2</c:v>
                </c:pt>
                <c:pt idx="6">
                  <c:v>2.7646662171274445E-2</c:v>
                </c:pt>
                <c:pt idx="7">
                  <c:v>3.1692515171948751E-2</c:v>
                </c:pt>
                <c:pt idx="8">
                  <c:v>3.6412677006068782E-2</c:v>
                </c:pt>
                <c:pt idx="9">
                  <c:v>3.9784221173297371E-2</c:v>
                </c:pt>
                <c:pt idx="10">
                  <c:v>3.8772757923128794E-2</c:v>
                </c:pt>
                <c:pt idx="11">
                  <c:v>3.3378287255563049E-2</c:v>
                </c:pt>
                <c:pt idx="12">
                  <c:v>4.0121375590020228E-2</c:v>
                </c:pt>
                <c:pt idx="13">
                  <c:v>3.4726904922454484E-2</c:v>
                </c:pt>
                <c:pt idx="14">
                  <c:v>1.8880647336480108E-2</c:v>
                </c:pt>
                <c:pt idx="15">
                  <c:v>1.449763991908294E-2</c:v>
                </c:pt>
                <c:pt idx="16">
                  <c:v>7.0802427511800405E-3</c:v>
                </c:pt>
                <c:pt idx="17">
                  <c:v>5.7316250842886045E-3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4855296"/>
        <c:axId val="134865280"/>
      </c:barChart>
      <c:catAx>
        <c:axId val="134855296"/>
        <c:scaling>
          <c:orientation val="minMax"/>
        </c:scaling>
        <c:delete val="0"/>
        <c:axPos val="l"/>
        <c:majorTickMark val="none"/>
        <c:minorTickMark val="none"/>
        <c:tickLblPos val="low"/>
        <c:crossAx val="134865280"/>
        <c:crosses val="autoZero"/>
        <c:auto val="1"/>
        <c:lblAlgn val="ctr"/>
        <c:lblOffset val="100"/>
        <c:noMultiLvlLbl val="0"/>
      </c:catAx>
      <c:valAx>
        <c:axId val="134865280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34855296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Stanley</a:t>
            </a:r>
            <a:r>
              <a:rPr lang="en-US" baseline="0"/>
              <a:t> 2015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Stanley!$L$3:$L$20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Stanley!$M$3:$M$20</c:f>
              <c:numCache>
                <c:formatCode>0.00%</c:formatCode>
                <c:ptCount val="18"/>
                <c:pt idx="0">
                  <c:v>-3.0473185131789076E-2</c:v>
                </c:pt>
                <c:pt idx="1">
                  <c:v>-2.846433384795323E-2</c:v>
                </c:pt>
                <c:pt idx="2">
                  <c:v>-3.540814153510468E-2</c:v>
                </c:pt>
                <c:pt idx="3">
                  <c:v>-2.8443248777171127E-2</c:v>
                </c:pt>
                <c:pt idx="4">
                  <c:v>-3.815490004234063E-2</c:v>
                </c:pt>
                <c:pt idx="5">
                  <c:v>-2.0543274985051894E-2</c:v>
                </c:pt>
                <c:pt idx="6">
                  <c:v>-3.072931371119773E-2</c:v>
                </c:pt>
                <c:pt idx="7">
                  <c:v>-3.000051446191937E-2</c:v>
                </c:pt>
                <c:pt idx="8">
                  <c:v>-2.1835200110873931E-2</c:v>
                </c:pt>
                <c:pt idx="9">
                  <c:v>-3.0853356884099258E-2</c:v>
                </c:pt>
                <c:pt idx="10">
                  <c:v>-3.5594684976684096E-2</c:v>
                </c:pt>
                <c:pt idx="11">
                  <c:v>-3.1384441247117457E-2</c:v>
                </c:pt>
                <c:pt idx="12">
                  <c:v>-3.957591258934294E-2</c:v>
                </c:pt>
                <c:pt idx="13">
                  <c:v>-3.3455659951401866E-2</c:v>
                </c:pt>
                <c:pt idx="14">
                  <c:v>-2.5149271459115625E-2</c:v>
                </c:pt>
                <c:pt idx="15">
                  <c:v>-1.8447065868335808E-2</c:v>
                </c:pt>
                <c:pt idx="16">
                  <c:v>-9.0602102225087258E-3</c:v>
                </c:pt>
                <c:pt idx="17">
                  <c:v>-8.7551779620428545E-3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Stanley!$L$3:$L$20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Stanley!$N$3:$N$20</c:f>
              <c:numCache>
                <c:formatCode>0.00%</c:formatCode>
                <c:ptCount val="18"/>
                <c:pt idx="0">
                  <c:v>2.9278158263875781E-2</c:v>
                </c:pt>
                <c:pt idx="1">
                  <c:v>2.9469705744213547E-2</c:v>
                </c:pt>
                <c:pt idx="2">
                  <c:v>3.7414029970928686E-2</c:v>
                </c:pt>
                <c:pt idx="3">
                  <c:v>2.8542895076134594E-2</c:v>
                </c:pt>
                <c:pt idx="4">
                  <c:v>2.8187466907427669E-2</c:v>
                </c:pt>
                <c:pt idx="5">
                  <c:v>2.1618397847331806E-2</c:v>
                </c:pt>
                <c:pt idx="6">
                  <c:v>2.1280478773633722E-2</c:v>
                </c:pt>
                <c:pt idx="7">
                  <c:v>2.6825142234186951E-2</c:v>
                </c:pt>
                <c:pt idx="8">
                  <c:v>3.0703572014616539E-2</c:v>
                </c:pt>
                <c:pt idx="9">
                  <c:v>3.5203980309744413E-2</c:v>
                </c:pt>
                <c:pt idx="10">
                  <c:v>3.8317664510787858E-2</c:v>
                </c:pt>
                <c:pt idx="11">
                  <c:v>3.7277419902456137E-2</c:v>
                </c:pt>
                <c:pt idx="12">
                  <c:v>3.1788333862573438E-2</c:v>
                </c:pt>
                <c:pt idx="13">
                  <c:v>3.743401302811028E-2</c:v>
                </c:pt>
                <c:pt idx="14">
                  <c:v>3.1819586354872108E-2</c:v>
                </c:pt>
                <c:pt idx="15">
                  <c:v>1.6617334007254368E-2</c:v>
                </c:pt>
                <c:pt idx="16">
                  <c:v>1.2451082263273757E-2</c:v>
                </c:pt>
                <c:pt idx="17">
                  <c:v>9.4428451645281967E-3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3731072"/>
        <c:axId val="133732608"/>
      </c:barChart>
      <c:catAx>
        <c:axId val="133731072"/>
        <c:scaling>
          <c:orientation val="minMax"/>
        </c:scaling>
        <c:delete val="0"/>
        <c:axPos val="l"/>
        <c:majorTickMark val="none"/>
        <c:minorTickMark val="none"/>
        <c:tickLblPos val="low"/>
        <c:crossAx val="133732608"/>
        <c:crosses val="autoZero"/>
        <c:auto val="1"/>
        <c:lblAlgn val="ctr"/>
        <c:lblOffset val="100"/>
        <c:noMultiLvlLbl val="0"/>
      </c:catAx>
      <c:valAx>
        <c:axId val="133732608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33731072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Stanley</a:t>
            </a:r>
            <a:r>
              <a:rPr lang="en-US" baseline="0"/>
              <a:t> 2020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Stanley!$O$3:$O$20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Stanley!$P$3:$P$20</c:f>
              <c:numCache>
                <c:formatCode>0.00%</c:formatCode>
                <c:ptCount val="18"/>
                <c:pt idx="0">
                  <c:v>-3.1328168221250535E-2</c:v>
                </c:pt>
                <c:pt idx="1">
                  <c:v>-2.9730539213079103E-2</c:v>
                </c:pt>
                <c:pt idx="2">
                  <c:v>-2.7828100653402348E-2</c:v>
                </c:pt>
                <c:pt idx="3">
                  <c:v>-3.451963887923637E-2</c:v>
                </c:pt>
                <c:pt idx="4">
                  <c:v>-2.7659659036504181E-2</c:v>
                </c:pt>
                <c:pt idx="5">
                  <c:v>-3.710074360153677E-2</c:v>
                </c:pt>
                <c:pt idx="6">
                  <c:v>-2.0026167808363977E-2</c:v>
                </c:pt>
                <c:pt idx="7">
                  <c:v>-2.9881121953189781E-2</c:v>
                </c:pt>
                <c:pt idx="8">
                  <c:v>-2.9155080168335845E-2</c:v>
                </c:pt>
                <c:pt idx="9">
                  <c:v>-2.1146532191541237E-2</c:v>
                </c:pt>
                <c:pt idx="10">
                  <c:v>-2.977131755942487E-2</c:v>
                </c:pt>
                <c:pt idx="11">
                  <c:v>-3.3991994126664787E-2</c:v>
                </c:pt>
                <c:pt idx="12">
                  <c:v>-2.9395304146699965E-2</c:v>
                </c:pt>
                <c:pt idx="13">
                  <c:v>-3.5893104075048483E-2</c:v>
                </c:pt>
                <c:pt idx="14">
                  <c:v>-2.9174251507957497E-2</c:v>
                </c:pt>
                <c:pt idx="15">
                  <c:v>-2.0960996988128883E-2</c:v>
                </c:pt>
                <c:pt idx="16">
                  <c:v>-1.3844148092852147E-2</c:v>
                </c:pt>
                <c:pt idx="17">
                  <c:v>-1.1344348906927971E-2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Stanley!$O$3:$O$20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Stanley!$Q$3:$Q$20</c:f>
              <c:numCache>
                <c:formatCode>0.00%</c:formatCode>
                <c:ptCount val="18"/>
                <c:pt idx="0">
                  <c:v>3.0099612604730909E-2</c:v>
                </c:pt>
                <c:pt idx="1">
                  <c:v>2.8587765303221754E-2</c:v>
                </c:pt>
                <c:pt idx="2">
                  <c:v>2.884088626436021E-2</c:v>
                </c:pt>
                <c:pt idx="3">
                  <c:v>3.6602978118328557E-2</c:v>
                </c:pt>
                <c:pt idx="4">
                  <c:v>2.7897082266846628E-2</c:v>
                </c:pt>
                <c:pt idx="5">
                  <c:v>2.7532064782728131E-2</c:v>
                </c:pt>
                <c:pt idx="6">
                  <c:v>2.1105454398964982E-2</c:v>
                </c:pt>
                <c:pt idx="7">
                  <c:v>2.0759301649214294E-2</c:v>
                </c:pt>
                <c:pt idx="8">
                  <c:v>2.6128004816990059E-2</c:v>
                </c:pt>
                <c:pt idx="9">
                  <c:v>2.9844209610554392E-2</c:v>
                </c:pt>
                <c:pt idx="10">
                  <c:v>3.408881910135525E-2</c:v>
                </c:pt>
                <c:pt idx="11">
                  <c:v>3.7038227932539865E-2</c:v>
                </c:pt>
                <c:pt idx="12">
                  <c:v>3.5692879083318307E-2</c:v>
                </c:pt>
                <c:pt idx="13">
                  <c:v>2.9818813268459591E-2</c:v>
                </c:pt>
                <c:pt idx="14">
                  <c:v>3.4484732070857671E-2</c:v>
                </c:pt>
                <c:pt idx="15">
                  <c:v>2.8156003846882383E-2</c:v>
                </c:pt>
                <c:pt idx="16">
                  <c:v>1.434838958737881E-2</c:v>
                </c:pt>
                <c:pt idx="17">
                  <c:v>1.6223558163123437E-2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3835392"/>
        <c:axId val="133841280"/>
      </c:barChart>
      <c:catAx>
        <c:axId val="133835392"/>
        <c:scaling>
          <c:orientation val="minMax"/>
        </c:scaling>
        <c:delete val="0"/>
        <c:axPos val="l"/>
        <c:majorTickMark val="none"/>
        <c:minorTickMark val="none"/>
        <c:tickLblPos val="low"/>
        <c:crossAx val="133841280"/>
        <c:crosses val="autoZero"/>
        <c:auto val="1"/>
        <c:lblAlgn val="ctr"/>
        <c:lblOffset val="100"/>
        <c:noMultiLvlLbl val="0"/>
      </c:catAx>
      <c:valAx>
        <c:axId val="133841280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33835392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Stanley</a:t>
            </a:r>
            <a:r>
              <a:rPr lang="en-US" baseline="0"/>
              <a:t> 2025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Stanley!$R$3:$R$20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Stanley!$S$3:$S$20</c:f>
              <c:numCache>
                <c:formatCode>0.00%</c:formatCode>
                <c:ptCount val="18"/>
                <c:pt idx="0">
                  <c:v>-3.3958316360311075E-2</c:v>
                </c:pt>
                <c:pt idx="1">
                  <c:v>-3.0601479427134107E-2</c:v>
                </c:pt>
                <c:pt idx="2">
                  <c:v>-2.9100993234936819E-2</c:v>
                </c:pt>
                <c:pt idx="3">
                  <c:v>-2.7162463873217253E-2</c:v>
                </c:pt>
                <c:pt idx="4">
                  <c:v>-3.3609058848245367E-2</c:v>
                </c:pt>
                <c:pt idx="5">
                  <c:v>-2.6927845151213554E-2</c:v>
                </c:pt>
                <c:pt idx="6">
                  <c:v>-3.6210395692642158E-2</c:v>
                </c:pt>
                <c:pt idx="7">
                  <c:v>-1.9496846607637276E-2</c:v>
                </c:pt>
                <c:pt idx="8">
                  <c:v>-2.9074009142907767E-2</c:v>
                </c:pt>
                <c:pt idx="9">
                  <c:v>-2.826953769642182E-2</c:v>
                </c:pt>
                <c:pt idx="10">
                  <c:v>-2.0429478249962756E-2</c:v>
                </c:pt>
                <c:pt idx="11">
                  <c:v>-2.8465055149672538E-2</c:v>
                </c:pt>
                <c:pt idx="12">
                  <c:v>-3.1875916831678057E-2</c:v>
                </c:pt>
                <c:pt idx="13">
                  <c:v>-2.6691963552760104E-2</c:v>
                </c:pt>
                <c:pt idx="14">
                  <c:v>-3.1337447874779358E-2</c:v>
                </c:pt>
                <c:pt idx="15">
                  <c:v>-2.4344941458459342E-2</c:v>
                </c:pt>
                <c:pt idx="16">
                  <c:v>-1.5749738899710288E-2</c:v>
                </c:pt>
                <c:pt idx="17">
                  <c:v>-1.6058649689336464E-2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Stanley!$R$3:$R$20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Stanley!$T$3:$T$20</c:f>
              <c:numCache>
                <c:formatCode>0.00%</c:formatCode>
                <c:ptCount val="18"/>
                <c:pt idx="0">
                  <c:v>3.2626617679514566E-2</c:v>
                </c:pt>
                <c:pt idx="1">
                  <c:v>2.9425228567984501E-2</c:v>
                </c:pt>
                <c:pt idx="2">
                  <c:v>2.8011443871822191E-2</c:v>
                </c:pt>
                <c:pt idx="3">
                  <c:v>2.8249646603988113E-2</c:v>
                </c:pt>
                <c:pt idx="4">
                  <c:v>3.5817862859962891E-2</c:v>
                </c:pt>
                <c:pt idx="5">
                  <c:v>2.7281233426138186E-2</c:v>
                </c:pt>
                <c:pt idx="6">
                  <c:v>2.6911163182163193E-2</c:v>
                </c:pt>
                <c:pt idx="7">
                  <c:v>2.0613348080438972E-2</c:v>
                </c:pt>
                <c:pt idx="8">
                  <c:v>2.0244144968744437E-2</c:v>
                </c:pt>
                <c:pt idx="9">
                  <c:v>2.5427280287824112E-2</c:v>
                </c:pt>
                <c:pt idx="10">
                  <c:v>2.8933618704045143E-2</c:v>
                </c:pt>
                <c:pt idx="11">
                  <c:v>3.2990250336259574E-2</c:v>
                </c:pt>
                <c:pt idx="12">
                  <c:v>3.5506545416163715E-2</c:v>
                </c:pt>
                <c:pt idx="13">
                  <c:v>3.3521747885245555E-2</c:v>
                </c:pt>
                <c:pt idx="14">
                  <c:v>2.750257193483744E-2</c:v>
                </c:pt>
                <c:pt idx="15">
                  <c:v>3.0551027933249254E-2</c:v>
                </c:pt>
                <c:pt idx="16">
                  <c:v>2.4340825994883377E-2</c:v>
                </c:pt>
                <c:pt idx="17">
                  <c:v>2.2681304525708518E-2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3862144"/>
        <c:axId val="133863680"/>
      </c:barChart>
      <c:catAx>
        <c:axId val="133862144"/>
        <c:scaling>
          <c:orientation val="minMax"/>
        </c:scaling>
        <c:delete val="0"/>
        <c:axPos val="l"/>
        <c:majorTickMark val="none"/>
        <c:minorTickMark val="none"/>
        <c:tickLblPos val="low"/>
        <c:crossAx val="133863680"/>
        <c:crosses val="autoZero"/>
        <c:auto val="1"/>
        <c:lblAlgn val="ctr"/>
        <c:lblOffset val="100"/>
        <c:noMultiLvlLbl val="0"/>
      </c:catAx>
      <c:valAx>
        <c:axId val="133863680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33862144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Stanley</a:t>
            </a:r>
            <a:r>
              <a:rPr lang="en-US" baseline="0"/>
              <a:t> 2030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Stanley!$U$3:$U$20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Stanley!$V$3:$V$20</c:f>
              <c:numCache>
                <c:formatCode>0.00%</c:formatCode>
                <c:ptCount val="18"/>
                <c:pt idx="0">
                  <c:v>-3.8311477454065428E-2</c:v>
                </c:pt>
                <c:pt idx="1">
                  <c:v>-3.307005009913723E-2</c:v>
                </c:pt>
                <c:pt idx="2">
                  <c:v>-2.9862676599939013E-2</c:v>
                </c:pt>
                <c:pt idx="3">
                  <c:v>-2.8318789823451609E-2</c:v>
                </c:pt>
                <c:pt idx="4">
                  <c:v>-2.6365775580565801E-2</c:v>
                </c:pt>
                <c:pt idx="5">
                  <c:v>-3.2620635103102258E-2</c:v>
                </c:pt>
                <c:pt idx="6">
                  <c:v>-2.6201945548905661E-2</c:v>
                </c:pt>
                <c:pt idx="7">
                  <c:v>-3.5146418547120015E-2</c:v>
                </c:pt>
                <c:pt idx="8">
                  <c:v>-1.8912706355797376E-2</c:v>
                </c:pt>
                <c:pt idx="9">
                  <c:v>-2.8105458279160538E-2</c:v>
                </c:pt>
                <c:pt idx="10">
                  <c:v>-2.7228148208645303E-2</c:v>
                </c:pt>
                <c:pt idx="11">
                  <c:v>-1.9473881893691151E-2</c:v>
                </c:pt>
                <c:pt idx="12">
                  <c:v>-2.6612112679503769E-2</c:v>
                </c:pt>
                <c:pt idx="13">
                  <c:v>-2.8856691209918583E-2</c:v>
                </c:pt>
                <c:pt idx="14">
                  <c:v>-2.3233487844675185E-2</c:v>
                </c:pt>
                <c:pt idx="15">
                  <c:v>-2.607077362196468E-2</c:v>
                </c:pt>
                <c:pt idx="16">
                  <c:v>-1.823691775336804E-2</c:v>
                </c:pt>
                <c:pt idx="17">
                  <c:v>-2.0217605631309001E-2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Stanley!$U$3:$U$20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Stanley!$W$3:$W$20</c:f>
              <c:numCache>
                <c:formatCode>0.00%</c:formatCode>
                <c:ptCount val="18"/>
                <c:pt idx="0">
                  <c:v>3.6809066573513842E-2</c:v>
                </c:pt>
                <c:pt idx="1">
                  <c:v>3.1798913030948971E-2</c:v>
                </c:pt>
                <c:pt idx="2">
                  <c:v>2.8744609597631341E-2</c:v>
                </c:pt>
                <c:pt idx="3">
                  <c:v>2.7354022192429363E-2</c:v>
                </c:pt>
                <c:pt idx="4">
                  <c:v>2.755989435309119E-2</c:v>
                </c:pt>
                <c:pt idx="5">
                  <c:v>3.4920959641529102E-2</c:v>
                </c:pt>
                <c:pt idx="6">
                  <c:v>2.6585141154308642E-2</c:v>
                </c:pt>
                <c:pt idx="7">
                  <c:v>2.6203999456509218E-2</c:v>
                </c:pt>
                <c:pt idx="8">
                  <c:v>2.0040867560692708E-2</c:v>
                </c:pt>
                <c:pt idx="9">
                  <c:v>1.9641487892861013E-2</c:v>
                </c:pt>
                <c:pt idx="10">
                  <c:v>2.457671678035353E-2</c:v>
                </c:pt>
                <c:pt idx="11">
                  <c:v>2.7916289299305858E-2</c:v>
                </c:pt>
                <c:pt idx="12">
                  <c:v>3.1530082938460074E-2</c:v>
                </c:pt>
                <c:pt idx="13">
                  <c:v>3.3245646046646461E-2</c:v>
                </c:pt>
                <c:pt idx="14">
                  <c:v>3.082413452928769E-2</c:v>
                </c:pt>
                <c:pt idx="15">
                  <c:v>2.4291456889559849E-2</c:v>
                </c:pt>
                <c:pt idx="16">
                  <c:v>2.6331245680997453E-2</c:v>
                </c:pt>
                <c:pt idx="17">
                  <c:v>3.4779914147553048E-2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5142016"/>
        <c:axId val="135156096"/>
      </c:barChart>
      <c:catAx>
        <c:axId val="135142016"/>
        <c:scaling>
          <c:orientation val="minMax"/>
        </c:scaling>
        <c:delete val="0"/>
        <c:axPos val="l"/>
        <c:majorTickMark val="none"/>
        <c:minorTickMark val="none"/>
        <c:tickLblPos val="low"/>
        <c:crossAx val="135156096"/>
        <c:crosses val="autoZero"/>
        <c:auto val="1"/>
        <c:lblAlgn val="ctr"/>
        <c:lblOffset val="100"/>
        <c:noMultiLvlLbl val="0"/>
      </c:catAx>
      <c:valAx>
        <c:axId val="135156096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35142016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Stanley</a:t>
            </a:r>
            <a:r>
              <a:rPr lang="en-US" baseline="0"/>
              <a:t> 2035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Stanley!$X$3:$X$20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Stanley!$Y$3:$Y$20</c:f>
              <c:numCache>
                <c:formatCode>0.00%</c:formatCode>
                <c:ptCount val="18"/>
                <c:pt idx="0">
                  <c:v>-3.7943203915635E-2</c:v>
                </c:pt>
                <c:pt idx="1">
                  <c:v>-3.748583042577816E-2</c:v>
                </c:pt>
                <c:pt idx="2">
                  <c:v>-3.2424306330583554E-2</c:v>
                </c:pt>
                <c:pt idx="3">
                  <c:v>-2.9197464706581043E-2</c:v>
                </c:pt>
                <c:pt idx="4">
                  <c:v>-2.7618215403130475E-2</c:v>
                </c:pt>
                <c:pt idx="5">
                  <c:v>-2.5711424875761092E-2</c:v>
                </c:pt>
                <c:pt idx="6">
                  <c:v>-3.1891421944475702E-2</c:v>
                </c:pt>
                <c:pt idx="7">
                  <c:v>-2.5552351824896943E-2</c:v>
                </c:pt>
                <c:pt idx="8">
                  <c:v>-3.4254679950311784E-2</c:v>
                </c:pt>
                <c:pt idx="9">
                  <c:v>-1.8369145785355985E-2</c:v>
                </c:pt>
                <c:pt idx="10">
                  <c:v>-2.7198164960929635E-2</c:v>
                </c:pt>
                <c:pt idx="11">
                  <c:v>-2.6077316325362841E-2</c:v>
                </c:pt>
                <c:pt idx="12">
                  <c:v>-1.8292345205698331E-2</c:v>
                </c:pt>
                <c:pt idx="13">
                  <c:v>-2.4205426180812249E-2</c:v>
                </c:pt>
                <c:pt idx="14">
                  <c:v>-2.5236548237204285E-2</c:v>
                </c:pt>
                <c:pt idx="15">
                  <c:v>-1.9420224156106732E-2</c:v>
                </c:pt>
                <c:pt idx="16">
                  <c:v>-1.9622130345734724E-2</c:v>
                </c:pt>
                <c:pt idx="17">
                  <c:v>-2.4557548944294436E-2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Stanley!$X$3:$X$20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Stanley!$Z$3:$Z$20</c:f>
              <c:numCache>
                <c:formatCode>0.00%</c:formatCode>
                <c:ptCount val="18"/>
                <c:pt idx="0">
                  <c:v>3.6455235134629713E-2</c:v>
                </c:pt>
                <c:pt idx="1">
                  <c:v>3.604496086425097E-2</c:v>
                </c:pt>
                <c:pt idx="2">
                  <c:v>3.1210331191428905E-2</c:v>
                </c:pt>
                <c:pt idx="3">
                  <c:v>2.8202762283474792E-2</c:v>
                </c:pt>
                <c:pt idx="4">
                  <c:v>2.6812373274354925E-2</c:v>
                </c:pt>
                <c:pt idx="5">
                  <c:v>2.6996880348267936E-2</c:v>
                </c:pt>
                <c:pt idx="6">
                  <c:v>3.4190910926999316E-2</c:v>
                </c:pt>
                <c:pt idx="7">
                  <c:v>2.6008997649130092E-2</c:v>
                </c:pt>
                <c:pt idx="8">
                  <c:v>2.5596765849667951E-2</c:v>
                </c:pt>
                <c:pt idx="9">
                  <c:v>1.9536240626151356E-2</c:v>
                </c:pt>
                <c:pt idx="10">
                  <c:v>1.9074267581937067E-2</c:v>
                </c:pt>
                <c:pt idx="11">
                  <c:v>2.3824749001541086E-2</c:v>
                </c:pt>
                <c:pt idx="12">
                  <c:v>2.6806908081585028E-2</c:v>
                </c:pt>
                <c:pt idx="13">
                  <c:v>2.9662039080468362E-2</c:v>
                </c:pt>
                <c:pt idx="14">
                  <c:v>3.0714860387289652E-2</c:v>
                </c:pt>
                <c:pt idx="15">
                  <c:v>2.7353989604398957E-2</c:v>
                </c:pt>
                <c:pt idx="16">
                  <c:v>2.1035298213850907E-2</c:v>
                </c:pt>
                <c:pt idx="17">
                  <c:v>4.5414680381919786E-2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5185152"/>
        <c:axId val="135186688"/>
      </c:barChart>
      <c:catAx>
        <c:axId val="135185152"/>
        <c:scaling>
          <c:orientation val="minMax"/>
        </c:scaling>
        <c:delete val="0"/>
        <c:axPos val="l"/>
        <c:majorTickMark val="none"/>
        <c:minorTickMark val="none"/>
        <c:tickLblPos val="low"/>
        <c:crossAx val="135186688"/>
        <c:crosses val="autoZero"/>
        <c:auto val="1"/>
        <c:lblAlgn val="ctr"/>
        <c:lblOffset val="100"/>
        <c:noMultiLvlLbl val="0"/>
      </c:catAx>
      <c:valAx>
        <c:axId val="135186688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35185152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Brown</a:t>
            </a:r>
            <a:r>
              <a:rPr lang="en-US" baseline="0"/>
              <a:t> 2025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Brown!$R$3:$R$20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Brown!$S$3:$S$20</c:f>
              <c:numCache>
                <c:formatCode>0.00%</c:formatCode>
                <c:ptCount val="18"/>
                <c:pt idx="0">
                  <c:v>-3.0816108948385108E-2</c:v>
                </c:pt>
                <c:pt idx="1">
                  <c:v>-3.1036495709852164E-2</c:v>
                </c:pt>
                <c:pt idx="2">
                  <c:v>-2.8805318129277606E-2</c:v>
                </c:pt>
                <c:pt idx="3">
                  <c:v>-3.2386689556021794E-2</c:v>
                </c:pt>
                <c:pt idx="4">
                  <c:v>-2.9367335270699593E-2</c:v>
                </c:pt>
                <c:pt idx="5">
                  <c:v>-2.9365616988329266E-2</c:v>
                </c:pt>
                <c:pt idx="6">
                  <c:v>-3.0415431392378359E-2</c:v>
                </c:pt>
                <c:pt idx="7">
                  <c:v>-3.4544818839603024E-2</c:v>
                </c:pt>
                <c:pt idx="8">
                  <c:v>-3.361213880723498E-2</c:v>
                </c:pt>
                <c:pt idx="9">
                  <c:v>-2.6342508087217276E-2</c:v>
                </c:pt>
                <c:pt idx="10">
                  <c:v>-2.4355725482867317E-2</c:v>
                </c:pt>
                <c:pt idx="11">
                  <c:v>-2.6367558157943574E-2</c:v>
                </c:pt>
                <c:pt idx="12">
                  <c:v>-3.1049379203070767E-2</c:v>
                </c:pt>
                <c:pt idx="13">
                  <c:v>-2.8865441417160985E-2</c:v>
                </c:pt>
                <c:pt idx="14">
                  <c:v>-2.4107056903951905E-2</c:v>
                </c:pt>
                <c:pt idx="15">
                  <c:v>-1.791558981691389E-2</c:v>
                </c:pt>
                <c:pt idx="16">
                  <c:v>-1.0363869078968852E-2</c:v>
                </c:pt>
                <c:pt idx="17">
                  <c:v>-1.5288300385052174E-2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Brown!$R$3:$R$20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Brown!$T$3:$T$20</c:f>
              <c:numCache>
                <c:formatCode>0.00%</c:formatCode>
                <c:ptCount val="18"/>
                <c:pt idx="0">
                  <c:v>2.9607634020524479E-2</c:v>
                </c:pt>
                <c:pt idx="1">
                  <c:v>2.9843582705519407E-2</c:v>
                </c:pt>
                <c:pt idx="2">
                  <c:v>2.7715727942269272E-2</c:v>
                </c:pt>
                <c:pt idx="3">
                  <c:v>3.1906615420255503E-2</c:v>
                </c:pt>
                <c:pt idx="4">
                  <c:v>2.9595007395500725E-2</c:v>
                </c:pt>
                <c:pt idx="5">
                  <c:v>2.860281643419094E-2</c:v>
                </c:pt>
                <c:pt idx="6">
                  <c:v>3.1900199510221244E-2</c:v>
                </c:pt>
                <c:pt idx="7">
                  <c:v>3.7809779832926702E-2</c:v>
                </c:pt>
                <c:pt idx="8">
                  <c:v>2.8932471454463381E-2</c:v>
                </c:pt>
                <c:pt idx="9">
                  <c:v>2.6438405755102413E-2</c:v>
                </c:pt>
                <c:pt idx="10">
                  <c:v>2.4185317500480655E-2</c:v>
                </c:pt>
                <c:pt idx="11">
                  <c:v>2.5193217392824072E-2</c:v>
                </c:pt>
                <c:pt idx="12">
                  <c:v>3.1265311907155417E-2</c:v>
                </c:pt>
                <c:pt idx="13">
                  <c:v>3.3143684006253456E-2</c:v>
                </c:pt>
                <c:pt idx="14">
                  <c:v>2.9011788285170727E-2</c:v>
                </c:pt>
                <c:pt idx="15">
                  <c:v>2.1421792864773751E-2</c:v>
                </c:pt>
                <c:pt idx="16">
                  <c:v>1.3975899630554969E-2</c:v>
                </c:pt>
                <c:pt idx="17">
                  <c:v>3.4445365766884319E-2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11497984"/>
        <c:axId val="111499520"/>
      </c:barChart>
      <c:catAx>
        <c:axId val="111497984"/>
        <c:scaling>
          <c:orientation val="minMax"/>
        </c:scaling>
        <c:delete val="0"/>
        <c:axPos val="l"/>
        <c:majorTickMark val="none"/>
        <c:minorTickMark val="none"/>
        <c:tickLblPos val="low"/>
        <c:crossAx val="111499520"/>
        <c:crosses val="autoZero"/>
        <c:auto val="1"/>
        <c:lblAlgn val="ctr"/>
        <c:lblOffset val="100"/>
        <c:noMultiLvlLbl val="0"/>
      </c:catAx>
      <c:valAx>
        <c:axId val="111499520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11497984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Sully</a:t>
            </a:r>
            <a:r>
              <a:rPr lang="en-US" baseline="0"/>
              <a:t> 2010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Sully!$I$3:$I$20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Sully!$J$3:$J$20</c:f>
              <c:numCache>
                <c:formatCode>0.00%</c:formatCode>
                <c:ptCount val="18"/>
                <c:pt idx="0">
                  <c:v>-3.4959941733430443E-2</c:v>
                </c:pt>
                <c:pt idx="1">
                  <c:v>-3.4231609613983978E-2</c:v>
                </c:pt>
                <c:pt idx="2">
                  <c:v>-3.4959941733430443E-2</c:v>
                </c:pt>
                <c:pt idx="3">
                  <c:v>-3.8601602330662781E-2</c:v>
                </c:pt>
                <c:pt idx="4">
                  <c:v>-1.4566642388929352E-2</c:v>
                </c:pt>
                <c:pt idx="5">
                  <c:v>-3.2046613255644577E-2</c:v>
                </c:pt>
                <c:pt idx="6">
                  <c:v>-2.4034959941733429E-2</c:v>
                </c:pt>
                <c:pt idx="7">
                  <c:v>-2.1121631463947559E-2</c:v>
                </c:pt>
                <c:pt idx="8">
                  <c:v>-2.9133284777858703E-2</c:v>
                </c:pt>
                <c:pt idx="9">
                  <c:v>-4.879825200291333E-2</c:v>
                </c:pt>
                <c:pt idx="10">
                  <c:v>-4.8069919883466858E-2</c:v>
                </c:pt>
                <c:pt idx="11">
                  <c:v>-5.6081573197378005E-2</c:v>
                </c:pt>
                <c:pt idx="12">
                  <c:v>-3.4959941733430443E-2</c:v>
                </c:pt>
                <c:pt idx="13">
                  <c:v>-2.8404952658412235E-2</c:v>
                </c:pt>
                <c:pt idx="14">
                  <c:v>-2.3306627822286964E-2</c:v>
                </c:pt>
                <c:pt idx="15">
                  <c:v>-1.820830298616169E-2</c:v>
                </c:pt>
                <c:pt idx="16">
                  <c:v>-1.0924981791697014E-2</c:v>
                </c:pt>
                <c:pt idx="17">
                  <c:v>-8.0116533139111441E-3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Sully!$I$3:$I$20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Sully!$K$3:$K$20</c:f>
              <c:numCache>
                <c:formatCode>0.00%</c:formatCode>
                <c:ptCount val="18"/>
                <c:pt idx="0">
                  <c:v>2.1849963583394028E-2</c:v>
                </c:pt>
                <c:pt idx="1">
                  <c:v>2.9861616897305172E-2</c:v>
                </c:pt>
                <c:pt idx="2">
                  <c:v>2.4763292061179897E-2</c:v>
                </c:pt>
                <c:pt idx="3">
                  <c:v>2.1121631463947559E-2</c:v>
                </c:pt>
                <c:pt idx="4">
                  <c:v>1.3109978150036417E-2</c:v>
                </c:pt>
                <c:pt idx="5">
                  <c:v>2.6219956300072834E-2</c:v>
                </c:pt>
                <c:pt idx="6">
                  <c:v>2.3306627822286964E-2</c:v>
                </c:pt>
                <c:pt idx="7">
                  <c:v>2.0393299344501091E-2</c:v>
                </c:pt>
                <c:pt idx="8">
                  <c:v>2.8404952658412235E-2</c:v>
                </c:pt>
                <c:pt idx="9">
                  <c:v>4.0058266569555717E-2</c:v>
                </c:pt>
                <c:pt idx="10">
                  <c:v>4.7341587764020393E-2</c:v>
                </c:pt>
                <c:pt idx="11">
                  <c:v>3.5688273852876914E-2</c:v>
                </c:pt>
                <c:pt idx="12">
                  <c:v>2.4763292061179897E-2</c:v>
                </c:pt>
                <c:pt idx="13">
                  <c:v>2.9133284777858703E-2</c:v>
                </c:pt>
                <c:pt idx="14">
                  <c:v>2.1121631463947559E-2</c:v>
                </c:pt>
                <c:pt idx="15">
                  <c:v>2.6219956300072834E-2</c:v>
                </c:pt>
                <c:pt idx="16">
                  <c:v>1.4566642388929352E-2</c:v>
                </c:pt>
                <c:pt idx="17">
                  <c:v>1.1653313911143482E-2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5245184"/>
        <c:axId val="135337088"/>
      </c:barChart>
      <c:catAx>
        <c:axId val="135245184"/>
        <c:scaling>
          <c:orientation val="minMax"/>
        </c:scaling>
        <c:delete val="0"/>
        <c:axPos val="l"/>
        <c:majorTickMark val="none"/>
        <c:minorTickMark val="none"/>
        <c:tickLblPos val="low"/>
        <c:crossAx val="135337088"/>
        <c:crosses val="autoZero"/>
        <c:auto val="1"/>
        <c:lblAlgn val="ctr"/>
        <c:lblOffset val="100"/>
        <c:noMultiLvlLbl val="0"/>
      </c:catAx>
      <c:valAx>
        <c:axId val="135337088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35245184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Sully</a:t>
            </a:r>
            <a:r>
              <a:rPr lang="en-US" baseline="0"/>
              <a:t> 2015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Sully!$L$3:$L$20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Sully!$M$3:$M$20</c:f>
              <c:numCache>
                <c:formatCode>0.00%</c:formatCode>
                <c:ptCount val="18"/>
                <c:pt idx="0">
                  <c:v>-2.5335346506726805E-2</c:v>
                </c:pt>
                <c:pt idx="1">
                  <c:v>-3.4544453191920101E-2</c:v>
                </c:pt>
                <c:pt idx="2">
                  <c:v>-3.38180933746976E-2</c:v>
                </c:pt>
                <c:pt idx="3">
                  <c:v>-3.4390467919557237E-2</c:v>
                </c:pt>
                <c:pt idx="4">
                  <c:v>-3.9090139393849331E-2</c:v>
                </c:pt>
                <c:pt idx="5">
                  <c:v>-1.3464420719556419E-2</c:v>
                </c:pt>
                <c:pt idx="6">
                  <c:v>-3.1886715422715498E-2</c:v>
                </c:pt>
                <c:pt idx="7">
                  <c:v>-2.3740817152162908E-2</c:v>
                </c:pt>
                <c:pt idx="8">
                  <c:v>-2.0365467170009813E-2</c:v>
                </c:pt>
                <c:pt idx="9">
                  <c:v>-2.7616465174048845E-2</c:v>
                </c:pt>
                <c:pt idx="10">
                  <c:v>-4.7314946507936696E-2</c:v>
                </c:pt>
                <c:pt idx="11">
                  <c:v>-4.5901932041895535E-2</c:v>
                </c:pt>
                <c:pt idx="12">
                  <c:v>-5.4207707008095317E-2</c:v>
                </c:pt>
                <c:pt idx="13">
                  <c:v>-3.2625861610424828E-2</c:v>
                </c:pt>
                <c:pt idx="14">
                  <c:v>-2.5762685973467321E-2</c:v>
                </c:pt>
                <c:pt idx="15">
                  <c:v>-1.9637656588644567E-2</c:v>
                </c:pt>
                <c:pt idx="16">
                  <c:v>-1.3816413566476593E-2</c:v>
                </c:pt>
                <c:pt idx="17">
                  <c:v>-1.2342027102985077E-2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Sully!$L$3:$L$20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Sully!$N$3:$N$20</c:f>
              <c:numCache>
                <c:formatCode>0.00%</c:formatCode>
                <c:ptCount val="18"/>
                <c:pt idx="0">
                  <c:v>2.4655685146419627E-2</c:v>
                </c:pt>
                <c:pt idx="1">
                  <c:v>2.1213994848724434E-2</c:v>
                </c:pt>
                <c:pt idx="2">
                  <c:v>2.9766332334357697E-2</c:v>
                </c:pt>
                <c:pt idx="3">
                  <c:v>2.4656101617362969E-2</c:v>
                </c:pt>
                <c:pt idx="4">
                  <c:v>2.1164447975052587E-2</c:v>
                </c:pt>
                <c:pt idx="5">
                  <c:v>1.235448334342701E-2</c:v>
                </c:pt>
                <c:pt idx="6">
                  <c:v>2.6017116469656328E-2</c:v>
                </c:pt>
                <c:pt idx="7">
                  <c:v>2.3179607943560294E-2</c:v>
                </c:pt>
                <c:pt idx="8">
                  <c:v>1.9723340084010593E-2</c:v>
                </c:pt>
                <c:pt idx="9">
                  <c:v>2.7491213054809501E-2</c:v>
                </c:pt>
                <c:pt idx="10">
                  <c:v>3.8994227988844866E-2</c:v>
                </c:pt>
                <c:pt idx="11">
                  <c:v>4.6831458854869702E-2</c:v>
                </c:pt>
                <c:pt idx="12">
                  <c:v>3.4841389223660826E-2</c:v>
                </c:pt>
                <c:pt idx="13">
                  <c:v>2.3238967764800882E-2</c:v>
                </c:pt>
                <c:pt idx="14">
                  <c:v>2.7545305642671387E-2</c:v>
                </c:pt>
                <c:pt idx="15">
                  <c:v>1.850215327848545E-2</c:v>
                </c:pt>
                <c:pt idx="16">
                  <c:v>2.3049152483023565E-2</c:v>
                </c:pt>
                <c:pt idx="17">
                  <c:v>2.0913405521091728E-2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5366144"/>
        <c:axId val="135367680"/>
      </c:barChart>
      <c:catAx>
        <c:axId val="135366144"/>
        <c:scaling>
          <c:orientation val="minMax"/>
        </c:scaling>
        <c:delete val="0"/>
        <c:axPos val="l"/>
        <c:majorTickMark val="none"/>
        <c:minorTickMark val="none"/>
        <c:tickLblPos val="low"/>
        <c:crossAx val="135367680"/>
        <c:crosses val="autoZero"/>
        <c:auto val="1"/>
        <c:lblAlgn val="ctr"/>
        <c:lblOffset val="100"/>
        <c:noMultiLvlLbl val="0"/>
      </c:catAx>
      <c:valAx>
        <c:axId val="135367680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35366144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Sully</a:t>
            </a:r>
            <a:r>
              <a:rPr lang="en-US" baseline="0"/>
              <a:t> 2020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Sully!$O$3:$O$20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Sully!$P$3:$P$20</c:f>
              <c:numCache>
                <c:formatCode>0.00%</c:formatCode>
                <c:ptCount val="18"/>
                <c:pt idx="0">
                  <c:v>-2.489968987806673E-2</c:v>
                </c:pt>
                <c:pt idx="1">
                  <c:v>-2.4824403559620168E-2</c:v>
                </c:pt>
                <c:pt idx="2">
                  <c:v>-3.4536393595769807E-2</c:v>
                </c:pt>
                <c:pt idx="3">
                  <c:v>-3.3733675440428122E-2</c:v>
                </c:pt>
                <c:pt idx="4">
                  <c:v>-3.3973154534605858E-2</c:v>
                </c:pt>
                <c:pt idx="5">
                  <c:v>-3.9848810201681552E-2</c:v>
                </c:pt>
                <c:pt idx="6">
                  <c:v>-1.2505144283679857E-2</c:v>
                </c:pt>
                <c:pt idx="7">
                  <c:v>-3.2020236060711839E-2</c:v>
                </c:pt>
                <c:pt idx="8">
                  <c:v>-2.3690635582010119E-2</c:v>
                </c:pt>
                <c:pt idx="9">
                  <c:v>-1.9782453425855509E-2</c:v>
                </c:pt>
                <c:pt idx="10">
                  <c:v>-2.6092446239801888E-2</c:v>
                </c:pt>
                <c:pt idx="11">
                  <c:v>-4.6057898753508845E-2</c:v>
                </c:pt>
                <c:pt idx="12">
                  <c:v>-4.3626094413511798E-2</c:v>
                </c:pt>
                <c:pt idx="13">
                  <c:v>-5.1646383493053061E-2</c:v>
                </c:pt>
                <c:pt idx="14">
                  <c:v>-2.9939593330197557E-2</c:v>
                </c:pt>
                <c:pt idx="15">
                  <c:v>-2.1950233610865972E-2</c:v>
                </c:pt>
                <c:pt idx="16">
                  <c:v>-1.4958966817401149E-2</c:v>
                </c:pt>
                <c:pt idx="17">
                  <c:v>-1.7168844109927712E-2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Sully!$O$3:$O$20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Sully!$Q$3:$Q$20</c:f>
              <c:numCache>
                <c:formatCode>0.00%</c:formatCode>
                <c:ptCount val="18"/>
                <c:pt idx="0">
                  <c:v>2.3912392279763488E-2</c:v>
                </c:pt>
                <c:pt idx="1">
                  <c:v>2.4753260011326095E-2</c:v>
                </c:pt>
                <c:pt idx="2">
                  <c:v>2.0787429328500754E-2</c:v>
                </c:pt>
                <c:pt idx="3">
                  <c:v>2.9975870157375503E-2</c:v>
                </c:pt>
                <c:pt idx="4">
                  <c:v>2.4691119125708431E-2</c:v>
                </c:pt>
                <c:pt idx="5">
                  <c:v>2.152802422231925E-2</c:v>
                </c:pt>
                <c:pt idx="6">
                  <c:v>1.1671906249304267E-2</c:v>
                </c:pt>
                <c:pt idx="7">
                  <c:v>2.6119876769418633E-2</c:v>
                </c:pt>
                <c:pt idx="8">
                  <c:v>2.3221726758113771E-2</c:v>
                </c:pt>
                <c:pt idx="9">
                  <c:v>1.9281510172600359E-2</c:v>
                </c:pt>
                <c:pt idx="10">
                  <c:v>2.6711973802257177E-2</c:v>
                </c:pt>
                <c:pt idx="11">
                  <c:v>3.814962830512994E-2</c:v>
                </c:pt>
                <c:pt idx="12">
                  <c:v>4.6088198641553613E-2</c:v>
                </c:pt>
                <c:pt idx="13">
                  <c:v>3.3851440250400072E-2</c:v>
                </c:pt>
                <c:pt idx="14">
                  <c:v>2.1694114972289142E-2</c:v>
                </c:pt>
                <c:pt idx="15">
                  <c:v>2.5097777145911819E-2</c:v>
                </c:pt>
                <c:pt idx="16">
                  <c:v>1.583255698102062E-2</c:v>
                </c:pt>
                <c:pt idx="17">
                  <c:v>3.5376137496309586E-2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5273856"/>
        <c:axId val="135283840"/>
      </c:barChart>
      <c:catAx>
        <c:axId val="135273856"/>
        <c:scaling>
          <c:orientation val="minMax"/>
        </c:scaling>
        <c:delete val="0"/>
        <c:axPos val="l"/>
        <c:majorTickMark val="none"/>
        <c:minorTickMark val="none"/>
        <c:tickLblPos val="low"/>
        <c:crossAx val="135283840"/>
        <c:crosses val="autoZero"/>
        <c:auto val="1"/>
        <c:lblAlgn val="ctr"/>
        <c:lblOffset val="100"/>
        <c:noMultiLvlLbl val="0"/>
      </c:catAx>
      <c:valAx>
        <c:axId val="135283840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35273856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Sully</a:t>
            </a:r>
            <a:r>
              <a:rPr lang="en-US" baseline="0"/>
              <a:t> 2025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Sully!$R$3:$R$20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Sully!$S$3:$S$20</c:f>
              <c:numCache>
                <c:formatCode>0.00%</c:formatCode>
                <c:ptCount val="18"/>
                <c:pt idx="0">
                  <c:v>-2.7005242859687913E-2</c:v>
                </c:pt>
                <c:pt idx="1">
                  <c:v>-2.4890267960001343E-2</c:v>
                </c:pt>
                <c:pt idx="2">
                  <c:v>-2.437076516772169E-2</c:v>
                </c:pt>
                <c:pt idx="3">
                  <c:v>-3.4601917946811195E-2</c:v>
                </c:pt>
                <c:pt idx="4">
                  <c:v>-3.3612170746182175E-2</c:v>
                </c:pt>
                <c:pt idx="5">
                  <c:v>-3.3366628040031189E-2</c:v>
                </c:pt>
                <c:pt idx="6">
                  <c:v>-4.1048884408754573E-2</c:v>
                </c:pt>
                <c:pt idx="7">
                  <c:v>-1.1464547595863036E-2</c:v>
                </c:pt>
                <c:pt idx="8">
                  <c:v>-3.2228698094987157E-2</c:v>
                </c:pt>
                <c:pt idx="9">
                  <c:v>-2.3662962832981992E-2</c:v>
                </c:pt>
                <c:pt idx="10">
                  <c:v>-1.9090944864039158E-2</c:v>
                </c:pt>
                <c:pt idx="11">
                  <c:v>-2.4428440071626013E-2</c:v>
                </c:pt>
                <c:pt idx="12">
                  <c:v>-4.4393674966263313E-2</c:v>
                </c:pt>
                <c:pt idx="13">
                  <c:v>-4.0436119854198281E-2</c:v>
                </c:pt>
                <c:pt idx="14">
                  <c:v>-4.8064491009681763E-2</c:v>
                </c:pt>
                <c:pt idx="15">
                  <c:v>-2.5620720216900844E-2</c:v>
                </c:pt>
                <c:pt idx="16">
                  <c:v>-1.6788388771576082E-2</c:v>
                </c:pt>
                <c:pt idx="17">
                  <c:v>-2.1051406302561904E-2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Sully!$R$3:$R$20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Sully!$T$3:$T$20</c:f>
              <c:numCache>
                <c:formatCode>0.00%</c:formatCode>
                <c:ptCount val="18"/>
                <c:pt idx="0">
                  <c:v>2.5946635083664345E-2</c:v>
                </c:pt>
                <c:pt idx="1">
                  <c:v>2.3865231983800746E-2</c:v>
                </c:pt>
                <c:pt idx="2">
                  <c:v>2.4985825611853172E-2</c:v>
                </c:pt>
                <c:pt idx="3">
                  <c:v>2.0357911722959917E-2</c:v>
                </c:pt>
                <c:pt idx="4">
                  <c:v>3.0153109032549179E-2</c:v>
                </c:pt>
                <c:pt idx="5">
                  <c:v>2.4846200306771062E-2</c:v>
                </c:pt>
                <c:pt idx="6">
                  <c:v>2.2008884268363092E-2</c:v>
                </c:pt>
                <c:pt idx="7">
                  <c:v>1.0966715440060113E-2</c:v>
                </c:pt>
                <c:pt idx="8">
                  <c:v>2.6190425943299799E-2</c:v>
                </c:pt>
                <c:pt idx="9">
                  <c:v>2.3387058102580995E-2</c:v>
                </c:pt>
                <c:pt idx="10">
                  <c:v>1.8793262857970738E-2</c:v>
                </c:pt>
                <c:pt idx="11">
                  <c:v>2.5881754574133969E-2</c:v>
                </c:pt>
                <c:pt idx="12">
                  <c:v>3.6774602446281883E-2</c:v>
                </c:pt>
                <c:pt idx="13">
                  <c:v>4.4764474376242182E-2</c:v>
                </c:pt>
                <c:pt idx="14">
                  <c:v>3.2577053550231841E-2</c:v>
                </c:pt>
                <c:pt idx="15">
                  <c:v>1.9302205597297974E-2</c:v>
                </c:pt>
                <c:pt idx="16">
                  <c:v>2.2275674351767208E-2</c:v>
                </c:pt>
                <c:pt idx="17">
                  <c:v>4.0796703040302265E-2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5316992"/>
        <c:axId val="135318528"/>
      </c:barChart>
      <c:catAx>
        <c:axId val="135316992"/>
        <c:scaling>
          <c:orientation val="minMax"/>
        </c:scaling>
        <c:delete val="0"/>
        <c:axPos val="l"/>
        <c:majorTickMark val="none"/>
        <c:minorTickMark val="none"/>
        <c:tickLblPos val="low"/>
        <c:crossAx val="135318528"/>
        <c:crosses val="autoZero"/>
        <c:auto val="1"/>
        <c:lblAlgn val="ctr"/>
        <c:lblOffset val="100"/>
        <c:noMultiLvlLbl val="0"/>
      </c:catAx>
      <c:valAx>
        <c:axId val="135318528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35316992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Sully</a:t>
            </a:r>
            <a:r>
              <a:rPr lang="en-US" baseline="0"/>
              <a:t> 2030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Sully!$U$3:$U$20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Sully!$V$3:$V$20</c:f>
              <c:numCache>
                <c:formatCode>0.00%</c:formatCode>
                <c:ptCount val="18"/>
                <c:pt idx="0">
                  <c:v>-3.0301537076270854E-2</c:v>
                </c:pt>
                <c:pt idx="1">
                  <c:v>-2.7105571074239641E-2</c:v>
                </c:pt>
                <c:pt idx="2">
                  <c:v>-2.495099962406995E-2</c:v>
                </c:pt>
                <c:pt idx="3">
                  <c:v>-2.3854747382860173E-2</c:v>
                </c:pt>
                <c:pt idx="4">
                  <c:v>-3.4545775253996304E-2</c:v>
                </c:pt>
                <c:pt idx="5">
                  <c:v>-3.3318073198432246E-2</c:v>
                </c:pt>
                <c:pt idx="6">
                  <c:v>-3.2831938792359135E-2</c:v>
                </c:pt>
                <c:pt idx="7">
                  <c:v>-4.2381585536751532E-2</c:v>
                </c:pt>
                <c:pt idx="8">
                  <c:v>-1.0301489344577508E-2</c:v>
                </c:pt>
                <c:pt idx="9">
                  <c:v>-3.2379602428637203E-2</c:v>
                </c:pt>
                <c:pt idx="10">
                  <c:v>-2.3453687322095736E-2</c:v>
                </c:pt>
                <c:pt idx="11">
                  <c:v>-1.8321765367529174E-2</c:v>
                </c:pt>
                <c:pt idx="12">
                  <c:v>-2.2433648919313917E-2</c:v>
                </c:pt>
                <c:pt idx="13">
                  <c:v>-4.1759992977989782E-2</c:v>
                </c:pt>
                <c:pt idx="14">
                  <c:v>-3.6380196823565636E-2</c:v>
                </c:pt>
                <c:pt idx="15">
                  <c:v>-4.1656846491015566E-2</c:v>
                </c:pt>
                <c:pt idx="16">
                  <c:v>-1.9639128467214516E-2</c:v>
                </c:pt>
                <c:pt idx="17">
                  <c:v>-2.4765635430234412E-2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Sully!$U$3:$U$20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Sully!$W$3:$W$20</c:f>
              <c:numCache>
                <c:formatCode>0.00%</c:formatCode>
                <c:ptCount val="18"/>
                <c:pt idx="0">
                  <c:v>2.9113223911257959E-2</c:v>
                </c:pt>
                <c:pt idx="1">
                  <c:v>2.6053630568499415E-2</c:v>
                </c:pt>
                <c:pt idx="2">
                  <c:v>2.3843452940070727E-2</c:v>
                </c:pt>
                <c:pt idx="3">
                  <c:v>2.5265980561570537E-2</c:v>
                </c:pt>
                <c:pt idx="4">
                  <c:v>1.9787663841037535E-2</c:v>
                </c:pt>
                <c:pt idx="5">
                  <c:v>3.0432835489815045E-2</c:v>
                </c:pt>
                <c:pt idx="6">
                  <c:v>2.4986992213379529E-2</c:v>
                </c:pt>
                <c:pt idx="7">
                  <c:v>2.2618709800291306E-2</c:v>
                </c:pt>
                <c:pt idx="8">
                  <c:v>1.0137583977835702E-2</c:v>
                </c:pt>
                <c:pt idx="9">
                  <c:v>2.6306200745092954E-2</c:v>
                </c:pt>
                <c:pt idx="10">
                  <c:v>2.3487618226010615E-2</c:v>
                </c:pt>
                <c:pt idx="11">
                  <c:v>1.8239590345880047E-2</c:v>
                </c:pt>
                <c:pt idx="12">
                  <c:v>2.4646638509882364E-2</c:v>
                </c:pt>
                <c:pt idx="13">
                  <c:v>3.4813224875037456E-2</c:v>
                </c:pt>
                <c:pt idx="14">
                  <c:v>4.291791826178247E-2</c:v>
                </c:pt>
                <c:pt idx="15">
                  <c:v>2.9932169515213169E-2</c:v>
                </c:pt>
                <c:pt idx="16">
                  <c:v>1.6616472265951934E-2</c:v>
                </c:pt>
                <c:pt idx="17">
                  <c:v>5.0417872440238196E-2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3397888"/>
        <c:axId val="133399680"/>
      </c:barChart>
      <c:catAx>
        <c:axId val="133397888"/>
        <c:scaling>
          <c:orientation val="minMax"/>
        </c:scaling>
        <c:delete val="0"/>
        <c:axPos val="l"/>
        <c:majorTickMark val="none"/>
        <c:minorTickMark val="none"/>
        <c:tickLblPos val="low"/>
        <c:crossAx val="133399680"/>
        <c:crosses val="autoZero"/>
        <c:auto val="1"/>
        <c:lblAlgn val="ctr"/>
        <c:lblOffset val="100"/>
        <c:noMultiLvlLbl val="0"/>
      </c:catAx>
      <c:valAx>
        <c:axId val="133399680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33397888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Sully</a:t>
            </a:r>
            <a:r>
              <a:rPr lang="en-US" baseline="0"/>
              <a:t> 2035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Sully!$X$3:$X$20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Sully!$Y$3:$Y$20</c:f>
              <c:numCache>
                <c:formatCode>0.00%</c:formatCode>
                <c:ptCount val="18"/>
                <c:pt idx="0">
                  <c:v>-3.0809062585178636E-2</c:v>
                </c:pt>
                <c:pt idx="1">
                  <c:v>-3.0601067330194333E-2</c:v>
                </c:pt>
                <c:pt idx="2">
                  <c:v>-2.7381770482733974E-2</c:v>
                </c:pt>
                <c:pt idx="3">
                  <c:v>-2.5143952396599858E-2</c:v>
                </c:pt>
                <c:pt idx="4">
                  <c:v>-2.3288175642698781E-2</c:v>
                </c:pt>
                <c:pt idx="5">
                  <c:v>-3.4448497103817921E-2</c:v>
                </c:pt>
                <c:pt idx="6">
                  <c:v>-3.3359845265725351E-2</c:v>
                </c:pt>
                <c:pt idx="7">
                  <c:v>-3.2265573275912882E-2</c:v>
                </c:pt>
                <c:pt idx="8">
                  <c:v>-4.4087770896897631E-2</c:v>
                </c:pt>
                <c:pt idx="9">
                  <c:v>-9.0187812565996495E-3</c:v>
                </c:pt>
                <c:pt idx="10">
                  <c:v>-3.2400698237005025E-2</c:v>
                </c:pt>
                <c:pt idx="11">
                  <c:v>-2.323827813380468E-2</c:v>
                </c:pt>
                <c:pt idx="12">
                  <c:v>-1.7458114927130713E-2</c:v>
                </c:pt>
                <c:pt idx="13">
                  <c:v>-2.000772789833757E-2</c:v>
                </c:pt>
                <c:pt idx="14">
                  <c:v>-3.8441448926521606E-2</c:v>
                </c:pt>
                <c:pt idx="15">
                  <c:v>-3.0461902356980996E-2</c:v>
                </c:pt>
                <c:pt idx="16">
                  <c:v>-3.2512502542856613E-2</c:v>
                </c:pt>
                <c:pt idx="17">
                  <c:v>-2.9199376006575118E-2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Sully!$X$3:$X$20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Sully!$Z$3:$Z$20</c:f>
              <c:numCache>
                <c:formatCode>0.00%</c:formatCode>
                <c:ptCount val="18"/>
                <c:pt idx="0">
                  <c:v>2.960086483646563E-2</c:v>
                </c:pt>
                <c:pt idx="1">
                  <c:v>2.9409443933695777E-2</c:v>
                </c:pt>
                <c:pt idx="2">
                  <c:v>2.6332379224138672E-2</c:v>
                </c:pt>
                <c:pt idx="3">
                  <c:v>2.3904694256279096E-2</c:v>
                </c:pt>
                <c:pt idx="4">
                  <c:v>2.5613051470815048E-2</c:v>
                </c:pt>
                <c:pt idx="5">
                  <c:v>1.9281505389459577E-2</c:v>
                </c:pt>
                <c:pt idx="6">
                  <c:v>3.0860475552723247E-2</c:v>
                </c:pt>
                <c:pt idx="7">
                  <c:v>2.5263301764155803E-2</c:v>
                </c:pt>
                <c:pt idx="8">
                  <c:v>2.3353109770261882E-2</c:v>
                </c:pt>
                <c:pt idx="9">
                  <c:v>9.2678506219138826E-3</c:v>
                </c:pt>
                <c:pt idx="10">
                  <c:v>2.6419822914764076E-2</c:v>
                </c:pt>
                <c:pt idx="11">
                  <c:v>2.3655435502469357E-2</c:v>
                </c:pt>
                <c:pt idx="12">
                  <c:v>1.7491732529187985E-2</c:v>
                </c:pt>
                <c:pt idx="13">
                  <c:v>2.3147059666814195E-2</c:v>
                </c:pt>
                <c:pt idx="14">
                  <c:v>3.2566325200384202E-2</c:v>
                </c:pt>
                <c:pt idx="15">
                  <c:v>3.9396291138902015E-2</c:v>
                </c:pt>
                <c:pt idx="16">
                  <c:v>2.6855583679072662E-2</c:v>
                </c:pt>
                <c:pt idx="17">
                  <c:v>5.3456527282925638E-2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4981120"/>
        <c:axId val="134982656"/>
      </c:barChart>
      <c:catAx>
        <c:axId val="134981120"/>
        <c:scaling>
          <c:orientation val="minMax"/>
        </c:scaling>
        <c:delete val="0"/>
        <c:axPos val="l"/>
        <c:majorTickMark val="none"/>
        <c:minorTickMark val="none"/>
        <c:tickLblPos val="low"/>
        <c:crossAx val="134982656"/>
        <c:crosses val="autoZero"/>
        <c:auto val="1"/>
        <c:lblAlgn val="ctr"/>
        <c:lblOffset val="100"/>
        <c:noMultiLvlLbl val="0"/>
      </c:catAx>
      <c:valAx>
        <c:axId val="134982656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34981120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Tripp</a:t>
            </a:r>
            <a:r>
              <a:rPr lang="en-US" baseline="0"/>
              <a:t> 2010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Tripp!$I$3:$I$20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Tripp!$J$3:$J$20</c:f>
              <c:numCache>
                <c:formatCode>0.00%</c:formatCode>
                <c:ptCount val="18"/>
                <c:pt idx="0">
                  <c:v>-3.13607370659107E-2</c:v>
                </c:pt>
                <c:pt idx="1">
                  <c:v>-3.3841247342310421E-2</c:v>
                </c:pt>
                <c:pt idx="2">
                  <c:v>-3.0474840538625089E-2</c:v>
                </c:pt>
                <c:pt idx="3">
                  <c:v>-3.4372785258681787E-2</c:v>
                </c:pt>
                <c:pt idx="4">
                  <c:v>-2.5513819985825654E-2</c:v>
                </c:pt>
                <c:pt idx="5">
                  <c:v>-2.4096385542168676E-2</c:v>
                </c:pt>
                <c:pt idx="6">
                  <c:v>-2.1438695960311834E-2</c:v>
                </c:pt>
                <c:pt idx="7">
                  <c:v>-2.6399716513111269E-2</c:v>
                </c:pt>
                <c:pt idx="8">
                  <c:v>-2.4627923458540042E-2</c:v>
                </c:pt>
                <c:pt idx="9">
                  <c:v>-4.2523033309709427E-2</c:v>
                </c:pt>
                <c:pt idx="10">
                  <c:v>-4.0396881644223954E-2</c:v>
                </c:pt>
                <c:pt idx="11">
                  <c:v>-3.8802267895109849E-2</c:v>
                </c:pt>
                <c:pt idx="12">
                  <c:v>-2.8880226789510986E-2</c:v>
                </c:pt>
                <c:pt idx="13">
                  <c:v>-2.1438695960311834E-2</c:v>
                </c:pt>
                <c:pt idx="14">
                  <c:v>-2.250177179305457E-2</c:v>
                </c:pt>
                <c:pt idx="15">
                  <c:v>-1.5237420269312544E-2</c:v>
                </c:pt>
                <c:pt idx="16">
                  <c:v>-1.5237420269312544E-2</c:v>
                </c:pt>
                <c:pt idx="17">
                  <c:v>-1.559177888022679E-2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Tripp!$I$3:$I$20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Tripp!$K$3:$K$20</c:f>
              <c:numCache>
                <c:formatCode>0.00%</c:formatCode>
                <c:ptCount val="18"/>
                <c:pt idx="0">
                  <c:v>2.9766123316796598E-2</c:v>
                </c:pt>
                <c:pt idx="1">
                  <c:v>3.0120481927710843E-2</c:v>
                </c:pt>
                <c:pt idx="2">
                  <c:v>3.4018426647767538E-2</c:v>
                </c:pt>
                <c:pt idx="3">
                  <c:v>3.2955350815024806E-2</c:v>
                </c:pt>
                <c:pt idx="4">
                  <c:v>1.9312544294826366E-2</c:v>
                </c:pt>
                <c:pt idx="5">
                  <c:v>2.250177179305457E-2</c:v>
                </c:pt>
                <c:pt idx="6">
                  <c:v>2.4805102763997167E-2</c:v>
                </c:pt>
                <c:pt idx="7">
                  <c:v>2.2147413182140325E-2</c:v>
                </c:pt>
                <c:pt idx="8">
                  <c:v>2.8525868178596741E-2</c:v>
                </c:pt>
                <c:pt idx="9">
                  <c:v>3.7739192062367116E-2</c:v>
                </c:pt>
                <c:pt idx="10">
                  <c:v>3.8979447200566973E-2</c:v>
                </c:pt>
                <c:pt idx="11">
                  <c:v>3.2600992204110557E-2</c:v>
                </c:pt>
                <c:pt idx="12">
                  <c:v>3.3486888731396172E-2</c:v>
                </c:pt>
                <c:pt idx="13">
                  <c:v>2.6045357902197024E-2</c:v>
                </c:pt>
                <c:pt idx="14">
                  <c:v>2.3210489014883061E-2</c:v>
                </c:pt>
                <c:pt idx="15">
                  <c:v>2.303330970942594E-2</c:v>
                </c:pt>
                <c:pt idx="16">
                  <c:v>2.2324592487597449E-2</c:v>
                </c:pt>
                <c:pt idx="17">
                  <c:v>2.5690999291282778E-2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4603136"/>
        <c:axId val="134604672"/>
      </c:barChart>
      <c:catAx>
        <c:axId val="134603136"/>
        <c:scaling>
          <c:orientation val="minMax"/>
        </c:scaling>
        <c:delete val="0"/>
        <c:axPos val="l"/>
        <c:majorTickMark val="none"/>
        <c:minorTickMark val="none"/>
        <c:tickLblPos val="low"/>
        <c:crossAx val="134604672"/>
        <c:crosses val="autoZero"/>
        <c:auto val="1"/>
        <c:lblAlgn val="ctr"/>
        <c:lblOffset val="100"/>
        <c:noMultiLvlLbl val="0"/>
      </c:catAx>
      <c:valAx>
        <c:axId val="134604672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34603136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Tripp</a:t>
            </a:r>
            <a:r>
              <a:rPr lang="en-US" baseline="0"/>
              <a:t> 2015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Tripp!$L$3:$L$20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Tripp!$M$3:$M$20</c:f>
              <c:numCache>
                <c:formatCode>0.00%</c:formatCode>
                <c:ptCount val="18"/>
                <c:pt idx="0">
                  <c:v>-2.9303373028551082E-2</c:v>
                </c:pt>
                <c:pt idx="1">
                  <c:v>-3.0745051753734595E-2</c:v>
                </c:pt>
                <c:pt idx="2">
                  <c:v>-3.3600122557172214E-2</c:v>
                </c:pt>
                <c:pt idx="3">
                  <c:v>-2.9825307571871167E-2</c:v>
                </c:pt>
                <c:pt idx="4">
                  <c:v>-3.4303514198342107E-2</c:v>
                </c:pt>
                <c:pt idx="5">
                  <c:v>-2.4998776239226739E-2</c:v>
                </c:pt>
                <c:pt idx="6">
                  <c:v>-2.3814075909777143E-2</c:v>
                </c:pt>
                <c:pt idx="7">
                  <c:v>-2.071452232108948E-2</c:v>
                </c:pt>
                <c:pt idx="8">
                  <c:v>-2.5958778748663692E-2</c:v>
                </c:pt>
                <c:pt idx="9">
                  <c:v>-2.2964780715500056E-2</c:v>
                </c:pt>
                <c:pt idx="10">
                  <c:v>-4.1233823835262445E-2</c:v>
                </c:pt>
                <c:pt idx="11">
                  <c:v>-3.8880902234311475E-2</c:v>
                </c:pt>
                <c:pt idx="12">
                  <c:v>-3.7346264483389652E-2</c:v>
                </c:pt>
                <c:pt idx="13">
                  <c:v>-2.7074692040985535E-2</c:v>
                </c:pt>
                <c:pt idx="14">
                  <c:v>-1.9138688794954832E-2</c:v>
                </c:pt>
                <c:pt idx="15">
                  <c:v>-1.9085473174516313E-2</c:v>
                </c:pt>
                <c:pt idx="16">
                  <c:v>-1.1207889104529536E-2</c:v>
                </c:pt>
                <c:pt idx="17">
                  <c:v>-2.0004257076153897E-2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Tripp!$L$3:$L$20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Tripp!$N$3:$N$20</c:f>
              <c:numCache>
                <c:formatCode>0.00%</c:formatCode>
                <c:ptCount val="18"/>
                <c:pt idx="0">
                  <c:v>2.8224035600818952E-2</c:v>
                </c:pt>
                <c:pt idx="1">
                  <c:v>2.9311570407069176E-2</c:v>
                </c:pt>
                <c:pt idx="2">
                  <c:v>2.9496093523050611E-2</c:v>
                </c:pt>
                <c:pt idx="3">
                  <c:v>3.3640748018639359E-2</c:v>
                </c:pt>
                <c:pt idx="4">
                  <c:v>3.3212213105036616E-2</c:v>
                </c:pt>
                <c:pt idx="5">
                  <c:v>1.8841398943437296E-2</c:v>
                </c:pt>
                <c:pt idx="6">
                  <c:v>2.2029916512221207E-2</c:v>
                </c:pt>
                <c:pt idx="7">
                  <c:v>2.4640209198972019E-2</c:v>
                </c:pt>
                <c:pt idx="8">
                  <c:v>2.1382746480051694E-2</c:v>
                </c:pt>
                <c:pt idx="9">
                  <c:v>2.752323696130602E-2</c:v>
                </c:pt>
                <c:pt idx="10">
                  <c:v>3.6892886874361375E-2</c:v>
                </c:pt>
                <c:pt idx="11">
                  <c:v>3.8426720157042786E-2</c:v>
                </c:pt>
                <c:pt idx="12">
                  <c:v>3.1246091617498948E-2</c:v>
                </c:pt>
                <c:pt idx="13">
                  <c:v>3.2056546875724387E-2</c:v>
                </c:pt>
                <c:pt idx="14">
                  <c:v>2.4402050334222672E-2</c:v>
                </c:pt>
                <c:pt idx="15">
                  <c:v>2.0519333406922659E-2</c:v>
                </c:pt>
                <c:pt idx="16">
                  <c:v>1.9743425086305309E-2</c:v>
                </c:pt>
                <c:pt idx="17">
                  <c:v>3.821048310928684E-2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4629632"/>
        <c:axId val="134635520"/>
      </c:barChart>
      <c:catAx>
        <c:axId val="134629632"/>
        <c:scaling>
          <c:orientation val="minMax"/>
        </c:scaling>
        <c:delete val="0"/>
        <c:axPos val="l"/>
        <c:majorTickMark val="none"/>
        <c:minorTickMark val="none"/>
        <c:tickLblPos val="low"/>
        <c:crossAx val="134635520"/>
        <c:crosses val="autoZero"/>
        <c:auto val="1"/>
        <c:lblAlgn val="ctr"/>
        <c:lblOffset val="100"/>
        <c:noMultiLvlLbl val="0"/>
      </c:catAx>
      <c:valAx>
        <c:axId val="134635520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34629632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Tripp</a:t>
            </a:r>
            <a:r>
              <a:rPr lang="en-US" baseline="0"/>
              <a:t> 2020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Tripp!$O$3:$O$20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Tripp!$P$3:$P$20</c:f>
              <c:numCache>
                <c:formatCode>0.00%</c:formatCode>
                <c:ptCount val="18"/>
                <c:pt idx="0">
                  <c:v>-3.4424683115755715E-2</c:v>
                </c:pt>
                <c:pt idx="1">
                  <c:v>-2.8587275535538699E-2</c:v>
                </c:pt>
                <c:pt idx="2">
                  <c:v>-2.9962149778820394E-2</c:v>
                </c:pt>
                <c:pt idx="3">
                  <c:v>-3.3163377490822654E-2</c:v>
                </c:pt>
                <c:pt idx="4">
                  <c:v>-2.8826210802699304E-2</c:v>
                </c:pt>
                <c:pt idx="5">
                  <c:v>-3.3861216199111956E-2</c:v>
                </c:pt>
                <c:pt idx="6">
                  <c:v>-2.4452531602694068E-2</c:v>
                </c:pt>
                <c:pt idx="7">
                  <c:v>-2.3383695139162504E-2</c:v>
                </c:pt>
                <c:pt idx="8">
                  <c:v>-1.9820439123882535E-2</c:v>
                </c:pt>
                <c:pt idx="9">
                  <c:v>-2.5365376598502493E-2</c:v>
                </c:pt>
                <c:pt idx="10">
                  <c:v>-2.0900825436087567E-2</c:v>
                </c:pt>
                <c:pt idx="11">
                  <c:v>-3.9473127651677285E-2</c:v>
                </c:pt>
                <c:pt idx="12">
                  <c:v>-3.6672195378656409E-2</c:v>
                </c:pt>
                <c:pt idx="13">
                  <c:v>-3.4844652006245279E-2</c:v>
                </c:pt>
                <c:pt idx="14">
                  <c:v>-2.4584569367096614E-2</c:v>
                </c:pt>
                <c:pt idx="15">
                  <c:v>-1.5750409379291359E-2</c:v>
                </c:pt>
                <c:pt idx="16">
                  <c:v>-1.4428450905759225E-2</c:v>
                </c:pt>
                <c:pt idx="17">
                  <c:v>-1.9867496847246809E-2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Tripp!$O$3:$O$20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Tripp!$Q$3:$Q$20</c:f>
              <c:numCache>
                <c:formatCode>0.00%</c:formatCode>
                <c:ptCount val="18"/>
                <c:pt idx="0">
                  <c:v>3.3070518230850075E-2</c:v>
                </c:pt>
                <c:pt idx="1">
                  <c:v>2.756190964087276E-2</c:v>
                </c:pt>
                <c:pt idx="2">
                  <c:v>2.8731146286389477E-2</c:v>
                </c:pt>
                <c:pt idx="3">
                  <c:v>2.8660548454702509E-2</c:v>
                </c:pt>
                <c:pt idx="4">
                  <c:v>3.2871883630519315E-2</c:v>
                </c:pt>
                <c:pt idx="5">
                  <c:v>3.3423306615168222E-2</c:v>
                </c:pt>
                <c:pt idx="6">
                  <c:v>1.82397087540704E-2</c:v>
                </c:pt>
                <c:pt idx="7">
                  <c:v>2.1433694675978998E-2</c:v>
                </c:pt>
                <c:pt idx="8">
                  <c:v>2.426357182191272E-2</c:v>
                </c:pt>
                <c:pt idx="9">
                  <c:v>2.0522564275283144E-2</c:v>
                </c:pt>
                <c:pt idx="10">
                  <c:v>2.6192458459822553E-2</c:v>
                </c:pt>
                <c:pt idx="11">
                  <c:v>3.5671018455115062E-2</c:v>
                </c:pt>
                <c:pt idx="12">
                  <c:v>3.7099773142534501E-2</c:v>
                </c:pt>
                <c:pt idx="13">
                  <c:v>2.924365208845044E-2</c:v>
                </c:pt>
                <c:pt idx="14">
                  <c:v>3.0104485345575454E-2</c:v>
                </c:pt>
                <c:pt idx="15">
                  <c:v>2.1657117078725942E-2</c:v>
                </c:pt>
                <c:pt idx="16">
                  <c:v>1.747610274848763E-2</c:v>
                </c:pt>
                <c:pt idx="17">
                  <c:v>4.5407857936489958E-2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4689152"/>
        <c:axId val="134690688"/>
      </c:barChart>
      <c:catAx>
        <c:axId val="134689152"/>
        <c:scaling>
          <c:orientation val="minMax"/>
        </c:scaling>
        <c:delete val="0"/>
        <c:axPos val="l"/>
        <c:majorTickMark val="none"/>
        <c:minorTickMark val="none"/>
        <c:tickLblPos val="low"/>
        <c:crossAx val="134690688"/>
        <c:crosses val="autoZero"/>
        <c:auto val="1"/>
        <c:lblAlgn val="ctr"/>
        <c:lblOffset val="100"/>
        <c:noMultiLvlLbl val="0"/>
      </c:catAx>
      <c:valAx>
        <c:axId val="134690688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34689152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Tripp</a:t>
            </a:r>
            <a:r>
              <a:rPr lang="en-US" baseline="0"/>
              <a:t> 2025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Tripp!$R$3:$R$20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Tripp!$S$3:$S$20</c:f>
              <c:numCache>
                <c:formatCode>0.00%</c:formatCode>
                <c:ptCount val="18"/>
                <c:pt idx="0">
                  <c:v>-3.8137111208877743E-2</c:v>
                </c:pt>
                <c:pt idx="1">
                  <c:v>-3.3893031028284566E-2</c:v>
                </c:pt>
                <c:pt idx="2">
                  <c:v>-2.7786558996380478E-2</c:v>
                </c:pt>
                <c:pt idx="3">
                  <c:v>-2.8993502079048761E-2</c:v>
                </c:pt>
                <c:pt idx="4">
                  <c:v>-3.2477471037611567E-2</c:v>
                </c:pt>
                <c:pt idx="5">
                  <c:v>-2.7481064561359715E-2</c:v>
                </c:pt>
                <c:pt idx="6">
                  <c:v>-3.3460715596685071E-2</c:v>
                </c:pt>
                <c:pt idx="7">
                  <c:v>-2.3752482318474599E-2</c:v>
                </c:pt>
                <c:pt idx="8">
                  <c:v>-2.2859217793402907E-2</c:v>
                </c:pt>
                <c:pt idx="9">
                  <c:v>-1.8756037120071192E-2</c:v>
                </c:pt>
                <c:pt idx="10">
                  <c:v>-2.4518583070112301E-2</c:v>
                </c:pt>
                <c:pt idx="11">
                  <c:v>-1.8606133683757273E-2</c:v>
                </c:pt>
                <c:pt idx="12">
                  <c:v>-3.711351740977914E-2</c:v>
                </c:pt>
                <c:pt idx="13">
                  <c:v>-3.3513902538706057E-2</c:v>
                </c:pt>
                <c:pt idx="14">
                  <c:v>-3.14950661628213E-2</c:v>
                </c:pt>
                <c:pt idx="15">
                  <c:v>-2.0688562952885275E-2</c:v>
                </c:pt>
                <c:pt idx="16">
                  <c:v>-1.151165465115093E-2</c:v>
                </c:pt>
                <c:pt idx="17">
                  <c:v>-2.1853234820457972E-2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Tripp!$R$3:$R$20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Tripp!$T$3:$T$20</c:f>
              <c:numCache>
                <c:formatCode>0.00%</c:formatCode>
                <c:ptCount val="18"/>
                <c:pt idx="0">
                  <c:v>3.6641766189162567E-2</c:v>
                </c:pt>
                <c:pt idx="1">
                  <c:v>3.2563352210535232E-2</c:v>
                </c:pt>
                <c:pt idx="2">
                  <c:v>2.6805878267136762E-2</c:v>
                </c:pt>
                <c:pt idx="3">
                  <c:v>2.802572929938639E-2</c:v>
                </c:pt>
                <c:pt idx="4">
                  <c:v>2.7556203047079616E-2</c:v>
                </c:pt>
                <c:pt idx="5">
                  <c:v>3.197619425225795E-2</c:v>
                </c:pt>
                <c:pt idx="6">
                  <c:v>3.3533891464148875E-2</c:v>
                </c:pt>
                <c:pt idx="7">
                  <c:v>1.7577039546274455E-2</c:v>
                </c:pt>
                <c:pt idx="8">
                  <c:v>2.0629682976992459E-2</c:v>
                </c:pt>
                <c:pt idx="9">
                  <c:v>2.3845099746594579E-2</c:v>
                </c:pt>
                <c:pt idx="10">
                  <c:v>1.9491219136392225E-2</c:v>
                </c:pt>
                <c:pt idx="11">
                  <c:v>2.4634961388410485E-2</c:v>
                </c:pt>
                <c:pt idx="12">
                  <c:v>3.3740895340292974E-2</c:v>
                </c:pt>
                <c:pt idx="13">
                  <c:v>3.5108024250730889E-2</c:v>
                </c:pt>
                <c:pt idx="14">
                  <c:v>2.6817261342600655E-2</c:v>
                </c:pt>
                <c:pt idx="15">
                  <c:v>2.6820704919005334E-2</c:v>
                </c:pt>
                <c:pt idx="16">
                  <c:v>1.8561589224164766E-2</c:v>
                </c:pt>
                <c:pt idx="17">
                  <c:v>4.877266036896697E-2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4715648"/>
        <c:axId val="134721536"/>
      </c:barChart>
      <c:catAx>
        <c:axId val="134715648"/>
        <c:scaling>
          <c:orientation val="minMax"/>
        </c:scaling>
        <c:delete val="0"/>
        <c:axPos val="l"/>
        <c:majorTickMark val="none"/>
        <c:minorTickMark val="none"/>
        <c:tickLblPos val="low"/>
        <c:crossAx val="134721536"/>
        <c:crosses val="autoZero"/>
        <c:auto val="1"/>
        <c:lblAlgn val="ctr"/>
        <c:lblOffset val="100"/>
        <c:noMultiLvlLbl val="0"/>
      </c:catAx>
      <c:valAx>
        <c:axId val="134721536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34715648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Brown</a:t>
            </a:r>
            <a:r>
              <a:rPr lang="en-US" baseline="0"/>
              <a:t> 2030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Brown!$U$3:$U$20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Brown!$V$3:$V$20</c:f>
              <c:numCache>
                <c:formatCode>0.00%</c:formatCode>
                <c:ptCount val="18"/>
                <c:pt idx="0">
                  <c:v>-2.9080614808703782E-2</c:v>
                </c:pt>
                <c:pt idx="1">
                  <c:v>-3.0422058173602662E-2</c:v>
                </c:pt>
                <c:pt idx="2">
                  <c:v>-3.0719515806831053E-2</c:v>
                </c:pt>
                <c:pt idx="3">
                  <c:v>-2.8393658081660937E-2</c:v>
                </c:pt>
                <c:pt idx="4">
                  <c:v>-3.1888988230131247E-2</c:v>
                </c:pt>
                <c:pt idx="5">
                  <c:v>-2.8895739742676757E-2</c:v>
                </c:pt>
                <c:pt idx="6">
                  <c:v>-2.8960647225322114E-2</c:v>
                </c:pt>
                <c:pt idx="7">
                  <c:v>-2.9900751616290445E-2</c:v>
                </c:pt>
                <c:pt idx="8">
                  <c:v>-3.397674302689134E-2</c:v>
                </c:pt>
                <c:pt idx="9">
                  <c:v>-3.2986089808525063E-2</c:v>
                </c:pt>
                <c:pt idx="10">
                  <c:v>-2.5732798467458875E-2</c:v>
                </c:pt>
                <c:pt idx="11">
                  <c:v>-2.3519784922428909E-2</c:v>
                </c:pt>
                <c:pt idx="12">
                  <c:v>-2.4953203478160647E-2</c:v>
                </c:pt>
                <c:pt idx="13">
                  <c:v>-2.8495696128855288E-2</c:v>
                </c:pt>
                <c:pt idx="14">
                  <c:v>-2.5482609905226095E-2</c:v>
                </c:pt>
                <c:pt idx="15">
                  <c:v>-2.034941467616809E-2</c:v>
                </c:pt>
                <c:pt idx="16">
                  <c:v>-1.3627953553851924E-2</c:v>
                </c:pt>
                <c:pt idx="17">
                  <c:v>-1.6538843928679443E-2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Brown!$U$3:$U$20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Brown!$W$3:$W$20</c:f>
              <c:numCache>
                <c:formatCode>0.00%</c:formatCode>
                <c:ptCount val="18"/>
                <c:pt idx="0">
                  <c:v>2.7940198542045581E-2</c:v>
                </c:pt>
                <c:pt idx="1">
                  <c:v>2.9252703404352893E-2</c:v>
                </c:pt>
                <c:pt idx="2">
                  <c:v>2.9569500007970543E-2</c:v>
                </c:pt>
                <c:pt idx="3">
                  <c:v>2.741118329454879E-2</c:v>
                </c:pt>
                <c:pt idx="4">
                  <c:v>3.1571957407588877E-2</c:v>
                </c:pt>
                <c:pt idx="5">
                  <c:v>2.9258190692565644E-2</c:v>
                </c:pt>
                <c:pt idx="6">
                  <c:v>2.8235545792308539E-2</c:v>
                </c:pt>
                <c:pt idx="7">
                  <c:v>3.1451148701369849E-2</c:v>
                </c:pt>
                <c:pt idx="8">
                  <c:v>3.7323930993100329E-2</c:v>
                </c:pt>
                <c:pt idx="9">
                  <c:v>2.847356018838117E-2</c:v>
                </c:pt>
                <c:pt idx="10">
                  <c:v>2.5919558285683212E-2</c:v>
                </c:pt>
                <c:pt idx="11">
                  <c:v>2.3648373352612207E-2</c:v>
                </c:pt>
                <c:pt idx="12">
                  <c:v>2.4367036967874608E-2</c:v>
                </c:pt>
                <c:pt idx="13">
                  <c:v>2.9657608632718716E-2</c:v>
                </c:pt>
                <c:pt idx="14">
                  <c:v>3.0911349191616293E-2</c:v>
                </c:pt>
                <c:pt idx="15">
                  <c:v>2.6009552409161106E-2</c:v>
                </c:pt>
                <c:pt idx="16">
                  <c:v>1.8749987917410751E-2</c:v>
                </c:pt>
                <c:pt idx="17">
                  <c:v>3.6323502637226356E-2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11512192"/>
        <c:axId val="111530368"/>
      </c:barChart>
      <c:catAx>
        <c:axId val="111512192"/>
        <c:scaling>
          <c:orientation val="minMax"/>
        </c:scaling>
        <c:delete val="0"/>
        <c:axPos val="l"/>
        <c:majorTickMark val="none"/>
        <c:minorTickMark val="none"/>
        <c:tickLblPos val="low"/>
        <c:crossAx val="111530368"/>
        <c:crosses val="autoZero"/>
        <c:auto val="1"/>
        <c:lblAlgn val="ctr"/>
        <c:lblOffset val="100"/>
        <c:noMultiLvlLbl val="0"/>
      </c:catAx>
      <c:valAx>
        <c:axId val="111530368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11512192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Tripp</a:t>
            </a:r>
            <a:r>
              <a:rPr lang="en-US" baseline="0"/>
              <a:t> 2030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Tripp!$U$3:$U$20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Tripp!$V$3:$V$20</c:f>
              <c:numCache>
                <c:formatCode>0.00%</c:formatCode>
                <c:ptCount val="18"/>
                <c:pt idx="0">
                  <c:v>-3.8155993479446405E-2</c:v>
                </c:pt>
                <c:pt idx="1">
                  <c:v>-3.7481476331443844E-2</c:v>
                </c:pt>
                <c:pt idx="2">
                  <c:v>-3.3529261456838565E-2</c:v>
                </c:pt>
                <c:pt idx="3">
                  <c:v>-2.7048697227057817E-2</c:v>
                </c:pt>
                <c:pt idx="4">
                  <c:v>-2.7955783815501411E-2</c:v>
                </c:pt>
                <c:pt idx="5">
                  <c:v>-3.1732580780527847E-2</c:v>
                </c:pt>
                <c:pt idx="6">
                  <c:v>-2.6291574052090972E-2</c:v>
                </c:pt>
                <c:pt idx="7">
                  <c:v>-3.3130923638980729E-2</c:v>
                </c:pt>
                <c:pt idx="8">
                  <c:v>-2.3084197131224077E-2</c:v>
                </c:pt>
                <c:pt idx="9">
                  <c:v>-2.2371967596776777E-2</c:v>
                </c:pt>
                <c:pt idx="10">
                  <c:v>-1.7548519701789615E-2</c:v>
                </c:pt>
                <c:pt idx="11">
                  <c:v>-2.3702497479764235E-2</c:v>
                </c:pt>
                <c:pt idx="12">
                  <c:v>-1.6165391405905921E-2</c:v>
                </c:pt>
                <c:pt idx="13">
                  <c:v>-3.4096851024592048E-2</c:v>
                </c:pt>
                <c:pt idx="14">
                  <c:v>-2.9827791379955549E-2</c:v>
                </c:pt>
                <c:pt idx="15">
                  <c:v>-2.6535518012505414E-2</c:v>
                </c:pt>
                <c:pt idx="16">
                  <c:v>-1.5649470843383837E-2</c:v>
                </c:pt>
                <c:pt idx="17">
                  <c:v>-2.11314293559247E-2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Tripp!$U$3:$U$20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Tripp!$W$3:$W$20</c:f>
              <c:numCache>
                <c:formatCode>0.00%</c:formatCode>
                <c:ptCount val="18"/>
                <c:pt idx="0">
                  <c:v>3.6659667366582417E-2</c:v>
                </c:pt>
                <c:pt idx="1">
                  <c:v>3.602311103444783E-2</c:v>
                </c:pt>
                <c:pt idx="2">
                  <c:v>3.2213110379151907E-2</c:v>
                </c:pt>
                <c:pt idx="3">
                  <c:v>2.6106488188772144E-2</c:v>
                </c:pt>
                <c:pt idx="4">
                  <c:v>2.7296812210554498E-2</c:v>
                </c:pt>
                <c:pt idx="5">
                  <c:v>2.6580136032393519E-2</c:v>
                </c:pt>
                <c:pt idx="6">
                  <c:v>3.1077256528363652E-2</c:v>
                </c:pt>
                <c:pt idx="7">
                  <c:v>3.3855388176384754E-2</c:v>
                </c:pt>
                <c:pt idx="8">
                  <c:v>1.6890758416579256E-2</c:v>
                </c:pt>
                <c:pt idx="9">
                  <c:v>1.9880115562449136E-2</c:v>
                </c:pt>
                <c:pt idx="10">
                  <c:v>2.3419020983223671E-2</c:v>
                </c:pt>
                <c:pt idx="11">
                  <c:v>1.8474977324769815E-2</c:v>
                </c:pt>
                <c:pt idx="12">
                  <c:v>2.2781429665776474E-2</c:v>
                </c:pt>
                <c:pt idx="13">
                  <c:v>3.1418970523692767E-2</c:v>
                </c:pt>
                <c:pt idx="14">
                  <c:v>3.2884511126829115E-2</c:v>
                </c:pt>
                <c:pt idx="15">
                  <c:v>2.3432121623796515E-2</c:v>
                </c:pt>
                <c:pt idx="16">
                  <c:v>2.3245204768016229E-2</c:v>
                </c:pt>
                <c:pt idx="17">
                  <c:v>5.2320995374506844E-2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4750592"/>
        <c:axId val="134752128"/>
      </c:barChart>
      <c:catAx>
        <c:axId val="134750592"/>
        <c:scaling>
          <c:orientation val="minMax"/>
        </c:scaling>
        <c:delete val="0"/>
        <c:axPos val="l"/>
        <c:majorTickMark val="none"/>
        <c:minorTickMark val="none"/>
        <c:tickLblPos val="low"/>
        <c:crossAx val="134752128"/>
        <c:crosses val="autoZero"/>
        <c:auto val="1"/>
        <c:lblAlgn val="ctr"/>
        <c:lblOffset val="100"/>
        <c:noMultiLvlLbl val="0"/>
      </c:catAx>
      <c:valAx>
        <c:axId val="134752128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34750592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Tripp</a:t>
            </a:r>
            <a:r>
              <a:rPr lang="en-US" baseline="0"/>
              <a:t> 2035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Tripp!$X$3:$X$20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Tripp!$Y$3:$Y$20</c:f>
              <c:numCache>
                <c:formatCode>0.00%</c:formatCode>
                <c:ptCount val="18"/>
                <c:pt idx="0">
                  <c:v>-3.630102748502019E-2</c:v>
                </c:pt>
                <c:pt idx="1">
                  <c:v>-3.7499069495138593E-2</c:v>
                </c:pt>
                <c:pt idx="2">
                  <c:v>-3.7140268372534507E-2</c:v>
                </c:pt>
                <c:pt idx="3">
                  <c:v>-3.3421957784094097E-2</c:v>
                </c:pt>
                <c:pt idx="4">
                  <c:v>-2.6408597957624264E-2</c:v>
                </c:pt>
                <c:pt idx="5">
                  <c:v>-2.69199114097563E-2</c:v>
                </c:pt>
                <c:pt idx="6">
                  <c:v>-3.1427966818225503E-2</c:v>
                </c:pt>
                <c:pt idx="7">
                  <c:v>-2.5177580248427714E-2</c:v>
                </c:pt>
                <c:pt idx="8">
                  <c:v>-3.3050161651618275E-2</c:v>
                </c:pt>
                <c:pt idx="9">
                  <c:v>-2.2503508875182879E-2</c:v>
                </c:pt>
                <c:pt idx="10">
                  <c:v>-2.1891353076005763E-2</c:v>
                </c:pt>
                <c:pt idx="11">
                  <c:v>-1.6334144847689417E-2</c:v>
                </c:pt>
                <c:pt idx="12">
                  <c:v>-2.2900540776372019E-2</c:v>
                </c:pt>
                <c:pt idx="13">
                  <c:v>-1.3535047847342203E-2</c:v>
                </c:pt>
                <c:pt idx="14">
                  <c:v>-3.070150757949484E-2</c:v>
                </c:pt>
                <c:pt idx="15">
                  <c:v>-2.4810158784075158E-2</c:v>
                </c:pt>
                <c:pt idx="16">
                  <c:v>-2.0157200161243793E-2</c:v>
                </c:pt>
                <c:pt idx="17">
                  <c:v>-2.3660326371856444E-2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Tripp!$X$3:$X$20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Tripp!$Z$3:$Z$20</c:f>
              <c:numCache>
                <c:formatCode>0.00%</c:formatCode>
                <c:ptCount val="18"/>
                <c:pt idx="0">
                  <c:v>3.4877458515360962E-2</c:v>
                </c:pt>
                <c:pt idx="1">
                  <c:v>3.6039007088849599E-2</c:v>
                </c:pt>
                <c:pt idx="2">
                  <c:v>3.5703582479780074E-2</c:v>
                </c:pt>
                <c:pt idx="3">
                  <c:v>3.2121052985093705E-2</c:v>
                </c:pt>
                <c:pt idx="4">
                  <c:v>2.5475855593073096E-2</c:v>
                </c:pt>
                <c:pt idx="5">
                  <c:v>2.685564119504651E-2</c:v>
                </c:pt>
                <c:pt idx="6">
                  <c:v>2.5763889264937636E-2</c:v>
                </c:pt>
                <c:pt idx="7">
                  <c:v>3.0355457159039589E-2</c:v>
                </c:pt>
                <c:pt idx="8">
                  <c:v>3.438198348802543E-2</c:v>
                </c:pt>
                <c:pt idx="9">
                  <c:v>1.6347788790387559E-2</c:v>
                </c:pt>
                <c:pt idx="10">
                  <c:v>1.9143661525493069E-2</c:v>
                </c:pt>
                <c:pt idx="11">
                  <c:v>2.3127400412966771E-2</c:v>
                </c:pt>
                <c:pt idx="12">
                  <c:v>1.7353919200525675E-2</c:v>
                </c:pt>
                <c:pt idx="13">
                  <c:v>2.0785454844682839E-2</c:v>
                </c:pt>
                <c:pt idx="14">
                  <c:v>2.8995409023215585E-2</c:v>
                </c:pt>
                <c:pt idx="15">
                  <c:v>2.9595323850454318E-2</c:v>
                </c:pt>
                <c:pt idx="16">
                  <c:v>1.9945078818044443E-2</c:v>
                </c:pt>
                <c:pt idx="17">
                  <c:v>5.9291706223321042E-2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4793472"/>
        <c:axId val="134799360"/>
      </c:barChart>
      <c:catAx>
        <c:axId val="134793472"/>
        <c:scaling>
          <c:orientation val="minMax"/>
        </c:scaling>
        <c:delete val="0"/>
        <c:axPos val="l"/>
        <c:majorTickMark val="none"/>
        <c:minorTickMark val="none"/>
        <c:tickLblPos val="low"/>
        <c:crossAx val="134799360"/>
        <c:crosses val="autoZero"/>
        <c:auto val="1"/>
        <c:lblAlgn val="ctr"/>
        <c:lblOffset val="100"/>
        <c:noMultiLvlLbl val="0"/>
      </c:catAx>
      <c:valAx>
        <c:axId val="134799360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34793472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Todd</a:t>
            </a:r>
            <a:r>
              <a:rPr lang="en-US" baseline="0"/>
              <a:t> 2010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Todd!$I$3:$I$20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Todd!$J$3:$J$20</c:f>
              <c:numCache>
                <c:formatCode>0.00%</c:formatCode>
                <c:ptCount val="18"/>
                <c:pt idx="0">
                  <c:v>-6.3566375364128166E-2</c:v>
                </c:pt>
                <c:pt idx="1">
                  <c:v>-6.0965459841864335E-2</c:v>
                </c:pt>
                <c:pt idx="2">
                  <c:v>-5.1290054099042866E-2</c:v>
                </c:pt>
                <c:pt idx="3">
                  <c:v>-4.7960882230545149E-2</c:v>
                </c:pt>
                <c:pt idx="4">
                  <c:v>-3.8077403245942575E-2</c:v>
                </c:pt>
                <c:pt idx="5">
                  <c:v>-3.6100707449022058E-2</c:v>
                </c:pt>
                <c:pt idx="6">
                  <c:v>-2.4448605909280066E-2</c:v>
                </c:pt>
                <c:pt idx="7">
                  <c:v>-2.6217228464419477E-2</c:v>
                </c:pt>
                <c:pt idx="8">
                  <c:v>-2.3824386183936747E-2</c:v>
                </c:pt>
                <c:pt idx="9">
                  <c:v>-2.6217228464419477E-2</c:v>
                </c:pt>
                <c:pt idx="10">
                  <c:v>-2.5488972118185602E-2</c:v>
                </c:pt>
                <c:pt idx="11">
                  <c:v>-2.0287141073657929E-2</c:v>
                </c:pt>
                <c:pt idx="12">
                  <c:v>-1.8102372034956304E-2</c:v>
                </c:pt>
                <c:pt idx="13">
                  <c:v>-1.0611735330836454E-2</c:v>
                </c:pt>
                <c:pt idx="14">
                  <c:v>-7.6987099459009571E-3</c:v>
                </c:pt>
                <c:pt idx="15">
                  <c:v>-4.5776113191843531E-3</c:v>
                </c:pt>
                <c:pt idx="16">
                  <c:v>-3.5372451102788183E-3</c:v>
                </c:pt>
                <c:pt idx="17">
                  <c:v>-2.39284228048273E-3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Todd!$I$3:$I$20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Todd!$K$3:$K$20</c:f>
              <c:numCache>
                <c:formatCode>0.00%</c:formatCode>
                <c:ptCount val="18"/>
                <c:pt idx="0">
                  <c:v>6.2421972534332085E-2</c:v>
                </c:pt>
                <c:pt idx="1">
                  <c:v>5.8156471077819391E-2</c:v>
                </c:pt>
                <c:pt idx="2">
                  <c:v>4.8585101955888471E-2</c:v>
                </c:pt>
                <c:pt idx="3">
                  <c:v>4.2967124427798584E-2</c:v>
                </c:pt>
                <c:pt idx="4">
                  <c:v>4.2759051186017479E-2</c:v>
                </c:pt>
                <c:pt idx="5">
                  <c:v>3.9950062421972535E-2</c:v>
                </c:pt>
                <c:pt idx="6">
                  <c:v>2.9130253849354974E-2</c:v>
                </c:pt>
                <c:pt idx="7">
                  <c:v>2.9442363712026635E-2</c:v>
                </c:pt>
                <c:pt idx="8">
                  <c:v>2.6529338327091135E-2</c:v>
                </c:pt>
                <c:pt idx="9">
                  <c:v>2.7673741156887224E-2</c:v>
                </c:pt>
                <c:pt idx="10">
                  <c:v>2.4760715771951727E-2</c:v>
                </c:pt>
                <c:pt idx="11">
                  <c:v>2.4552642530170619E-2</c:v>
                </c:pt>
                <c:pt idx="12">
                  <c:v>1.8830628381190179E-2</c:v>
                </c:pt>
                <c:pt idx="13">
                  <c:v>1.0299625468164793E-2</c:v>
                </c:pt>
                <c:pt idx="14">
                  <c:v>7.4906367041198503E-3</c:v>
                </c:pt>
                <c:pt idx="15">
                  <c:v>7.2825634623387434E-3</c:v>
                </c:pt>
                <c:pt idx="16">
                  <c:v>4.6816479400749065E-3</c:v>
                </c:pt>
                <c:pt idx="17">
                  <c:v>3.1210986267166041E-3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5996544"/>
        <c:axId val="135998080"/>
      </c:barChart>
      <c:catAx>
        <c:axId val="135996544"/>
        <c:scaling>
          <c:orientation val="minMax"/>
        </c:scaling>
        <c:delete val="0"/>
        <c:axPos val="l"/>
        <c:majorTickMark val="none"/>
        <c:minorTickMark val="none"/>
        <c:tickLblPos val="low"/>
        <c:crossAx val="135998080"/>
        <c:crosses val="autoZero"/>
        <c:auto val="1"/>
        <c:lblAlgn val="ctr"/>
        <c:lblOffset val="100"/>
        <c:noMultiLvlLbl val="0"/>
      </c:catAx>
      <c:valAx>
        <c:axId val="135998080"/>
        <c:scaling>
          <c:orientation val="minMax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35996544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Todd</a:t>
            </a:r>
            <a:r>
              <a:rPr lang="en-US" baseline="0"/>
              <a:t> 2015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Todd!$L$3:$L$20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Todd!$M$3:$M$20</c:f>
              <c:numCache>
                <c:formatCode>0.00%</c:formatCode>
                <c:ptCount val="18"/>
                <c:pt idx="0">
                  <c:v>-6.8024580797026959E-2</c:v>
                </c:pt>
                <c:pt idx="1">
                  <c:v>-5.6451136773822151E-2</c:v>
                </c:pt>
                <c:pt idx="2">
                  <c:v>-5.5018482351312965E-2</c:v>
                </c:pt>
                <c:pt idx="3">
                  <c:v>-4.5810310736071863E-2</c:v>
                </c:pt>
                <c:pt idx="4">
                  <c:v>-4.2412194493843425E-2</c:v>
                </c:pt>
                <c:pt idx="5">
                  <c:v>-3.310488915293084E-2</c:v>
                </c:pt>
                <c:pt idx="6">
                  <c:v>-3.208506060682529E-2</c:v>
                </c:pt>
                <c:pt idx="7">
                  <c:v>-2.0813361560398258E-2</c:v>
                </c:pt>
                <c:pt idx="8">
                  <c:v>-2.2607675236671638E-2</c:v>
                </c:pt>
                <c:pt idx="9">
                  <c:v>-2.0071757765948012E-2</c:v>
                </c:pt>
                <c:pt idx="10">
                  <c:v>-2.1647763018984498E-2</c:v>
                </c:pt>
                <c:pt idx="11">
                  <c:v>-2.0882893889059898E-2</c:v>
                </c:pt>
                <c:pt idx="12">
                  <c:v>-1.5962040806836605E-2</c:v>
                </c:pt>
                <c:pt idx="13">
                  <c:v>-1.5080960463964286E-2</c:v>
                </c:pt>
                <c:pt idx="14">
                  <c:v>-7.9995492557730485E-3</c:v>
                </c:pt>
                <c:pt idx="15">
                  <c:v>-5.5125330648554604E-3</c:v>
                </c:pt>
                <c:pt idx="16">
                  <c:v>-2.8653284335835773E-3</c:v>
                </c:pt>
                <c:pt idx="17">
                  <c:v>-3.3864113965811553E-3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Todd!$L$3:$L$20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Todd!$N$3:$N$20</c:f>
              <c:numCache>
                <c:formatCode>0.00%</c:formatCode>
                <c:ptCount val="18"/>
                <c:pt idx="0">
                  <c:v>6.5255242570416566E-2</c:v>
                </c:pt>
                <c:pt idx="1">
                  <c:v>5.5730031021494555E-2</c:v>
                </c:pt>
                <c:pt idx="2">
                  <c:v>5.2465013728231071E-2</c:v>
                </c:pt>
                <c:pt idx="3">
                  <c:v>4.347497698591634E-2</c:v>
                </c:pt>
                <c:pt idx="4">
                  <c:v>3.7893068856468419E-2</c:v>
                </c:pt>
                <c:pt idx="5">
                  <c:v>3.7975587591949099E-2</c:v>
                </c:pt>
                <c:pt idx="6">
                  <c:v>3.6002693999321669E-2</c:v>
                </c:pt>
                <c:pt idx="7">
                  <c:v>2.5656712911461006E-2</c:v>
                </c:pt>
                <c:pt idx="8">
                  <c:v>2.589948548821272E-2</c:v>
                </c:pt>
                <c:pt idx="9">
                  <c:v>2.2694153061819919E-2</c:v>
                </c:pt>
                <c:pt idx="10">
                  <c:v>2.4111258318184198E-2</c:v>
                </c:pt>
                <c:pt idx="11">
                  <c:v>2.1009048210670022E-2</c:v>
                </c:pt>
                <c:pt idx="12">
                  <c:v>2.1430357432741354E-2</c:v>
                </c:pt>
                <c:pt idx="13">
                  <c:v>1.5992388751149344E-2</c:v>
                </c:pt>
                <c:pt idx="14">
                  <c:v>8.1831215877373447E-3</c:v>
                </c:pt>
                <c:pt idx="15">
                  <c:v>5.8034071184925725E-3</c:v>
                </c:pt>
                <c:pt idx="16">
                  <c:v>5.0959581481378677E-3</c:v>
                </c:pt>
                <c:pt idx="17">
                  <c:v>5.590564413105974E-3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6031232"/>
        <c:axId val="136033024"/>
      </c:barChart>
      <c:catAx>
        <c:axId val="136031232"/>
        <c:scaling>
          <c:orientation val="minMax"/>
        </c:scaling>
        <c:delete val="0"/>
        <c:axPos val="l"/>
        <c:majorTickMark val="none"/>
        <c:minorTickMark val="none"/>
        <c:tickLblPos val="low"/>
        <c:crossAx val="136033024"/>
        <c:crosses val="autoZero"/>
        <c:auto val="1"/>
        <c:lblAlgn val="ctr"/>
        <c:lblOffset val="100"/>
        <c:noMultiLvlLbl val="0"/>
      </c:catAx>
      <c:valAx>
        <c:axId val="136033024"/>
        <c:scaling>
          <c:orientation val="minMax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36031232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Todd</a:t>
            </a:r>
            <a:r>
              <a:rPr lang="en-US" baseline="0"/>
              <a:t> 2020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Todd!$O$3:$O$20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Todd!$P$3:$P$20</c:f>
              <c:numCache>
                <c:formatCode>0.00%</c:formatCode>
                <c:ptCount val="18"/>
                <c:pt idx="0">
                  <c:v>-6.6063927634593289E-2</c:v>
                </c:pt>
                <c:pt idx="1">
                  <c:v>-6.1373672392961709E-2</c:v>
                </c:pt>
                <c:pt idx="2">
                  <c:v>-5.0643764213864934E-2</c:v>
                </c:pt>
                <c:pt idx="3">
                  <c:v>-4.9809182911140906E-2</c:v>
                </c:pt>
                <c:pt idx="4">
                  <c:v>-4.0263673986593009E-2</c:v>
                </c:pt>
                <c:pt idx="5">
                  <c:v>-3.7590099902780026E-2</c:v>
                </c:pt>
                <c:pt idx="6">
                  <c:v>-2.8846812813221174E-2</c:v>
                </c:pt>
                <c:pt idx="7">
                  <c:v>-2.8466776745158875E-2</c:v>
                </c:pt>
                <c:pt idx="8">
                  <c:v>-1.7770764459282377E-2</c:v>
                </c:pt>
                <c:pt idx="9">
                  <c:v>-1.9510061607513274E-2</c:v>
                </c:pt>
                <c:pt idx="10">
                  <c:v>-1.6508529077854241E-2</c:v>
                </c:pt>
                <c:pt idx="11">
                  <c:v>-1.7557120924270631E-2</c:v>
                </c:pt>
                <c:pt idx="12">
                  <c:v>-1.6715569396471109E-2</c:v>
                </c:pt>
                <c:pt idx="13">
                  <c:v>-1.2936453623065681E-2</c:v>
                </c:pt>
                <c:pt idx="14">
                  <c:v>-1.1641015211106335E-2</c:v>
                </c:pt>
                <c:pt idx="15">
                  <c:v>-5.6993184037296201E-3</c:v>
                </c:pt>
                <c:pt idx="16">
                  <c:v>-3.5722524527966189E-3</c:v>
                </c:pt>
                <c:pt idx="17">
                  <c:v>-3.5224065238320373E-3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Todd!$O$3:$O$20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Todd!$Q$3:$Q$20</c:f>
              <c:numCache>
                <c:formatCode>0.00%</c:formatCode>
                <c:ptCount val="18"/>
                <c:pt idx="0">
                  <c:v>6.3479445171620894E-2</c:v>
                </c:pt>
                <c:pt idx="1">
                  <c:v>5.8933466361867311E-2</c:v>
                </c:pt>
                <c:pt idx="2">
                  <c:v>5.008991010139819E-2</c:v>
                </c:pt>
                <c:pt idx="3">
                  <c:v>4.7398606925265041E-2</c:v>
                </c:pt>
                <c:pt idx="4">
                  <c:v>3.894167915927433E-2</c:v>
                </c:pt>
                <c:pt idx="5">
                  <c:v>3.3640986197112713E-2</c:v>
                </c:pt>
                <c:pt idx="6">
                  <c:v>3.37723860621107E-2</c:v>
                </c:pt>
                <c:pt idx="7">
                  <c:v>3.2668908430059408E-2</c:v>
                </c:pt>
                <c:pt idx="8">
                  <c:v>2.2481722173593632E-2</c:v>
                </c:pt>
                <c:pt idx="9">
                  <c:v>2.2596709350829566E-2</c:v>
                </c:pt>
                <c:pt idx="10">
                  <c:v>1.9595681147846933E-2</c:v>
                </c:pt>
                <c:pt idx="11">
                  <c:v>2.0782994468349213E-2</c:v>
                </c:pt>
                <c:pt idx="12">
                  <c:v>1.803558449746907E-2</c:v>
                </c:pt>
                <c:pt idx="13">
                  <c:v>1.7964125923296756E-2</c:v>
                </c:pt>
                <c:pt idx="14">
                  <c:v>1.3020771035406831E-2</c:v>
                </c:pt>
                <c:pt idx="15">
                  <c:v>6.5338494220665835E-3</c:v>
                </c:pt>
                <c:pt idx="16">
                  <c:v>3.980730886103661E-3</c:v>
                </c:pt>
                <c:pt idx="17">
                  <c:v>7.5910404060934578E-3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6062080"/>
        <c:axId val="136063616"/>
      </c:barChart>
      <c:catAx>
        <c:axId val="136062080"/>
        <c:scaling>
          <c:orientation val="minMax"/>
        </c:scaling>
        <c:delete val="0"/>
        <c:axPos val="l"/>
        <c:majorTickMark val="none"/>
        <c:minorTickMark val="none"/>
        <c:tickLblPos val="low"/>
        <c:crossAx val="136063616"/>
        <c:crosses val="autoZero"/>
        <c:auto val="1"/>
        <c:lblAlgn val="ctr"/>
        <c:lblOffset val="100"/>
        <c:noMultiLvlLbl val="0"/>
      </c:catAx>
      <c:valAx>
        <c:axId val="136063616"/>
        <c:scaling>
          <c:orientation val="minMax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36062080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Todd</a:t>
            </a:r>
            <a:r>
              <a:rPr lang="en-US" baseline="0"/>
              <a:t> 2025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Todd!$R$3:$R$20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Todd!$S$3:$S$20</c:f>
              <c:numCache>
                <c:formatCode>0.00%</c:formatCode>
                <c:ptCount val="18"/>
                <c:pt idx="0">
                  <c:v>-6.6186462962597628E-2</c:v>
                </c:pt>
                <c:pt idx="1">
                  <c:v>-5.9183704534181994E-2</c:v>
                </c:pt>
                <c:pt idx="2">
                  <c:v>-5.5772116843138798E-2</c:v>
                </c:pt>
                <c:pt idx="3">
                  <c:v>-4.5339898065243418E-2</c:v>
                </c:pt>
                <c:pt idx="4">
                  <c:v>-4.4239088640522568E-2</c:v>
                </c:pt>
                <c:pt idx="5">
                  <c:v>-3.5271596524365713E-2</c:v>
                </c:pt>
                <c:pt idx="6">
                  <c:v>-3.3331854952865343E-2</c:v>
                </c:pt>
                <c:pt idx="7">
                  <c:v>-2.4909404289757839E-2</c:v>
                </c:pt>
                <c:pt idx="8">
                  <c:v>-2.5276006062420409E-2</c:v>
                </c:pt>
                <c:pt idx="9">
                  <c:v>-1.5085743036676154E-2</c:v>
                </c:pt>
                <c:pt idx="10">
                  <c:v>-1.6394064257032916E-2</c:v>
                </c:pt>
                <c:pt idx="11">
                  <c:v>-1.3290846072339895E-2</c:v>
                </c:pt>
                <c:pt idx="12">
                  <c:v>-1.383087833202307E-2</c:v>
                </c:pt>
                <c:pt idx="13">
                  <c:v>-1.376731032678479E-2</c:v>
                </c:pt>
                <c:pt idx="14">
                  <c:v>-9.6485887843325412E-3</c:v>
                </c:pt>
                <c:pt idx="15">
                  <c:v>-8.4656782982549736E-3</c:v>
                </c:pt>
                <c:pt idx="16">
                  <c:v>-3.6517753966268571E-3</c:v>
                </c:pt>
                <c:pt idx="17">
                  <c:v>-4.0234283620385579E-3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Todd!$R$3:$R$20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Todd!$T$3:$T$20</c:f>
              <c:numCache>
                <c:formatCode>0.00%</c:formatCode>
                <c:ptCount val="18"/>
                <c:pt idx="0">
                  <c:v>6.3590555465985285E-2</c:v>
                </c:pt>
                <c:pt idx="1">
                  <c:v>5.7040169962525845E-2</c:v>
                </c:pt>
                <c:pt idx="2">
                  <c:v>5.34059888500538E-2</c:v>
                </c:pt>
                <c:pt idx="3">
                  <c:v>4.4867678737902227E-2</c:v>
                </c:pt>
                <c:pt idx="4">
                  <c:v>4.2661001786975315E-2</c:v>
                </c:pt>
                <c:pt idx="5">
                  <c:v>3.4995756646097942E-2</c:v>
                </c:pt>
                <c:pt idx="6">
                  <c:v>2.9815732519298047E-2</c:v>
                </c:pt>
                <c:pt idx="7">
                  <c:v>3.004795701933103E-2</c:v>
                </c:pt>
                <c:pt idx="8">
                  <c:v>2.9407357459823681E-2</c:v>
                </c:pt>
                <c:pt idx="9">
                  <c:v>1.9427125416366577E-2</c:v>
                </c:pt>
                <c:pt idx="10">
                  <c:v>1.9852527412845808E-2</c:v>
                </c:pt>
                <c:pt idx="11">
                  <c:v>1.6643173798931044E-2</c:v>
                </c:pt>
                <c:pt idx="12">
                  <c:v>1.8089881562765288E-2</c:v>
                </c:pt>
                <c:pt idx="13">
                  <c:v>1.4808682597431485E-2</c:v>
                </c:pt>
                <c:pt idx="14">
                  <c:v>1.4355798960571303E-2</c:v>
                </c:pt>
                <c:pt idx="15">
                  <c:v>1.0595305883162681E-2</c:v>
                </c:pt>
                <c:pt idx="16">
                  <c:v>4.6133589266207746E-3</c:v>
                </c:pt>
                <c:pt idx="17">
                  <c:v>8.1135012521083693E-3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6096768"/>
        <c:axId val="136102656"/>
      </c:barChart>
      <c:catAx>
        <c:axId val="136096768"/>
        <c:scaling>
          <c:orientation val="minMax"/>
        </c:scaling>
        <c:delete val="0"/>
        <c:axPos val="l"/>
        <c:majorTickMark val="none"/>
        <c:minorTickMark val="none"/>
        <c:tickLblPos val="low"/>
        <c:crossAx val="136102656"/>
        <c:crosses val="autoZero"/>
        <c:auto val="1"/>
        <c:lblAlgn val="ctr"/>
        <c:lblOffset val="100"/>
        <c:noMultiLvlLbl val="0"/>
      </c:catAx>
      <c:valAx>
        <c:axId val="136102656"/>
        <c:scaling>
          <c:orientation val="minMax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36096768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Todd</a:t>
            </a:r>
            <a:r>
              <a:rPr lang="en-US" baseline="0"/>
              <a:t> 2030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Todd!$U$3:$U$20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Todd!$V$3:$V$20</c:f>
              <c:numCache>
                <c:formatCode>0.00%</c:formatCode>
                <c:ptCount val="18"/>
                <c:pt idx="0">
                  <c:v>-6.6933568631272769E-2</c:v>
                </c:pt>
                <c:pt idx="1">
                  <c:v>-5.9412328841416305E-2</c:v>
                </c:pt>
                <c:pt idx="2">
                  <c:v>-5.3255191382191064E-2</c:v>
                </c:pt>
                <c:pt idx="3">
                  <c:v>-5.055779692778635E-2</c:v>
                </c:pt>
                <c:pt idx="4">
                  <c:v>-3.971089139247571E-2</c:v>
                </c:pt>
                <c:pt idx="5">
                  <c:v>-3.9144786474253096E-2</c:v>
                </c:pt>
                <c:pt idx="6">
                  <c:v>-3.0813566950728906E-2</c:v>
                </c:pt>
                <c:pt idx="7">
                  <c:v>-2.9317839778658563E-2</c:v>
                </c:pt>
                <c:pt idx="8">
                  <c:v>-2.1418983864851006E-2</c:v>
                </c:pt>
                <c:pt idx="9">
                  <c:v>-2.2324087184693975E-2</c:v>
                </c:pt>
                <c:pt idx="10">
                  <c:v>-1.2418011549080439E-2</c:v>
                </c:pt>
                <c:pt idx="11">
                  <c:v>-1.3482613892728349E-2</c:v>
                </c:pt>
                <c:pt idx="12">
                  <c:v>-1.0386235071305951E-2</c:v>
                </c:pt>
                <c:pt idx="13">
                  <c:v>-1.117116728842143E-2</c:v>
                </c:pt>
                <c:pt idx="14">
                  <c:v>-1.0453358806930822E-2</c:v>
                </c:pt>
                <c:pt idx="15">
                  <c:v>-6.7496606782372695E-3</c:v>
                </c:pt>
                <c:pt idx="16">
                  <c:v>-5.5335646897227159E-3</c:v>
                </c:pt>
                <c:pt idx="17">
                  <c:v>-4.333635518742174E-3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Todd!$U$3:$U$20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Todd!$W$3:$W$20</c:f>
              <c:numCache>
                <c:formatCode>0.00%</c:formatCode>
                <c:ptCount val="18"/>
                <c:pt idx="0">
                  <c:v>6.4308742626081827E-2</c:v>
                </c:pt>
                <c:pt idx="1">
                  <c:v>5.7238714171048359E-2</c:v>
                </c:pt>
                <c:pt idx="2">
                  <c:v>5.1306758672976308E-2</c:v>
                </c:pt>
                <c:pt idx="3">
                  <c:v>4.8197487258557339E-2</c:v>
                </c:pt>
                <c:pt idx="4">
                  <c:v>3.9947308617750525E-2</c:v>
                </c:pt>
                <c:pt idx="5">
                  <c:v>3.8434030866313008E-2</c:v>
                </c:pt>
                <c:pt idx="6">
                  <c:v>3.1367332179295403E-2</c:v>
                </c:pt>
                <c:pt idx="7">
                  <c:v>2.6430155735182124E-2</c:v>
                </c:pt>
                <c:pt idx="8">
                  <c:v>2.6414867588887021E-2</c:v>
                </c:pt>
                <c:pt idx="9">
                  <c:v>2.6097329667425458E-2</c:v>
                </c:pt>
                <c:pt idx="10">
                  <c:v>1.6848386006982789E-2</c:v>
                </c:pt>
                <c:pt idx="11">
                  <c:v>1.7160802860728817E-2</c:v>
                </c:pt>
                <c:pt idx="12">
                  <c:v>1.4225311393777586E-2</c:v>
                </c:pt>
                <c:pt idx="13">
                  <c:v>1.5069437883862754E-2</c:v>
                </c:pt>
                <c:pt idx="14">
                  <c:v>1.1574331882666692E-2</c:v>
                </c:pt>
                <c:pt idx="15">
                  <c:v>1.1430396186030796E-2</c:v>
                </c:pt>
                <c:pt idx="16">
                  <c:v>7.5996657163722049E-3</c:v>
                </c:pt>
                <c:pt idx="17">
                  <c:v>8.9316517625640402E-3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6205440"/>
        <c:axId val="136206976"/>
      </c:barChart>
      <c:catAx>
        <c:axId val="136205440"/>
        <c:scaling>
          <c:orientation val="minMax"/>
        </c:scaling>
        <c:delete val="0"/>
        <c:axPos val="l"/>
        <c:majorTickMark val="none"/>
        <c:minorTickMark val="none"/>
        <c:tickLblPos val="low"/>
        <c:crossAx val="136206976"/>
        <c:crosses val="autoZero"/>
        <c:auto val="1"/>
        <c:lblAlgn val="ctr"/>
        <c:lblOffset val="100"/>
        <c:noMultiLvlLbl val="0"/>
      </c:catAx>
      <c:valAx>
        <c:axId val="136206976"/>
        <c:scaling>
          <c:orientation val="minMax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36205440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Todd</a:t>
            </a:r>
            <a:r>
              <a:rPr lang="en-US" baseline="0"/>
              <a:t> 2035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Todd!$X$3:$X$20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Todd!$Y$3:$Y$20</c:f>
              <c:numCache>
                <c:formatCode>0.00%</c:formatCode>
                <c:ptCount val="18"/>
                <c:pt idx="0">
                  <c:v>-6.7596144159761701E-2</c:v>
                </c:pt>
                <c:pt idx="1">
                  <c:v>-6.0037348237547222E-2</c:v>
                </c:pt>
                <c:pt idx="2">
                  <c:v>-5.3581373746218422E-2</c:v>
                </c:pt>
                <c:pt idx="3">
                  <c:v>-4.772499337422452E-2</c:v>
                </c:pt>
                <c:pt idx="4">
                  <c:v>-4.4873818533736655E-2</c:v>
                </c:pt>
                <c:pt idx="5">
                  <c:v>-3.4592000461770869E-2</c:v>
                </c:pt>
                <c:pt idx="6">
                  <c:v>-3.4569860505963272E-2</c:v>
                </c:pt>
                <c:pt idx="7">
                  <c:v>-2.6644196238466804E-2</c:v>
                </c:pt>
                <c:pt idx="8">
                  <c:v>-2.5739675718049488E-2</c:v>
                </c:pt>
                <c:pt idx="9">
                  <c:v>-1.8249429807337274E-2</c:v>
                </c:pt>
                <c:pt idx="10">
                  <c:v>-1.9149989980207536E-2</c:v>
                </c:pt>
                <c:pt idx="11">
                  <c:v>-9.9739867941789732E-3</c:v>
                </c:pt>
                <c:pt idx="12">
                  <c:v>-1.0772017576720101E-2</c:v>
                </c:pt>
                <c:pt idx="13">
                  <c:v>-8.3280267013205612E-3</c:v>
                </c:pt>
                <c:pt idx="14">
                  <c:v>-8.2967016942631106E-3</c:v>
                </c:pt>
                <c:pt idx="15">
                  <c:v>-7.4679963219294815E-3</c:v>
                </c:pt>
                <c:pt idx="16">
                  <c:v>-4.2296800581981247E-3</c:v>
                </c:pt>
                <c:pt idx="17">
                  <c:v>-5.6189578099292313E-3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Todd!$X$3:$X$20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Todd!$Z$3:$Z$20</c:f>
              <c:numCache>
                <c:formatCode>0.00%</c:formatCode>
                <c:ptCount val="18"/>
                <c:pt idx="0">
                  <c:v>6.49453139279553E-2</c:v>
                </c:pt>
                <c:pt idx="1">
                  <c:v>5.784273704813047E-2</c:v>
                </c:pt>
                <c:pt idx="2">
                  <c:v>5.157771352232967E-2</c:v>
                </c:pt>
                <c:pt idx="3">
                  <c:v>4.5901811687216812E-2</c:v>
                </c:pt>
                <c:pt idx="4">
                  <c:v>4.3254374741586672E-2</c:v>
                </c:pt>
                <c:pt idx="5">
                  <c:v>3.55629792635581E-2</c:v>
                </c:pt>
                <c:pt idx="6">
                  <c:v>3.4493767569881241E-2</c:v>
                </c:pt>
                <c:pt idx="7">
                  <c:v>2.8122521275397345E-2</c:v>
                </c:pt>
                <c:pt idx="8">
                  <c:v>2.3175639673481543E-2</c:v>
                </c:pt>
                <c:pt idx="9">
                  <c:v>2.2827373066682449E-2</c:v>
                </c:pt>
                <c:pt idx="10">
                  <c:v>2.3263697397034457E-2</c:v>
                </c:pt>
                <c:pt idx="11">
                  <c:v>1.434430512493454E-2</c:v>
                </c:pt>
                <c:pt idx="12">
                  <c:v>1.4951452262570521E-2</c:v>
                </c:pt>
                <c:pt idx="13">
                  <c:v>1.1608677923248021E-2</c:v>
                </c:pt>
                <c:pt idx="14">
                  <c:v>1.197068143406332E-2</c:v>
                </c:pt>
                <c:pt idx="15">
                  <c:v>9.0119119771264588E-3</c:v>
                </c:pt>
                <c:pt idx="16">
                  <c:v>8.0077587140982478E-3</c:v>
                </c:pt>
                <c:pt idx="17">
                  <c:v>1.1691085670881311E-2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6248320"/>
        <c:axId val="136254208"/>
      </c:barChart>
      <c:catAx>
        <c:axId val="136248320"/>
        <c:scaling>
          <c:orientation val="minMax"/>
        </c:scaling>
        <c:delete val="0"/>
        <c:axPos val="l"/>
        <c:majorTickMark val="none"/>
        <c:minorTickMark val="none"/>
        <c:tickLblPos val="low"/>
        <c:crossAx val="136254208"/>
        <c:crosses val="autoZero"/>
        <c:auto val="1"/>
        <c:lblAlgn val="ctr"/>
        <c:lblOffset val="100"/>
        <c:noMultiLvlLbl val="0"/>
      </c:catAx>
      <c:valAx>
        <c:axId val="136254208"/>
        <c:scaling>
          <c:orientation val="minMax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36248320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Turner</a:t>
            </a:r>
            <a:r>
              <a:rPr lang="en-US" baseline="0"/>
              <a:t> 2010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Turner!$I$3:$I$20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Turner!$J$3:$J$20</c:f>
              <c:numCache>
                <c:formatCode>0.00%</c:formatCode>
                <c:ptCount val="18"/>
                <c:pt idx="0">
                  <c:v>-3.6659877800407331E-2</c:v>
                </c:pt>
                <c:pt idx="1">
                  <c:v>-3.5102432011501136E-2</c:v>
                </c:pt>
                <c:pt idx="2">
                  <c:v>-3.4024200311489158E-2</c:v>
                </c:pt>
                <c:pt idx="3">
                  <c:v>-3.019048760033545E-2</c:v>
                </c:pt>
                <c:pt idx="4">
                  <c:v>-2.1804241044686715E-2</c:v>
                </c:pt>
                <c:pt idx="5">
                  <c:v>-2.5518150233616869E-2</c:v>
                </c:pt>
                <c:pt idx="6">
                  <c:v>-2.8633041811429255E-2</c:v>
                </c:pt>
                <c:pt idx="7">
                  <c:v>-2.6476578411405296E-2</c:v>
                </c:pt>
                <c:pt idx="8">
                  <c:v>-2.8633041811429255E-2</c:v>
                </c:pt>
                <c:pt idx="9">
                  <c:v>-3.8696537678207736E-2</c:v>
                </c:pt>
                <c:pt idx="10">
                  <c:v>-4.1811429256020126E-2</c:v>
                </c:pt>
                <c:pt idx="11">
                  <c:v>-4.1452018689349467E-2</c:v>
                </c:pt>
                <c:pt idx="12">
                  <c:v>-3.3544986222594941E-2</c:v>
                </c:pt>
                <c:pt idx="13">
                  <c:v>-1.988738468910986E-2</c:v>
                </c:pt>
                <c:pt idx="14">
                  <c:v>-1.8210135377980111E-2</c:v>
                </c:pt>
                <c:pt idx="15">
                  <c:v>-1.6772493111297471E-2</c:v>
                </c:pt>
                <c:pt idx="16">
                  <c:v>-1.3417994489037978E-2</c:v>
                </c:pt>
                <c:pt idx="17">
                  <c:v>-1.1261531089014017E-2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Turner!$I$3:$I$20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Turner!$K$3:$K$20</c:f>
              <c:numCache>
                <c:formatCode>0.00%</c:formatCode>
                <c:ptCount val="18"/>
                <c:pt idx="0">
                  <c:v>2.7075596022523064E-2</c:v>
                </c:pt>
                <c:pt idx="1">
                  <c:v>2.8752845333652809E-2</c:v>
                </c:pt>
                <c:pt idx="2">
                  <c:v>3.2466754522582963E-2</c:v>
                </c:pt>
                <c:pt idx="3">
                  <c:v>3.2826165089253623E-2</c:v>
                </c:pt>
                <c:pt idx="4">
                  <c:v>1.8689349466874325E-2</c:v>
                </c:pt>
                <c:pt idx="5">
                  <c:v>2.384090092248712E-2</c:v>
                </c:pt>
                <c:pt idx="6">
                  <c:v>2.7794417155864382E-2</c:v>
                </c:pt>
                <c:pt idx="7">
                  <c:v>2.7435006589193723E-2</c:v>
                </c:pt>
                <c:pt idx="8">
                  <c:v>2.8153827722535042E-2</c:v>
                </c:pt>
                <c:pt idx="9">
                  <c:v>3.8816341200431294E-2</c:v>
                </c:pt>
                <c:pt idx="10">
                  <c:v>3.9055948244878402E-2</c:v>
                </c:pt>
                <c:pt idx="11">
                  <c:v>3.654007427818378E-2</c:v>
                </c:pt>
                <c:pt idx="12">
                  <c:v>2.6356774889181742E-2</c:v>
                </c:pt>
                <c:pt idx="13">
                  <c:v>2.6117167844734637E-2</c:v>
                </c:pt>
                <c:pt idx="14">
                  <c:v>2.1085419911345393E-2</c:v>
                </c:pt>
                <c:pt idx="15">
                  <c:v>1.9527974122439201E-2</c:v>
                </c:pt>
                <c:pt idx="16">
                  <c:v>1.9527974122439201E-2</c:v>
                </c:pt>
                <c:pt idx="17">
                  <c:v>2.384090092248712E-2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6296320"/>
        <c:axId val="136297856"/>
      </c:barChart>
      <c:catAx>
        <c:axId val="136296320"/>
        <c:scaling>
          <c:orientation val="minMax"/>
        </c:scaling>
        <c:delete val="0"/>
        <c:axPos val="l"/>
        <c:majorTickMark val="none"/>
        <c:minorTickMark val="none"/>
        <c:tickLblPos val="low"/>
        <c:crossAx val="136297856"/>
        <c:crosses val="autoZero"/>
        <c:auto val="1"/>
        <c:lblAlgn val="ctr"/>
        <c:lblOffset val="100"/>
        <c:noMultiLvlLbl val="0"/>
      </c:catAx>
      <c:valAx>
        <c:axId val="136297856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36296320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Turner</a:t>
            </a:r>
            <a:r>
              <a:rPr lang="en-US" baseline="0"/>
              <a:t> 2015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Turner!$L$3:$L$20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Turner!$M$3:$M$20</c:f>
              <c:numCache>
                <c:formatCode>0.00%</c:formatCode>
                <c:ptCount val="18"/>
                <c:pt idx="0">
                  <c:v>-2.7219796799428649E-2</c:v>
                </c:pt>
                <c:pt idx="1">
                  <c:v>-3.6134136623368042E-2</c:v>
                </c:pt>
                <c:pt idx="2">
                  <c:v>-3.4660627746671599E-2</c:v>
                </c:pt>
                <c:pt idx="3">
                  <c:v>-3.3623433094203257E-2</c:v>
                </c:pt>
                <c:pt idx="4">
                  <c:v>-2.9748345649180843E-2</c:v>
                </c:pt>
                <c:pt idx="5">
                  <c:v>-2.1440602700599193E-2</c:v>
                </c:pt>
                <c:pt idx="6">
                  <c:v>-2.5074074728011101E-2</c:v>
                </c:pt>
                <c:pt idx="7">
                  <c:v>-2.8120223804673192E-2</c:v>
                </c:pt>
                <c:pt idx="8">
                  <c:v>-2.5953605652025639E-2</c:v>
                </c:pt>
                <c:pt idx="9">
                  <c:v>-2.8026315916025123E-2</c:v>
                </c:pt>
                <c:pt idx="10">
                  <c:v>-3.7678086667333535E-2</c:v>
                </c:pt>
                <c:pt idx="11">
                  <c:v>-4.043485856233995E-2</c:v>
                </c:pt>
                <c:pt idx="12">
                  <c:v>-3.9275049107055017E-2</c:v>
                </c:pt>
                <c:pt idx="13">
                  <c:v>-3.1194841129104721E-2</c:v>
                </c:pt>
                <c:pt idx="14">
                  <c:v>-1.7764639426225252E-2</c:v>
                </c:pt>
                <c:pt idx="15">
                  <c:v>-1.5406959785494596E-2</c:v>
                </c:pt>
                <c:pt idx="16">
                  <c:v>-1.2948773066907131E-2</c:v>
                </c:pt>
                <c:pt idx="17">
                  <c:v>-1.5864855120519709E-2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Turner!$L$3:$L$20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Turner!$N$3:$N$20</c:f>
              <c:numCache>
                <c:formatCode>0.00%</c:formatCode>
                <c:ptCount val="18"/>
                <c:pt idx="0">
                  <c:v>2.6167362297151425E-2</c:v>
                </c:pt>
                <c:pt idx="1">
                  <c:v>2.6717679577128606E-2</c:v>
                </c:pt>
                <c:pt idx="2">
                  <c:v>2.8371997567261605E-2</c:v>
                </c:pt>
                <c:pt idx="3">
                  <c:v>3.2079751882706162E-2</c:v>
                </c:pt>
                <c:pt idx="4">
                  <c:v>3.2448187100881418E-2</c:v>
                </c:pt>
                <c:pt idx="5">
                  <c:v>1.8426990724751527E-2</c:v>
                </c:pt>
                <c:pt idx="6">
                  <c:v>2.3503683324475697E-2</c:v>
                </c:pt>
                <c:pt idx="7">
                  <c:v>2.7404703848780777E-2</c:v>
                </c:pt>
                <c:pt idx="8">
                  <c:v>2.701451155539095E-2</c:v>
                </c:pt>
                <c:pt idx="9">
                  <c:v>2.7656537792186877E-2</c:v>
                </c:pt>
                <c:pt idx="10">
                  <c:v>3.7970774690149971E-2</c:v>
                </c:pt>
                <c:pt idx="11">
                  <c:v>3.8072836050937038E-2</c:v>
                </c:pt>
                <c:pt idx="12">
                  <c:v>3.5377271126282771E-2</c:v>
                </c:pt>
                <c:pt idx="13">
                  <c:v>2.5155857473833757E-2</c:v>
                </c:pt>
                <c:pt idx="14">
                  <c:v>2.4139460772589442E-2</c:v>
                </c:pt>
                <c:pt idx="15">
                  <c:v>1.8940282176204106E-2</c:v>
                </c:pt>
                <c:pt idx="16">
                  <c:v>1.6462632448291499E-2</c:v>
                </c:pt>
                <c:pt idx="17">
                  <c:v>3.3520254011829904E-2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9261568"/>
        <c:axId val="129263104"/>
      </c:barChart>
      <c:catAx>
        <c:axId val="129261568"/>
        <c:scaling>
          <c:orientation val="minMax"/>
        </c:scaling>
        <c:delete val="0"/>
        <c:axPos val="l"/>
        <c:majorTickMark val="none"/>
        <c:minorTickMark val="none"/>
        <c:tickLblPos val="low"/>
        <c:crossAx val="129263104"/>
        <c:crosses val="autoZero"/>
        <c:auto val="1"/>
        <c:lblAlgn val="ctr"/>
        <c:lblOffset val="100"/>
        <c:noMultiLvlLbl val="0"/>
      </c:catAx>
      <c:valAx>
        <c:axId val="129263104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29261568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Aurora</a:t>
            </a:r>
            <a:r>
              <a:rPr lang="en-US" baseline="0"/>
              <a:t> 2025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Aurora!$R$3:$R$20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Aurora!$S$3:$S$20</c:f>
              <c:numCache>
                <c:formatCode>0.00%</c:formatCode>
                <c:ptCount val="18"/>
                <c:pt idx="0">
                  <c:v>-3.3067092966438401E-2</c:v>
                </c:pt>
                <c:pt idx="1">
                  <c:v>-2.5615068049346889E-2</c:v>
                </c:pt>
                <c:pt idx="2">
                  <c:v>-2.3895582975307111E-2</c:v>
                </c:pt>
                <c:pt idx="3">
                  <c:v>-4.0856259364421901E-2</c:v>
                </c:pt>
                <c:pt idx="4">
                  <c:v>-2.7372214889914454E-2</c:v>
                </c:pt>
                <c:pt idx="5">
                  <c:v>-3.8703944972832936E-2</c:v>
                </c:pt>
                <c:pt idx="6">
                  <c:v>-3.8871077019818574E-2</c:v>
                </c:pt>
                <c:pt idx="7">
                  <c:v>-2.0550610536252741E-2</c:v>
                </c:pt>
                <c:pt idx="8">
                  <c:v>-2.2823781426148746E-2</c:v>
                </c:pt>
                <c:pt idx="9">
                  <c:v>-2.1858713561726851E-2</c:v>
                </c:pt>
                <c:pt idx="10">
                  <c:v>-2.4525410459179862E-2</c:v>
                </c:pt>
                <c:pt idx="11">
                  <c:v>-2.8712052452789672E-2</c:v>
                </c:pt>
                <c:pt idx="12">
                  <c:v>-3.1866067137860728E-2</c:v>
                </c:pt>
                <c:pt idx="13">
                  <c:v>-3.2077973006455665E-2</c:v>
                </c:pt>
                <c:pt idx="14">
                  <c:v>-3.042347285490948E-2</c:v>
                </c:pt>
                <c:pt idx="15">
                  <c:v>-2.3141232997198502E-2</c:v>
                </c:pt>
                <c:pt idx="16">
                  <c:v>-1.3646382145519864E-2</c:v>
                </c:pt>
                <c:pt idx="17">
                  <c:v>-2.2621304350322211E-2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Aurora!$R$3:$R$20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Aurora!$T$3:$T$20</c:f>
              <c:numCache>
                <c:formatCode>0.00%</c:formatCode>
                <c:ptCount val="18"/>
                <c:pt idx="0">
                  <c:v>3.1770371009235035E-2</c:v>
                </c:pt>
                <c:pt idx="1">
                  <c:v>2.4638688916522419E-2</c:v>
                </c:pt>
                <c:pt idx="2">
                  <c:v>2.3494783935777828E-2</c:v>
                </c:pt>
                <c:pt idx="3">
                  <c:v>2.8571577382596393E-2</c:v>
                </c:pt>
                <c:pt idx="4">
                  <c:v>3.2123020933909986E-2</c:v>
                </c:pt>
                <c:pt idx="5">
                  <c:v>3.6290389579101877E-2</c:v>
                </c:pt>
                <c:pt idx="6">
                  <c:v>2.924152591865788E-2</c:v>
                </c:pt>
                <c:pt idx="7">
                  <c:v>1.2673843482546583E-2</c:v>
                </c:pt>
                <c:pt idx="8">
                  <c:v>1.91915313851008E-2</c:v>
                </c:pt>
                <c:pt idx="9">
                  <c:v>2.8181887121866065E-2</c:v>
                </c:pt>
                <c:pt idx="10">
                  <c:v>2.520536631857322E-2</c:v>
                </c:pt>
                <c:pt idx="11">
                  <c:v>2.1967011335176832E-2</c:v>
                </c:pt>
                <c:pt idx="12">
                  <c:v>3.0985191211541554E-2</c:v>
                </c:pt>
                <c:pt idx="13">
                  <c:v>3.3763388056256005E-2</c:v>
                </c:pt>
                <c:pt idx="14">
                  <c:v>2.5892629968258519E-2</c:v>
                </c:pt>
                <c:pt idx="15">
                  <c:v>2.7283311513300618E-2</c:v>
                </c:pt>
                <c:pt idx="16">
                  <c:v>1.5959689372080043E-2</c:v>
                </c:pt>
                <c:pt idx="17">
                  <c:v>5.213755139305408E-2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11897216"/>
        <c:axId val="111907200"/>
      </c:barChart>
      <c:catAx>
        <c:axId val="111897216"/>
        <c:scaling>
          <c:orientation val="minMax"/>
        </c:scaling>
        <c:delete val="0"/>
        <c:axPos val="l"/>
        <c:majorTickMark val="none"/>
        <c:minorTickMark val="none"/>
        <c:tickLblPos val="low"/>
        <c:crossAx val="111907200"/>
        <c:crosses val="autoZero"/>
        <c:auto val="1"/>
        <c:lblAlgn val="ctr"/>
        <c:lblOffset val="100"/>
        <c:noMultiLvlLbl val="0"/>
      </c:catAx>
      <c:valAx>
        <c:axId val="111907200"/>
        <c:scaling>
          <c:orientation val="minMax"/>
          <c:max val="8.0000000000000016E-2"/>
          <c:min val="-8.0000000000000016E-2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11897216"/>
        <c:crosses val="autoZero"/>
        <c:crossBetween val="between"/>
      </c:valAx>
      <c:spPr>
        <a:gradFill>
          <a:gsLst>
            <a:gs pos="83000">
              <a:schemeClr val="bg1"/>
            </a:gs>
            <a:gs pos="28000">
              <a:schemeClr val="bg1"/>
            </a:gs>
            <a:gs pos="27000">
              <a:schemeClr val="bg1">
                <a:lumMod val="75000"/>
              </a:schemeClr>
            </a:gs>
            <a:gs pos="84000">
              <a:schemeClr val="bg1">
                <a:lumMod val="75000"/>
              </a:schemeClr>
            </a:gs>
          </a:gsLst>
          <a:lin ang="5400000" scaled="0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Brown</a:t>
            </a:r>
            <a:r>
              <a:rPr lang="en-US" baseline="0"/>
              <a:t> 2035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Brown!$X$3:$X$20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Brown!$Y$3:$Y$20</c:f>
              <c:numCache>
                <c:formatCode>0.00%</c:formatCode>
                <c:ptCount val="18"/>
                <c:pt idx="0">
                  <c:v>-2.824304463811074E-2</c:v>
                </c:pt>
                <c:pt idx="1">
                  <c:v>-2.8864498634842108E-2</c:v>
                </c:pt>
                <c:pt idx="2">
                  <c:v>-3.0266143646987018E-2</c:v>
                </c:pt>
                <c:pt idx="3">
                  <c:v>-3.0493063666690377E-2</c:v>
                </c:pt>
                <c:pt idx="4">
                  <c:v>-2.8075830920435987E-2</c:v>
                </c:pt>
                <c:pt idx="5">
                  <c:v>-3.1574900745689895E-2</c:v>
                </c:pt>
                <c:pt idx="6">
                  <c:v>-2.8665612608487115E-2</c:v>
                </c:pt>
                <c:pt idx="7">
                  <c:v>-2.8652150226113209E-2</c:v>
                </c:pt>
                <c:pt idx="8">
                  <c:v>-2.9544118215564841E-2</c:v>
                </c:pt>
                <c:pt idx="9">
                  <c:v>-3.3491523950160466E-2</c:v>
                </c:pt>
                <c:pt idx="10">
                  <c:v>-3.2437028242446181E-2</c:v>
                </c:pt>
                <c:pt idx="11">
                  <c:v>-2.5019396283846956E-2</c:v>
                </c:pt>
                <c:pt idx="12">
                  <c:v>-2.2402824685047545E-2</c:v>
                </c:pt>
                <c:pt idx="13">
                  <c:v>-2.2996277601436629E-2</c:v>
                </c:pt>
                <c:pt idx="14">
                  <c:v>-2.5288088334779909E-2</c:v>
                </c:pt>
                <c:pt idx="15">
                  <c:v>-2.1623493874151353E-2</c:v>
                </c:pt>
                <c:pt idx="16">
                  <c:v>-1.5555018464945114E-2</c:v>
                </c:pt>
                <c:pt idx="17">
                  <c:v>-1.9569559647001598E-2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Brown!$X$3:$X$20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Brown!$Z$3:$Z$20</c:f>
              <c:numCache>
                <c:formatCode>0.00%</c:formatCode>
                <c:ptCount val="18"/>
                <c:pt idx="0">
                  <c:v>2.7135474260143778E-2</c:v>
                </c:pt>
                <c:pt idx="1">
                  <c:v>2.7755013346808532E-2</c:v>
                </c:pt>
                <c:pt idx="2">
                  <c:v>2.9132969407486161E-2</c:v>
                </c:pt>
                <c:pt idx="3">
                  <c:v>2.9454453990829316E-2</c:v>
                </c:pt>
                <c:pt idx="4">
                  <c:v>2.7237431890636737E-2</c:v>
                </c:pt>
                <c:pt idx="5">
                  <c:v>3.1398280917532717E-2</c:v>
                </c:pt>
                <c:pt idx="6">
                  <c:v>2.9075619173405537E-2</c:v>
                </c:pt>
                <c:pt idx="7">
                  <c:v>2.8009660664854375E-2</c:v>
                </c:pt>
                <c:pt idx="8">
                  <c:v>3.1136246741558824E-2</c:v>
                </c:pt>
                <c:pt idx="9">
                  <c:v>3.6977646048493865E-2</c:v>
                </c:pt>
                <c:pt idx="10">
                  <c:v>2.8074235955293271E-2</c:v>
                </c:pt>
                <c:pt idx="11">
                  <c:v>2.5510212407717999E-2</c:v>
                </c:pt>
                <c:pt idx="12">
                  <c:v>2.3035712400761715E-2</c:v>
                </c:pt>
                <c:pt idx="13">
                  <c:v>2.3220347687624841E-2</c:v>
                </c:pt>
                <c:pt idx="14">
                  <c:v>2.7784730652580143E-2</c:v>
                </c:pt>
                <c:pt idx="15">
                  <c:v>2.7849031753328941E-2</c:v>
                </c:pt>
                <c:pt idx="16">
                  <c:v>2.2883123881973534E-2</c:v>
                </c:pt>
                <c:pt idx="17">
                  <c:v>4.1567234432232494E-2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18641408"/>
        <c:axId val="118642944"/>
      </c:barChart>
      <c:catAx>
        <c:axId val="118641408"/>
        <c:scaling>
          <c:orientation val="minMax"/>
        </c:scaling>
        <c:delete val="0"/>
        <c:axPos val="l"/>
        <c:majorTickMark val="none"/>
        <c:minorTickMark val="none"/>
        <c:tickLblPos val="low"/>
        <c:crossAx val="118642944"/>
        <c:crosses val="autoZero"/>
        <c:auto val="1"/>
        <c:lblAlgn val="ctr"/>
        <c:lblOffset val="100"/>
        <c:noMultiLvlLbl val="0"/>
      </c:catAx>
      <c:valAx>
        <c:axId val="118642944"/>
        <c:scaling>
          <c:orientation val="minMax"/>
          <c:max val="8.0000000000000016E-2"/>
          <c:min val="-8.0000000000000016E-2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18641408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Turner</a:t>
            </a:r>
            <a:r>
              <a:rPr lang="en-US" baseline="0"/>
              <a:t> 2020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Turner!$O$3:$O$20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Turner!$P$3:$P$20</c:f>
              <c:numCache>
                <c:formatCode>0.00%</c:formatCode>
                <c:ptCount val="18"/>
                <c:pt idx="0">
                  <c:v>-2.9458615061185231E-2</c:v>
                </c:pt>
                <c:pt idx="1">
                  <c:v>-2.6788306775857827E-2</c:v>
                </c:pt>
                <c:pt idx="2">
                  <c:v>-3.5665162875437167E-2</c:v>
                </c:pt>
                <c:pt idx="3">
                  <c:v>-3.4229203807283601E-2</c:v>
                </c:pt>
                <c:pt idx="4">
                  <c:v>-3.3100557367895488E-2</c:v>
                </c:pt>
                <c:pt idx="5">
                  <c:v>-2.9279243323803716E-2</c:v>
                </c:pt>
                <c:pt idx="6">
                  <c:v>-2.1055569252714065E-2</c:v>
                </c:pt>
                <c:pt idx="7">
                  <c:v>-2.459991595523104E-2</c:v>
                </c:pt>
                <c:pt idx="8">
                  <c:v>-2.7566205142585322E-2</c:v>
                </c:pt>
                <c:pt idx="9">
                  <c:v>-2.5413799012937624E-2</c:v>
                </c:pt>
                <c:pt idx="10">
                  <c:v>-2.7255336371346254E-2</c:v>
                </c:pt>
                <c:pt idx="11">
                  <c:v>-3.6412988743621977E-2</c:v>
                </c:pt>
                <c:pt idx="12">
                  <c:v>-3.8275512817389716E-2</c:v>
                </c:pt>
                <c:pt idx="13">
                  <c:v>-3.6484243031280159E-2</c:v>
                </c:pt>
                <c:pt idx="14">
                  <c:v>-2.7885070290007224E-2</c:v>
                </c:pt>
                <c:pt idx="15">
                  <c:v>-1.5026467078808182E-2</c:v>
                </c:pt>
                <c:pt idx="16">
                  <c:v>-1.188764356930264E-2</c:v>
                </c:pt>
                <c:pt idx="17">
                  <c:v>-1.8506357099558564E-2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Turner!$O$3:$O$20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Turner!$Q$3:$Q$20</c:f>
              <c:numCache>
                <c:formatCode>0.00%</c:formatCode>
                <c:ptCount val="18"/>
                <c:pt idx="0">
                  <c:v>2.8303342464037123E-2</c:v>
                </c:pt>
                <c:pt idx="1">
                  <c:v>2.5813624332952496E-2</c:v>
                </c:pt>
                <c:pt idx="2">
                  <c:v>2.6357912434344131E-2</c:v>
                </c:pt>
                <c:pt idx="3">
                  <c:v>2.8011854874633899E-2</c:v>
                </c:pt>
                <c:pt idx="4">
                  <c:v>3.1654732207006861E-2</c:v>
                </c:pt>
                <c:pt idx="5">
                  <c:v>3.2046868278618197E-2</c:v>
                </c:pt>
                <c:pt idx="6">
                  <c:v>1.8152722418963523E-2</c:v>
                </c:pt>
                <c:pt idx="7">
                  <c:v>2.3151853667897144E-2</c:v>
                </c:pt>
                <c:pt idx="8">
                  <c:v>2.6976439029326907E-2</c:v>
                </c:pt>
                <c:pt idx="9">
                  <c:v>2.655450827141638E-2</c:v>
                </c:pt>
                <c:pt idx="10">
                  <c:v>2.7012672029818996E-2</c:v>
                </c:pt>
                <c:pt idx="11">
                  <c:v>3.6991630258613524E-2</c:v>
                </c:pt>
                <c:pt idx="12">
                  <c:v>3.6821977443614679E-2</c:v>
                </c:pt>
                <c:pt idx="13">
                  <c:v>3.3780103718748768E-2</c:v>
                </c:pt>
                <c:pt idx="14">
                  <c:v>2.3229664912192714E-2</c:v>
                </c:pt>
                <c:pt idx="15">
                  <c:v>2.1684432150393184E-2</c:v>
                </c:pt>
                <c:pt idx="16">
                  <c:v>1.5967740136925066E-2</c:v>
                </c:pt>
                <c:pt idx="17">
                  <c:v>3.8597723794250506E-2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5108480"/>
        <c:axId val="135110016"/>
      </c:barChart>
      <c:catAx>
        <c:axId val="135108480"/>
        <c:scaling>
          <c:orientation val="minMax"/>
        </c:scaling>
        <c:delete val="0"/>
        <c:axPos val="l"/>
        <c:majorTickMark val="none"/>
        <c:minorTickMark val="none"/>
        <c:tickLblPos val="low"/>
        <c:crossAx val="135110016"/>
        <c:crosses val="autoZero"/>
        <c:auto val="1"/>
        <c:lblAlgn val="ctr"/>
        <c:lblOffset val="100"/>
        <c:noMultiLvlLbl val="0"/>
      </c:catAx>
      <c:valAx>
        <c:axId val="135110016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35108480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Turner</a:t>
            </a:r>
            <a:r>
              <a:rPr lang="en-US" baseline="0"/>
              <a:t> 2025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Turner!$R$3:$R$20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Turner!$S$3:$S$20</c:f>
              <c:numCache>
                <c:formatCode>0.00%</c:formatCode>
                <c:ptCount val="18"/>
                <c:pt idx="0">
                  <c:v>-3.2192958094630901E-2</c:v>
                </c:pt>
                <c:pt idx="1">
                  <c:v>-2.8975094404599586E-2</c:v>
                </c:pt>
                <c:pt idx="2">
                  <c:v>-2.6363517839444087E-2</c:v>
                </c:pt>
                <c:pt idx="3">
                  <c:v>-3.5158287265365039E-2</c:v>
                </c:pt>
                <c:pt idx="4">
                  <c:v>-3.362737954633551E-2</c:v>
                </c:pt>
                <c:pt idx="5">
                  <c:v>-3.2503368797520131E-2</c:v>
                </c:pt>
                <c:pt idx="6">
                  <c:v>-2.8739743647315835E-2</c:v>
                </c:pt>
                <c:pt idx="7">
                  <c:v>-2.061706398357661E-2</c:v>
                </c:pt>
                <c:pt idx="8">
                  <c:v>-2.4057230318431228E-2</c:v>
                </c:pt>
                <c:pt idx="9">
                  <c:v>-2.6956560333093807E-2</c:v>
                </c:pt>
                <c:pt idx="10">
                  <c:v>-2.4690149141017657E-2</c:v>
                </c:pt>
                <c:pt idx="11">
                  <c:v>-2.6271536253900937E-2</c:v>
                </c:pt>
                <c:pt idx="12">
                  <c:v>-3.439733929715285E-2</c:v>
                </c:pt>
                <c:pt idx="13">
                  <c:v>-3.5473263098139501E-2</c:v>
                </c:pt>
                <c:pt idx="14">
                  <c:v>-3.2532988103002834E-2</c:v>
                </c:pt>
                <c:pt idx="15">
                  <c:v>-2.3570804734966474E-2</c:v>
                </c:pt>
                <c:pt idx="16">
                  <c:v>-1.1575181266221845E-2</c:v>
                </c:pt>
                <c:pt idx="17">
                  <c:v>-1.9480688027485538E-2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Turner!$R$3:$R$20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Turner!$T$3:$T$20</c:f>
              <c:numCache>
                <c:formatCode>0.00%</c:formatCode>
                <c:ptCount val="18"/>
                <c:pt idx="0">
                  <c:v>3.0930489224673764E-2</c:v>
                </c:pt>
                <c:pt idx="1">
                  <c:v>2.7879002768168716E-2</c:v>
                </c:pt>
                <c:pt idx="2">
                  <c:v>2.5422872923100182E-2</c:v>
                </c:pt>
                <c:pt idx="3">
                  <c:v>2.5981357932550114E-2</c:v>
                </c:pt>
                <c:pt idx="4">
                  <c:v>2.7580841981274563E-2</c:v>
                </c:pt>
                <c:pt idx="5">
                  <c:v>3.1165081333891603E-2</c:v>
                </c:pt>
                <c:pt idx="6">
                  <c:v>3.1578947613172904E-2</c:v>
                </c:pt>
                <c:pt idx="7">
                  <c:v>1.7842795341273754E-2</c:v>
                </c:pt>
                <c:pt idx="8">
                  <c:v>2.273653284608064E-2</c:v>
                </c:pt>
                <c:pt idx="9">
                  <c:v>2.6472020700363356E-2</c:v>
                </c:pt>
                <c:pt idx="10">
                  <c:v>2.5916951528565962E-2</c:v>
                </c:pt>
                <c:pt idx="11">
                  <c:v>2.6239438478265889E-2</c:v>
                </c:pt>
                <c:pt idx="12">
                  <c:v>3.5704107347363172E-2</c:v>
                </c:pt>
                <c:pt idx="13">
                  <c:v>3.5073329784771574E-2</c:v>
                </c:pt>
                <c:pt idx="14">
                  <c:v>3.1163654212049204E-2</c:v>
                </c:pt>
                <c:pt idx="15">
                  <c:v>2.0819101285793028E-2</c:v>
                </c:pt>
                <c:pt idx="16">
                  <c:v>1.8256398531368352E-2</c:v>
                </c:pt>
                <c:pt idx="17">
                  <c:v>4.2053922015072791E-2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9347584"/>
        <c:axId val="129349120"/>
      </c:barChart>
      <c:catAx>
        <c:axId val="129347584"/>
        <c:scaling>
          <c:orientation val="minMax"/>
        </c:scaling>
        <c:delete val="0"/>
        <c:axPos val="l"/>
        <c:majorTickMark val="none"/>
        <c:minorTickMark val="none"/>
        <c:tickLblPos val="low"/>
        <c:crossAx val="129349120"/>
        <c:crosses val="autoZero"/>
        <c:auto val="1"/>
        <c:lblAlgn val="ctr"/>
        <c:lblOffset val="100"/>
        <c:noMultiLvlLbl val="0"/>
      </c:catAx>
      <c:valAx>
        <c:axId val="129349120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29347584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Turner</a:t>
            </a:r>
            <a:r>
              <a:rPr lang="en-US" baseline="0"/>
              <a:t> 2030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Turner!$U$3:$U$20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Turner!$V$3:$V$20</c:f>
              <c:numCache>
                <c:formatCode>0.00%</c:formatCode>
                <c:ptCount val="18"/>
                <c:pt idx="0">
                  <c:v>-3.269160820512939E-2</c:v>
                </c:pt>
                <c:pt idx="1">
                  <c:v>-3.1753879956147903E-2</c:v>
                </c:pt>
                <c:pt idx="2">
                  <c:v>-2.8630967207343445E-2</c:v>
                </c:pt>
                <c:pt idx="3">
                  <c:v>-2.6032989001941606E-2</c:v>
                </c:pt>
                <c:pt idx="4">
                  <c:v>-3.463775516389174E-2</c:v>
                </c:pt>
                <c:pt idx="5">
                  <c:v>-3.3104934726613397E-2</c:v>
                </c:pt>
                <c:pt idx="6">
                  <c:v>-3.1977890047063036E-2</c:v>
                </c:pt>
                <c:pt idx="7">
                  <c:v>-2.8257516270902169E-2</c:v>
                </c:pt>
                <c:pt idx="8">
                  <c:v>-2.021594587842903E-2</c:v>
                </c:pt>
                <c:pt idx="9">
                  <c:v>-2.3577110829187543E-2</c:v>
                </c:pt>
                <c:pt idx="10">
                  <c:v>-2.6274483022997296E-2</c:v>
                </c:pt>
                <c:pt idx="11">
                  <c:v>-2.3885171280070526E-2</c:v>
                </c:pt>
                <c:pt idx="12">
                  <c:v>-2.4867138315623989E-2</c:v>
                </c:pt>
                <c:pt idx="13">
                  <c:v>-3.1960415646276767E-2</c:v>
                </c:pt>
                <c:pt idx="14">
                  <c:v>-3.170412785702837E-2</c:v>
                </c:pt>
                <c:pt idx="15">
                  <c:v>-2.7558735925341075E-2</c:v>
                </c:pt>
                <c:pt idx="16">
                  <c:v>-1.8228273084735191E-2</c:v>
                </c:pt>
                <c:pt idx="17">
                  <c:v>-1.9958874735232199E-2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Turner!$U$3:$U$20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Turner!$W$3:$W$20</c:f>
              <c:numCache>
                <c:formatCode>0.00%</c:formatCode>
                <c:ptCount val="18"/>
                <c:pt idx="0">
                  <c:v>3.140958435377543E-2</c:v>
                </c:pt>
                <c:pt idx="1">
                  <c:v>3.0552829400521311E-2</c:v>
                </c:pt>
                <c:pt idx="2">
                  <c:v>2.7542582948008442E-2</c:v>
                </c:pt>
                <c:pt idx="3">
                  <c:v>2.5132797594440773E-2</c:v>
                </c:pt>
                <c:pt idx="4">
                  <c:v>2.5658370558654626E-2</c:v>
                </c:pt>
                <c:pt idx="5">
                  <c:v>2.7220778987626398E-2</c:v>
                </c:pt>
                <c:pt idx="6">
                  <c:v>3.0755242573759323E-2</c:v>
                </c:pt>
                <c:pt idx="7">
                  <c:v>3.1191700275634591E-2</c:v>
                </c:pt>
                <c:pt idx="8">
                  <c:v>1.7566180380652142E-2</c:v>
                </c:pt>
                <c:pt idx="9">
                  <c:v>2.2361951121268379E-2</c:v>
                </c:pt>
                <c:pt idx="10">
                  <c:v>2.5911638287137925E-2</c:v>
                </c:pt>
                <c:pt idx="11">
                  <c:v>2.5272529284052051E-2</c:v>
                </c:pt>
                <c:pt idx="12">
                  <c:v>2.5369282076197774E-2</c:v>
                </c:pt>
                <c:pt idx="13">
                  <c:v>3.4096889260929748E-2</c:v>
                </c:pt>
                <c:pt idx="14">
                  <c:v>3.2426561871821781E-2</c:v>
                </c:pt>
                <c:pt idx="15">
                  <c:v>2.8031806072736816E-2</c:v>
                </c:pt>
                <c:pt idx="16">
                  <c:v>1.7568346354174296E-2</c:v>
                </c:pt>
                <c:pt idx="17">
                  <c:v>4.6613111444653327E-2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5595904"/>
        <c:axId val="135597440"/>
      </c:barChart>
      <c:catAx>
        <c:axId val="135595904"/>
        <c:scaling>
          <c:orientation val="minMax"/>
        </c:scaling>
        <c:delete val="0"/>
        <c:axPos val="l"/>
        <c:majorTickMark val="none"/>
        <c:minorTickMark val="none"/>
        <c:tickLblPos val="low"/>
        <c:crossAx val="135597440"/>
        <c:crosses val="autoZero"/>
        <c:auto val="1"/>
        <c:lblAlgn val="ctr"/>
        <c:lblOffset val="100"/>
        <c:noMultiLvlLbl val="0"/>
      </c:catAx>
      <c:valAx>
        <c:axId val="135597440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35595904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Turner</a:t>
            </a:r>
            <a:r>
              <a:rPr lang="en-US" baseline="0"/>
              <a:t> 2035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Turner!$X$3:$X$20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Turner!$Y$3:$Y$20</c:f>
              <c:numCache>
                <c:formatCode>0.00%</c:formatCode>
                <c:ptCount val="18"/>
                <c:pt idx="0">
                  <c:v>-3.1424275063812977E-2</c:v>
                </c:pt>
                <c:pt idx="1">
                  <c:v>-3.2455312719318258E-2</c:v>
                </c:pt>
                <c:pt idx="2">
                  <c:v>-3.1587990409515751E-2</c:v>
                </c:pt>
                <c:pt idx="3">
                  <c:v>-2.8497021720854228E-2</c:v>
                </c:pt>
                <c:pt idx="4">
                  <c:v>-2.579152816378381E-2</c:v>
                </c:pt>
                <c:pt idx="5">
                  <c:v>-3.4329496115216136E-2</c:v>
                </c:pt>
                <c:pt idx="6">
                  <c:v>-3.2780391226842918E-2</c:v>
                </c:pt>
                <c:pt idx="7">
                  <c:v>-3.1636761106216896E-2</c:v>
                </c:pt>
                <c:pt idx="8">
                  <c:v>-2.7930621237594176E-2</c:v>
                </c:pt>
                <c:pt idx="9">
                  <c:v>-1.9942828538932915E-2</c:v>
                </c:pt>
                <c:pt idx="10">
                  <c:v>-2.3121204839494539E-2</c:v>
                </c:pt>
                <c:pt idx="11">
                  <c:v>-2.5600223602386282E-2</c:v>
                </c:pt>
                <c:pt idx="12">
                  <c:v>-2.2778738269207788E-2</c:v>
                </c:pt>
                <c:pt idx="13">
                  <c:v>-2.3242260120220567E-2</c:v>
                </c:pt>
                <c:pt idx="14">
                  <c:v>-2.8749312449486187E-2</c:v>
                </c:pt>
                <c:pt idx="15">
                  <c:v>-2.7023484497456497E-2</c:v>
                </c:pt>
                <c:pt idx="16">
                  <c:v>-2.1441582925408334E-2</c:v>
                </c:pt>
                <c:pt idx="17">
                  <c:v>-2.47181811327827E-2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Turner!$X$3:$X$20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Turner!$Z$3:$Z$20</c:f>
              <c:numCache>
                <c:formatCode>0.00%</c:formatCode>
                <c:ptCount val="18"/>
                <c:pt idx="0">
                  <c:v>3.0191950551506981E-2</c:v>
                </c:pt>
                <c:pt idx="1">
                  <c:v>3.1227730847057704E-2</c:v>
                </c:pt>
                <c:pt idx="2">
                  <c:v>3.0387552058519146E-2</c:v>
                </c:pt>
                <c:pt idx="3">
                  <c:v>2.741975361508828E-2</c:v>
                </c:pt>
                <c:pt idx="4">
                  <c:v>2.4989900175189809E-2</c:v>
                </c:pt>
                <c:pt idx="5">
                  <c:v>2.5498529110754297E-2</c:v>
                </c:pt>
                <c:pt idx="6">
                  <c:v>2.7033920232145767E-2</c:v>
                </c:pt>
                <c:pt idx="7">
                  <c:v>3.0541760180204512E-2</c:v>
                </c:pt>
                <c:pt idx="8">
                  <c:v>3.0978437773637915E-2</c:v>
                </c:pt>
                <c:pt idx="9">
                  <c:v>1.7387268675535677E-2</c:v>
                </c:pt>
                <c:pt idx="10">
                  <c:v>2.2023848749532515E-2</c:v>
                </c:pt>
                <c:pt idx="11">
                  <c:v>2.5439694652515561E-2</c:v>
                </c:pt>
                <c:pt idx="12">
                  <c:v>2.4624662516993516E-2</c:v>
                </c:pt>
                <c:pt idx="13">
                  <c:v>2.4363379717407513E-2</c:v>
                </c:pt>
                <c:pt idx="14">
                  <c:v>3.1729158957443583E-2</c:v>
                </c:pt>
                <c:pt idx="15">
                  <c:v>2.9344958262224212E-2</c:v>
                </c:pt>
                <c:pt idx="16">
                  <c:v>2.3833834510751772E-2</c:v>
                </c:pt>
                <c:pt idx="17">
                  <c:v>4.9932445274960095E-2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5651328"/>
        <c:axId val="135652864"/>
      </c:barChart>
      <c:catAx>
        <c:axId val="135651328"/>
        <c:scaling>
          <c:orientation val="minMax"/>
        </c:scaling>
        <c:delete val="0"/>
        <c:axPos val="l"/>
        <c:majorTickMark val="none"/>
        <c:minorTickMark val="none"/>
        <c:tickLblPos val="low"/>
        <c:crossAx val="135652864"/>
        <c:crosses val="autoZero"/>
        <c:auto val="1"/>
        <c:lblAlgn val="ctr"/>
        <c:lblOffset val="100"/>
        <c:noMultiLvlLbl val="0"/>
      </c:catAx>
      <c:valAx>
        <c:axId val="135652864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35651328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Union</a:t>
            </a:r>
            <a:r>
              <a:rPr lang="en-US" baseline="0"/>
              <a:t> 2010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Union!$I$3:$I$20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Union!$J$3:$J$20</c:f>
              <c:numCache>
                <c:formatCode>0.00%</c:formatCode>
                <c:ptCount val="18"/>
                <c:pt idx="0">
                  <c:v>-3.507187999166609E-2</c:v>
                </c:pt>
                <c:pt idx="1">
                  <c:v>-3.5349677060907005E-2</c:v>
                </c:pt>
                <c:pt idx="2">
                  <c:v>-4.0350024307243555E-2</c:v>
                </c:pt>
                <c:pt idx="3">
                  <c:v>-3.5349677060907005E-2</c:v>
                </c:pt>
                <c:pt idx="4">
                  <c:v>-1.8820751441072297E-2</c:v>
                </c:pt>
                <c:pt idx="5">
                  <c:v>-2.7501909854851032E-2</c:v>
                </c:pt>
                <c:pt idx="6">
                  <c:v>-2.7640808389471493E-2</c:v>
                </c:pt>
                <c:pt idx="7">
                  <c:v>-3.0696576151121605E-2</c:v>
                </c:pt>
                <c:pt idx="8">
                  <c:v>-3.6321966803250227E-2</c:v>
                </c:pt>
                <c:pt idx="9">
                  <c:v>-3.9308285297590111E-2</c:v>
                </c:pt>
                <c:pt idx="10">
                  <c:v>-3.8822140426418503E-2</c:v>
                </c:pt>
                <c:pt idx="11">
                  <c:v>-4.0280575039933326E-2</c:v>
                </c:pt>
                <c:pt idx="12">
                  <c:v>-3.1460518091534134E-2</c:v>
                </c:pt>
                <c:pt idx="13">
                  <c:v>-2.1043127994999654E-2</c:v>
                </c:pt>
                <c:pt idx="14">
                  <c:v>-1.3959302729356205E-2</c:v>
                </c:pt>
                <c:pt idx="15">
                  <c:v>-1.1528578373498159E-2</c:v>
                </c:pt>
                <c:pt idx="16">
                  <c:v>-1.0070143759983332E-2</c:v>
                </c:pt>
                <c:pt idx="17">
                  <c:v>-7.7088686714355164E-3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Union!$I$3:$I$20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Union!$K$3:$K$20</c:f>
              <c:numCache>
                <c:formatCode>0.00%</c:formatCode>
                <c:ptCount val="18"/>
                <c:pt idx="0">
                  <c:v>3.2849503437738729E-2</c:v>
                </c:pt>
                <c:pt idx="1">
                  <c:v>3.7641502882144594E-2</c:v>
                </c:pt>
                <c:pt idx="2">
                  <c:v>3.5210778526286547E-2</c:v>
                </c:pt>
                <c:pt idx="3">
                  <c:v>2.9932634210709078E-2</c:v>
                </c:pt>
                <c:pt idx="4">
                  <c:v>1.9584693381484827E-2</c:v>
                </c:pt>
                <c:pt idx="5">
                  <c:v>2.8682547399124941E-2</c:v>
                </c:pt>
                <c:pt idx="6">
                  <c:v>3.0696576151121605E-2</c:v>
                </c:pt>
                <c:pt idx="7">
                  <c:v>3.1113271754982984E-2</c:v>
                </c:pt>
                <c:pt idx="8">
                  <c:v>3.396069171470241E-2</c:v>
                </c:pt>
                <c:pt idx="9">
                  <c:v>3.7572053614834365E-2</c:v>
                </c:pt>
                <c:pt idx="10">
                  <c:v>3.8058198486005973E-2</c:v>
                </c:pt>
                <c:pt idx="11">
                  <c:v>3.6391416070560456E-2</c:v>
                </c:pt>
                <c:pt idx="12">
                  <c:v>3.0904923953052294E-2</c:v>
                </c:pt>
                <c:pt idx="13">
                  <c:v>2.1043127994999654E-2</c:v>
                </c:pt>
                <c:pt idx="14">
                  <c:v>1.5487186610181263E-2</c:v>
                </c:pt>
                <c:pt idx="15">
                  <c:v>1.4445447600527815E-2</c:v>
                </c:pt>
                <c:pt idx="16">
                  <c:v>1.3750954927425516E-2</c:v>
                </c:pt>
                <c:pt idx="17">
                  <c:v>1.13896798388777E-2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6624768"/>
        <c:axId val="134574464"/>
      </c:barChart>
      <c:catAx>
        <c:axId val="136624768"/>
        <c:scaling>
          <c:orientation val="minMax"/>
        </c:scaling>
        <c:delete val="0"/>
        <c:axPos val="l"/>
        <c:majorTickMark val="none"/>
        <c:minorTickMark val="none"/>
        <c:tickLblPos val="low"/>
        <c:crossAx val="134574464"/>
        <c:crosses val="autoZero"/>
        <c:auto val="1"/>
        <c:lblAlgn val="ctr"/>
        <c:lblOffset val="100"/>
        <c:noMultiLvlLbl val="0"/>
      </c:catAx>
      <c:valAx>
        <c:axId val="134574464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36624768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Union</a:t>
            </a:r>
            <a:r>
              <a:rPr lang="en-US" baseline="0"/>
              <a:t> 2015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Union!$L$3:$L$20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Union!$M$3:$M$20</c:f>
              <c:numCache>
                <c:formatCode>0.00%</c:formatCode>
                <c:ptCount val="18"/>
                <c:pt idx="0">
                  <c:v>-3.0415686521832411E-2</c:v>
                </c:pt>
                <c:pt idx="1">
                  <c:v>-3.4133539435829183E-2</c:v>
                </c:pt>
                <c:pt idx="2">
                  <c:v>-3.4709476676389378E-2</c:v>
                </c:pt>
                <c:pt idx="3">
                  <c:v>-3.8974540916202921E-2</c:v>
                </c:pt>
                <c:pt idx="4">
                  <c:v>-3.3449764898675877E-2</c:v>
                </c:pt>
                <c:pt idx="5">
                  <c:v>-1.8689624447593055E-2</c:v>
                </c:pt>
                <c:pt idx="6">
                  <c:v>-2.6741289675254239E-2</c:v>
                </c:pt>
                <c:pt idx="7">
                  <c:v>-2.6959934355342094E-2</c:v>
                </c:pt>
                <c:pt idx="8">
                  <c:v>-3.0036216835967598E-2</c:v>
                </c:pt>
                <c:pt idx="9">
                  <c:v>-3.524012674838168E-2</c:v>
                </c:pt>
                <c:pt idx="10">
                  <c:v>-3.7818722960137725E-2</c:v>
                </c:pt>
                <c:pt idx="11">
                  <c:v>-3.7083371858740714E-2</c:v>
                </c:pt>
                <c:pt idx="12">
                  <c:v>-3.725627919927834E-2</c:v>
                </c:pt>
                <c:pt idx="13">
                  <c:v>-2.8037723226553214E-2</c:v>
                </c:pt>
                <c:pt idx="14">
                  <c:v>-1.8053209796085878E-2</c:v>
                </c:pt>
                <c:pt idx="15">
                  <c:v>-1.1581363132738937E-2</c:v>
                </c:pt>
                <c:pt idx="16">
                  <c:v>-8.6879124561842196E-3</c:v>
                </c:pt>
                <c:pt idx="17">
                  <c:v>-1.1092398738572581E-2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Union!$L$3:$L$20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Union!$N$3:$N$20</c:f>
              <c:numCache>
                <c:formatCode>0.00%</c:formatCode>
                <c:ptCount val="18"/>
                <c:pt idx="0">
                  <c:v>2.9207239101729239E-2</c:v>
                </c:pt>
                <c:pt idx="1">
                  <c:v>3.222375748290103E-2</c:v>
                </c:pt>
                <c:pt idx="2">
                  <c:v>3.6604684010232369E-2</c:v>
                </c:pt>
                <c:pt idx="3">
                  <c:v>3.4078045236701861E-2</c:v>
                </c:pt>
                <c:pt idx="4">
                  <c:v>2.8647213329259187E-2</c:v>
                </c:pt>
                <c:pt idx="5">
                  <c:v>1.9532530242393216E-2</c:v>
                </c:pt>
                <c:pt idx="6">
                  <c:v>2.8022731420033895E-2</c:v>
                </c:pt>
                <c:pt idx="7">
                  <c:v>2.9880556867511999E-2</c:v>
                </c:pt>
                <c:pt idx="8">
                  <c:v>3.0364458360981159E-2</c:v>
                </c:pt>
                <c:pt idx="9">
                  <c:v>3.3104498073638307E-2</c:v>
                </c:pt>
                <c:pt idx="10">
                  <c:v>3.6316783339953654E-2</c:v>
                </c:pt>
                <c:pt idx="11">
                  <c:v>3.6616126448395452E-2</c:v>
                </c:pt>
                <c:pt idx="12">
                  <c:v>3.4502477386357276E-2</c:v>
                </c:pt>
                <c:pt idx="13">
                  <c:v>2.8470012600105388E-2</c:v>
                </c:pt>
                <c:pt idx="14">
                  <c:v>1.910885076269175E-2</c:v>
                </c:pt>
                <c:pt idx="15">
                  <c:v>1.3685080362370379E-2</c:v>
                </c:pt>
                <c:pt idx="16">
                  <c:v>1.2486208954002327E-2</c:v>
                </c:pt>
                <c:pt idx="17">
                  <c:v>1.8187564140981275E-2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6401664"/>
        <c:axId val="136403200"/>
      </c:barChart>
      <c:catAx>
        <c:axId val="136401664"/>
        <c:scaling>
          <c:orientation val="minMax"/>
        </c:scaling>
        <c:delete val="0"/>
        <c:axPos val="l"/>
        <c:majorTickMark val="none"/>
        <c:minorTickMark val="none"/>
        <c:tickLblPos val="low"/>
        <c:crossAx val="136403200"/>
        <c:crosses val="autoZero"/>
        <c:auto val="1"/>
        <c:lblAlgn val="ctr"/>
        <c:lblOffset val="100"/>
        <c:noMultiLvlLbl val="0"/>
      </c:catAx>
      <c:valAx>
        <c:axId val="136403200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36401664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Union</a:t>
            </a:r>
            <a:r>
              <a:rPr lang="en-US" baseline="0"/>
              <a:t> 2020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Union!$O$3:$O$20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Union!$P$3:$P$20</c:f>
              <c:numCache>
                <c:formatCode>0.00%</c:formatCode>
                <c:ptCount val="18"/>
                <c:pt idx="0">
                  <c:v>-2.948282581204555E-2</c:v>
                </c:pt>
                <c:pt idx="1">
                  <c:v>-2.9932319711076821E-2</c:v>
                </c:pt>
                <c:pt idx="2">
                  <c:v>-3.3487389918943018E-2</c:v>
                </c:pt>
                <c:pt idx="3">
                  <c:v>-3.4134983544469998E-2</c:v>
                </c:pt>
                <c:pt idx="4">
                  <c:v>-3.7752090584064486E-2</c:v>
                </c:pt>
                <c:pt idx="5">
                  <c:v>-3.1925998560054666E-2</c:v>
                </c:pt>
                <c:pt idx="6">
                  <c:v>-1.8650067417637382E-2</c:v>
                </c:pt>
                <c:pt idx="7">
                  <c:v>-2.6090112459028623E-2</c:v>
                </c:pt>
                <c:pt idx="8">
                  <c:v>-2.6423112224078137E-2</c:v>
                </c:pt>
                <c:pt idx="9">
                  <c:v>-2.9425563708491653E-2</c:v>
                </c:pt>
                <c:pt idx="10">
                  <c:v>-3.4238714060179642E-2</c:v>
                </c:pt>
                <c:pt idx="11">
                  <c:v>-3.6219611568972063E-2</c:v>
                </c:pt>
                <c:pt idx="12">
                  <c:v>-3.4907839760319505E-2</c:v>
                </c:pt>
                <c:pt idx="13">
                  <c:v>-3.3572696698721746E-2</c:v>
                </c:pt>
                <c:pt idx="14">
                  <c:v>-2.418761227154672E-2</c:v>
                </c:pt>
                <c:pt idx="15">
                  <c:v>-1.4907620485394433E-2</c:v>
                </c:pt>
                <c:pt idx="16">
                  <c:v>-8.705394734102135E-3</c:v>
                </c:pt>
                <c:pt idx="17">
                  <c:v>-1.2545001785512591E-2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Union!$O$3:$O$20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Union!$Q$3:$Q$20</c:f>
              <c:numCache>
                <c:formatCode>0.00%</c:formatCode>
                <c:ptCount val="18"/>
                <c:pt idx="0">
                  <c:v>2.8326220056542988E-2</c:v>
                </c:pt>
                <c:pt idx="1">
                  <c:v>2.8739013602280612E-2</c:v>
                </c:pt>
                <c:pt idx="2">
                  <c:v>3.1825762806328504E-2</c:v>
                </c:pt>
                <c:pt idx="3">
                  <c:v>3.5787151793976554E-2</c:v>
                </c:pt>
                <c:pt idx="4">
                  <c:v>3.3141033081546797E-2</c:v>
                </c:pt>
                <c:pt idx="5">
                  <c:v>2.7628057808014202E-2</c:v>
                </c:pt>
                <c:pt idx="6">
                  <c:v>1.9521671648909066E-2</c:v>
                </c:pt>
                <c:pt idx="7">
                  <c:v>2.7500311112141858E-2</c:v>
                </c:pt>
                <c:pt idx="8">
                  <c:v>2.921025242870124E-2</c:v>
                </c:pt>
                <c:pt idx="9">
                  <c:v>2.9731251488189305E-2</c:v>
                </c:pt>
                <c:pt idx="10">
                  <c:v>3.2308216098852302E-2</c:v>
                </c:pt>
                <c:pt idx="11">
                  <c:v>3.5231904122088868E-2</c:v>
                </c:pt>
                <c:pt idx="12">
                  <c:v>3.5089869899171018E-2</c:v>
                </c:pt>
                <c:pt idx="13">
                  <c:v>3.2233365361925462E-2</c:v>
                </c:pt>
                <c:pt idx="14">
                  <c:v>2.5933775901684275E-2</c:v>
                </c:pt>
                <c:pt idx="15">
                  <c:v>1.6784048526495357E-2</c:v>
                </c:pt>
                <c:pt idx="16">
                  <c:v>1.1867084399439223E-2</c:v>
                </c:pt>
                <c:pt idx="17">
                  <c:v>2.2552054559073064E-2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6592000"/>
        <c:axId val="136593792"/>
      </c:barChart>
      <c:catAx>
        <c:axId val="136592000"/>
        <c:scaling>
          <c:orientation val="minMax"/>
        </c:scaling>
        <c:delete val="0"/>
        <c:axPos val="l"/>
        <c:majorTickMark val="none"/>
        <c:minorTickMark val="none"/>
        <c:tickLblPos val="low"/>
        <c:crossAx val="136593792"/>
        <c:crosses val="autoZero"/>
        <c:auto val="1"/>
        <c:lblAlgn val="ctr"/>
        <c:lblOffset val="100"/>
        <c:noMultiLvlLbl val="0"/>
      </c:catAx>
      <c:valAx>
        <c:axId val="136593792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36592000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4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Union</a:t>
            </a:r>
            <a:r>
              <a:rPr lang="en-US" baseline="0"/>
              <a:t> 2025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Union!$R$3:$R$20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Union!$S$3:$S$20</c:f>
              <c:numCache>
                <c:formatCode>0.00%</c:formatCode>
                <c:ptCount val="18"/>
                <c:pt idx="0">
                  <c:v>-3.1290976165600649E-2</c:v>
                </c:pt>
                <c:pt idx="1">
                  <c:v>-2.8877607389893489E-2</c:v>
                </c:pt>
                <c:pt idx="2">
                  <c:v>-2.9512645188910159E-2</c:v>
                </c:pt>
                <c:pt idx="3">
                  <c:v>-3.2782836581753398E-2</c:v>
                </c:pt>
                <c:pt idx="4">
                  <c:v>-3.3467121523721818E-2</c:v>
                </c:pt>
                <c:pt idx="5">
                  <c:v>-3.6576496385014895E-2</c:v>
                </c:pt>
                <c:pt idx="6">
                  <c:v>-3.0638135924721959E-2</c:v>
                </c:pt>
                <c:pt idx="7">
                  <c:v>-1.8525601690688741E-2</c:v>
                </c:pt>
                <c:pt idx="8">
                  <c:v>-2.5456447897643571E-2</c:v>
                </c:pt>
                <c:pt idx="9">
                  <c:v>-2.5814082963951209E-2</c:v>
                </c:pt>
                <c:pt idx="10">
                  <c:v>-2.8712713824958307E-2</c:v>
                </c:pt>
                <c:pt idx="11">
                  <c:v>-3.2922819581073813E-2</c:v>
                </c:pt>
                <c:pt idx="12">
                  <c:v>-3.404024440445029E-2</c:v>
                </c:pt>
                <c:pt idx="13">
                  <c:v>-3.1811851975412392E-2</c:v>
                </c:pt>
                <c:pt idx="14">
                  <c:v>-2.9114300455388452E-2</c:v>
                </c:pt>
                <c:pt idx="15">
                  <c:v>-1.9970716973674644E-2</c:v>
                </c:pt>
                <c:pt idx="16">
                  <c:v>-1.1102194511023613E-2</c:v>
                </c:pt>
                <c:pt idx="17">
                  <c:v>-1.351710263581316E-2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Union!$R$3:$R$20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Union!$T$3:$T$20</c:f>
              <c:numCache>
                <c:formatCode>0.00%</c:formatCode>
                <c:ptCount val="18"/>
                <c:pt idx="0">
                  <c:v>3.0063865881973025E-2</c:v>
                </c:pt>
                <c:pt idx="1">
                  <c:v>2.7765338923704752E-2</c:v>
                </c:pt>
                <c:pt idx="2">
                  <c:v>2.8349562141437593E-2</c:v>
                </c:pt>
                <c:pt idx="3">
                  <c:v>3.1408110864316593E-2</c:v>
                </c:pt>
                <c:pt idx="4">
                  <c:v>3.4971323414246865E-2</c:v>
                </c:pt>
                <c:pt idx="5">
                  <c:v>3.2230377415941563E-2</c:v>
                </c:pt>
                <c:pt idx="6">
                  <c:v>2.6701218632416264E-2</c:v>
                </c:pt>
                <c:pt idx="7">
                  <c:v>1.9458004502842702E-2</c:v>
                </c:pt>
                <c:pt idx="8">
                  <c:v>2.6950188712239167E-2</c:v>
                </c:pt>
                <c:pt idx="9">
                  <c:v>2.8512716262881301E-2</c:v>
                </c:pt>
                <c:pt idx="10">
                  <c:v>2.90066453650056E-2</c:v>
                </c:pt>
                <c:pt idx="11">
                  <c:v>3.1473232868197247E-2</c:v>
                </c:pt>
                <c:pt idx="12">
                  <c:v>3.3866548557411724E-2</c:v>
                </c:pt>
                <c:pt idx="13">
                  <c:v>3.2956244903788963E-2</c:v>
                </c:pt>
                <c:pt idx="14">
                  <c:v>2.9591403877557793E-2</c:v>
                </c:pt>
                <c:pt idx="15">
                  <c:v>2.2724784015209634E-2</c:v>
                </c:pt>
                <c:pt idx="16">
                  <c:v>1.440744866851214E-2</c:v>
                </c:pt>
                <c:pt idx="17">
                  <c:v>2.5429088918622805E-2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6532736"/>
        <c:axId val="136534272"/>
      </c:barChart>
      <c:catAx>
        <c:axId val="136532736"/>
        <c:scaling>
          <c:orientation val="minMax"/>
        </c:scaling>
        <c:delete val="0"/>
        <c:axPos val="l"/>
        <c:majorTickMark val="none"/>
        <c:minorTickMark val="none"/>
        <c:tickLblPos val="low"/>
        <c:crossAx val="136534272"/>
        <c:crosses val="autoZero"/>
        <c:auto val="1"/>
        <c:lblAlgn val="ctr"/>
        <c:lblOffset val="100"/>
        <c:noMultiLvlLbl val="0"/>
      </c:catAx>
      <c:valAx>
        <c:axId val="136534272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36532736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4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Union</a:t>
            </a:r>
            <a:r>
              <a:rPr lang="en-US" baseline="0"/>
              <a:t> 2030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Union!$U$3:$U$20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Union!$V$3:$V$20</c:f>
              <c:numCache>
                <c:formatCode>0.00%</c:formatCode>
                <c:ptCount val="18"/>
                <c:pt idx="0">
                  <c:v>-3.4328186344539414E-2</c:v>
                </c:pt>
                <c:pt idx="1">
                  <c:v>-3.0480275265722147E-2</c:v>
                </c:pt>
                <c:pt idx="2">
                  <c:v>-2.8304043163987443E-2</c:v>
                </c:pt>
                <c:pt idx="3">
                  <c:v>-2.8957568550587086E-2</c:v>
                </c:pt>
                <c:pt idx="4">
                  <c:v>-3.1966758277587298E-2</c:v>
                </c:pt>
                <c:pt idx="5">
                  <c:v>-3.273144568799901E-2</c:v>
                </c:pt>
                <c:pt idx="6">
                  <c:v>-3.5471473133279363E-2</c:v>
                </c:pt>
                <c:pt idx="7">
                  <c:v>-2.9345068029348869E-2</c:v>
                </c:pt>
                <c:pt idx="8">
                  <c:v>-1.8324600834698074E-2</c:v>
                </c:pt>
                <c:pt idx="9">
                  <c:v>-2.4718115015966668E-2</c:v>
                </c:pt>
                <c:pt idx="10">
                  <c:v>-2.5083112458337341E-2</c:v>
                </c:pt>
                <c:pt idx="11">
                  <c:v>-2.7666360399618811E-2</c:v>
                </c:pt>
                <c:pt idx="12">
                  <c:v>-3.0989591052872786E-2</c:v>
                </c:pt>
                <c:pt idx="13">
                  <c:v>-3.0932082098712392E-2</c:v>
                </c:pt>
                <c:pt idx="14">
                  <c:v>-2.7816241258064773E-2</c:v>
                </c:pt>
                <c:pt idx="15">
                  <c:v>-2.4103752696136377E-2</c:v>
                </c:pt>
                <c:pt idx="16">
                  <c:v>-1.4836471466863279E-2</c:v>
                </c:pt>
                <c:pt idx="17">
                  <c:v>-1.5597766103162276E-2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Union!$U$3:$U$20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Union!$W$3:$W$20</c:f>
              <c:numCache>
                <c:formatCode>0.00%</c:formatCode>
                <c:ptCount val="18"/>
                <c:pt idx="0">
                  <c:v>3.2981982534029973E-2</c:v>
                </c:pt>
                <c:pt idx="1">
                  <c:v>2.9308576351400845E-2</c:v>
                </c:pt>
                <c:pt idx="2">
                  <c:v>2.7239781899239437E-2</c:v>
                </c:pt>
                <c:pt idx="3">
                  <c:v>2.790580360167131E-2</c:v>
                </c:pt>
                <c:pt idx="4">
                  <c:v>3.0895151847116237E-2</c:v>
                </c:pt>
                <c:pt idx="5">
                  <c:v>3.4100990892035506E-2</c:v>
                </c:pt>
                <c:pt idx="6">
                  <c:v>3.1289018879260597E-2</c:v>
                </c:pt>
                <c:pt idx="7">
                  <c:v>2.5791374635487065E-2</c:v>
                </c:pt>
                <c:pt idx="8">
                  <c:v>1.9296619728531882E-2</c:v>
                </c:pt>
                <c:pt idx="9">
                  <c:v>2.6309406424054903E-2</c:v>
                </c:pt>
                <c:pt idx="10">
                  <c:v>2.7685843163747715E-2</c:v>
                </c:pt>
                <c:pt idx="11">
                  <c:v>2.8199235170485514E-2</c:v>
                </c:pt>
                <c:pt idx="12">
                  <c:v>3.0310210605766122E-2</c:v>
                </c:pt>
                <c:pt idx="13">
                  <c:v>3.1838691713732679E-2</c:v>
                </c:pt>
                <c:pt idx="14">
                  <c:v>3.0348107616719248E-2</c:v>
                </c:pt>
                <c:pt idx="15">
                  <c:v>2.6058336880065452E-2</c:v>
                </c:pt>
                <c:pt idx="16">
                  <c:v>1.941874849431877E-2</c:v>
                </c:pt>
                <c:pt idx="17">
                  <c:v>2.936920772485312E-2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6559232"/>
        <c:axId val="136561024"/>
      </c:barChart>
      <c:catAx>
        <c:axId val="136559232"/>
        <c:scaling>
          <c:orientation val="minMax"/>
        </c:scaling>
        <c:delete val="0"/>
        <c:axPos val="l"/>
        <c:majorTickMark val="none"/>
        <c:minorTickMark val="none"/>
        <c:tickLblPos val="low"/>
        <c:crossAx val="136561024"/>
        <c:crosses val="autoZero"/>
        <c:auto val="1"/>
        <c:lblAlgn val="ctr"/>
        <c:lblOffset val="100"/>
        <c:noMultiLvlLbl val="0"/>
      </c:catAx>
      <c:valAx>
        <c:axId val="136561024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36559232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4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Union</a:t>
            </a:r>
            <a:r>
              <a:rPr lang="en-US" baseline="0"/>
              <a:t> 2035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Union!$X$3:$X$20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Union!$Y$3:$Y$20</c:f>
              <c:numCache>
                <c:formatCode>0.00%</c:formatCode>
                <c:ptCount val="18"/>
                <c:pt idx="0">
                  <c:v>-3.5385666406236013E-2</c:v>
                </c:pt>
                <c:pt idx="1">
                  <c:v>-3.3481410631583684E-2</c:v>
                </c:pt>
                <c:pt idx="2">
                  <c:v>-2.9836264125359231E-2</c:v>
                </c:pt>
                <c:pt idx="3">
                  <c:v>-2.7735853489025984E-2</c:v>
                </c:pt>
                <c:pt idx="4">
                  <c:v>-2.8399273200723871E-2</c:v>
                </c:pt>
                <c:pt idx="5">
                  <c:v>-3.1247951394180403E-2</c:v>
                </c:pt>
                <c:pt idx="6">
                  <c:v>-3.2149542931012881E-2</c:v>
                </c:pt>
                <c:pt idx="7">
                  <c:v>-3.4401846640980414E-2</c:v>
                </c:pt>
                <c:pt idx="8">
                  <c:v>-2.8210916944036768E-2</c:v>
                </c:pt>
                <c:pt idx="9">
                  <c:v>-1.8076469445735772E-2</c:v>
                </c:pt>
                <c:pt idx="10">
                  <c:v>-2.3976100223528172E-2</c:v>
                </c:pt>
                <c:pt idx="11">
                  <c:v>-2.4175971997980081E-2</c:v>
                </c:pt>
                <c:pt idx="12">
                  <c:v>-2.6194798826469929E-2</c:v>
                </c:pt>
                <c:pt idx="13">
                  <c:v>-2.8306717247105765E-2</c:v>
                </c:pt>
                <c:pt idx="14">
                  <c:v>-2.7093286728068391E-2</c:v>
                </c:pt>
                <c:pt idx="15">
                  <c:v>-2.3294327402514945E-2</c:v>
                </c:pt>
                <c:pt idx="16">
                  <c:v>-1.8020238750391045E-2</c:v>
                </c:pt>
                <c:pt idx="17">
                  <c:v>-1.929399518710331E-2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Union!$X$3:$X$20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Union!$Z$3:$Z$20</c:f>
              <c:numCache>
                <c:formatCode>0.00%</c:formatCode>
                <c:ptCount val="18"/>
                <c:pt idx="0">
                  <c:v>3.3997993200648495E-2</c:v>
                </c:pt>
                <c:pt idx="1">
                  <c:v>3.2194457224687903E-2</c:v>
                </c:pt>
                <c:pt idx="2">
                  <c:v>2.8718907156330954E-2</c:v>
                </c:pt>
                <c:pt idx="3">
                  <c:v>2.6784101458737934E-2</c:v>
                </c:pt>
                <c:pt idx="4">
                  <c:v>2.750373778926804E-2</c:v>
                </c:pt>
                <c:pt idx="5">
                  <c:v>3.0427325777800579E-2</c:v>
                </c:pt>
                <c:pt idx="6">
                  <c:v>3.3320506022412565E-2</c:v>
                </c:pt>
                <c:pt idx="7">
                  <c:v>3.0435699776383943E-2</c:v>
                </c:pt>
                <c:pt idx="8">
                  <c:v>2.4973946021076849E-2</c:v>
                </c:pt>
                <c:pt idx="9">
                  <c:v>1.9112336372185675E-2</c:v>
                </c:pt>
                <c:pt idx="10">
                  <c:v>2.564434668218608E-2</c:v>
                </c:pt>
                <c:pt idx="11">
                  <c:v>2.6903677044709053E-2</c:v>
                </c:pt>
                <c:pt idx="12">
                  <c:v>2.7216857134718178E-2</c:v>
                </c:pt>
                <c:pt idx="13">
                  <c:v>2.8656938165777694E-2</c:v>
                </c:pt>
                <c:pt idx="14">
                  <c:v>2.9464339847825469E-2</c:v>
                </c:pt>
                <c:pt idx="15">
                  <c:v>2.6909125213808803E-2</c:v>
                </c:pt>
                <c:pt idx="16">
                  <c:v>2.2452053531457565E-2</c:v>
                </c:pt>
                <c:pt idx="17">
                  <c:v>3.6003020007947514E-2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6925952"/>
        <c:axId val="136927488"/>
      </c:barChart>
      <c:catAx>
        <c:axId val="136925952"/>
        <c:scaling>
          <c:orientation val="minMax"/>
        </c:scaling>
        <c:delete val="0"/>
        <c:axPos val="l"/>
        <c:majorTickMark val="none"/>
        <c:minorTickMark val="none"/>
        <c:tickLblPos val="low"/>
        <c:crossAx val="136927488"/>
        <c:crosses val="autoZero"/>
        <c:auto val="1"/>
        <c:lblAlgn val="ctr"/>
        <c:lblOffset val="100"/>
        <c:noMultiLvlLbl val="0"/>
      </c:catAx>
      <c:valAx>
        <c:axId val="136927488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36925952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Aurora</a:t>
            </a:r>
            <a:r>
              <a:rPr lang="en-US" baseline="0"/>
              <a:t> 2010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Aurora!$I$3:$I$20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Aurora!$J$3:$J$20</c:f>
              <c:numCache>
                <c:formatCode>0.00%</c:formatCode>
                <c:ptCount val="18"/>
                <c:pt idx="0">
                  <c:v>-4.1697416974169739E-2</c:v>
                </c:pt>
                <c:pt idx="1">
                  <c:v>-2.915129151291513E-2</c:v>
                </c:pt>
                <c:pt idx="2">
                  <c:v>-4.0590405904059039E-2</c:v>
                </c:pt>
                <c:pt idx="3">
                  <c:v>-3.9852398523985241E-2</c:v>
                </c:pt>
                <c:pt idx="4">
                  <c:v>-2.1771217712177122E-2</c:v>
                </c:pt>
                <c:pt idx="5">
                  <c:v>-2.3985239852398525E-2</c:v>
                </c:pt>
                <c:pt idx="6">
                  <c:v>-2.3247232472324724E-2</c:v>
                </c:pt>
                <c:pt idx="7">
                  <c:v>-2.6568265682656828E-2</c:v>
                </c:pt>
                <c:pt idx="8">
                  <c:v>-3.136531365313653E-2</c:v>
                </c:pt>
                <c:pt idx="9">
                  <c:v>-3.6162361623616239E-2</c:v>
                </c:pt>
                <c:pt idx="10">
                  <c:v>-3.8007380073800737E-2</c:v>
                </c:pt>
                <c:pt idx="11">
                  <c:v>-3.8376383763837639E-2</c:v>
                </c:pt>
                <c:pt idx="12">
                  <c:v>-3.2103321033210334E-2</c:v>
                </c:pt>
                <c:pt idx="13">
                  <c:v>-2.2878228782287822E-2</c:v>
                </c:pt>
                <c:pt idx="14">
                  <c:v>-2.3247232472324724E-2</c:v>
                </c:pt>
                <c:pt idx="15">
                  <c:v>-1.808118081180812E-2</c:v>
                </c:pt>
                <c:pt idx="16">
                  <c:v>-1.3284132841328414E-2</c:v>
                </c:pt>
                <c:pt idx="17">
                  <c:v>-9.2250922509225092E-3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Aurora!$I$3:$I$20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Aurora!$K$3:$K$20</c:f>
              <c:numCache>
                <c:formatCode>0.00%</c:formatCode>
                <c:ptCount val="18"/>
                <c:pt idx="0">
                  <c:v>2.9889298892988931E-2</c:v>
                </c:pt>
                <c:pt idx="1">
                  <c:v>3.3579335793357937E-2</c:v>
                </c:pt>
                <c:pt idx="2">
                  <c:v>3.7269372693726939E-2</c:v>
                </c:pt>
                <c:pt idx="3">
                  <c:v>2.9520295202952029E-2</c:v>
                </c:pt>
                <c:pt idx="4">
                  <c:v>1.3653136531365314E-2</c:v>
                </c:pt>
                <c:pt idx="5">
                  <c:v>2.0664206642066422E-2</c:v>
                </c:pt>
                <c:pt idx="6">
                  <c:v>2.9520295202952029E-2</c:v>
                </c:pt>
                <c:pt idx="7">
                  <c:v>2.6568265682656828E-2</c:v>
                </c:pt>
                <c:pt idx="8">
                  <c:v>2.3985239852398525E-2</c:v>
                </c:pt>
                <c:pt idx="9">
                  <c:v>3.3579335793357937E-2</c:v>
                </c:pt>
                <c:pt idx="10">
                  <c:v>3.6900369003690037E-2</c:v>
                </c:pt>
                <c:pt idx="11">
                  <c:v>3.025830258302583E-2</c:v>
                </c:pt>
                <c:pt idx="12">
                  <c:v>3.2841328413284132E-2</c:v>
                </c:pt>
                <c:pt idx="13">
                  <c:v>2.1771217712177122E-2</c:v>
                </c:pt>
                <c:pt idx="14">
                  <c:v>2.5830258302583026E-2</c:v>
                </c:pt>
                <c:pt idx="15">
                  <c:v>2.3616236162361623E-2</c:v>
                </c:pt>
                <c:pt idx="16">
                  <c:v>1.8450184501845018E-2</c:v>
                </c:pt>
                <c:pt idx="17">
                  <c:v>2.2509225092250923E-2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18017408"/>
        <c:axId val="118019200"/>
      </c:barChart>
      <c:catAx>
        <c:axId val="118017408"/>
        <c:scaling>
          <c:orientation val="minMax"/>
        </c:scaling>
        <c:delete val="0"/>
        <c:axPos val="l"/>
        <c:majorTickMark val="none"/>
        <c:minorTickMark val="none"/>
        <c:tickLblPos val="low"/>
        <c:crossAx val="118019200"/>
        <c:crosses val="autoZero"/>
        <c:auto val="1"/>
        <c:lblAlgn val="ctr"/>
        <c:lblOffset val="100"/>
        <c:noMultiLvlLbl val="0"/>
      </c:catAx>
      <c:valAx>
        <c:axId val="118019200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180174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4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Walworth</a:t>
            </a:r>
            <a:r>
              <a:rPr lang="en-US" baseline="0"/>
              <a:t> 2010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Walworth!$I$3:$I$20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Walworth!$J$3:$J$20</c:f>
              <c:numCache>
                <c:formatCode>0.00%</c:formatCode>
                <c:ptCount val="18"/>
                <c:pt idx="0">
                  <c:v>-2.7583670467083488E-2</c:v>
                </c:pt>
                <c:pt idx="1">
                  <c:v>-2.9790364104450167E-2</c:v>
                </c:pt>
                <c:pt idx="2">
                  <c:v>-3.3468186833394628E-2</c:v>
                </c:pt>
                <c:pt idx="3">
                  <c:v>-3.1261493196027952E-2</c:v>
                </c:pt>
                <c:pt idx="4">
                  <c:v>-1.9492460463405664E-2</c:v>
                </c:pt>
                <c:pt idx="5">
                  <c:v>-2.666421478484737E-2</c:v>
                </c:pt>
                <c:pt idx="6">
                  <c:v>-2.2250827510114011E-2</c:v>
                </c:pt>
                <c:pt idx="7">
                  <c:v>-2.4825303420375137E-2</c:v>
                </c:pt>
                <c:pt idx="8">
                  <c:v>-2.5193085693269585E-2</c:v>
                </c:pt>
                <c:pt idx="9">
                  <c:v>-3.3835969106289075E-2</c:v>
                </c:pt>
                <c:pt idx="10">
                  <c:v>-3.7881574108127987E-2</c:v>
                </c:pt>
                <c:pt idx="11">
                  <c:v>-3.7881574108127987E-2</c:v>
                </c:pt>
                <c:pt idx="12">
                  <c:v>-3.4019860242736302E-2</c:v>
                </c:pt>
                <c:pt idx="13">
                  <c:v>-2.5009194556822361E-2</c:v>
                </c:pt>
                <c:pt idx="14">
                  <c:v>-2.5376976829716808E-2</c:v>
                </c:pt>
                <c:pt idx="15">
                  <c:v>-1.9308569326958441E-2</c:v>
                </c:pt>
                <c:pt idx="16">
                  <c:v>-1.9676351599852888E-2</c:v>
                </c:pt>
                <c:pt idx="17">
                  <c:v>-1.471129091577786E-2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Walworth!$I$3:$I$20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Walworth!$K$3:$K$20</c:f>
              <c:numCache>
                <c:formatCode>0.00%</c:formatCode>
                <c:ptCount val="18"/>
                <c:pt idx="0">
                  <c:v>3.5490989334314084E-2</c:v>
                </c:pt>
                <c:pt idx="1">
                  <c:v>2.8503126149319602E-2</c:v>
                </c:pt>
                <c:pt idx="2">
                  <c:v>2.8503126149319602E-2</c:v>
                </c:pt>
                <c:pt idx="3">
                  <c:v>2.6480323648400146E-2</c:v>
                </c:pt>
                <c:pt idx="4">
                  <c:v>2.151526296432512E-2</c:v>
                </c:pt>
                <c:pt idx="5">
                  <c:v>2.5744759102611255E-2</c:v>
                </c:pt>
                <c:pt idx="6">
                  <c:v>2.1699154100772344E-2</c:v>
                </c:pt>
                <c:pt idx="7">
                  <c:v>2.151526296432512E-2</c:v>
                </c:pt>
                <c:pt idx="8">
                  <c:v>2.5009194556822361E-2</c:v>
                </c:pt>
                <c:pt idx="9">
                  <c:v>3.1445384332475172E-2</c:v>
                </c:pt>
                <c:pt idx="10">
                  <c:v>3.5858771607208531E-2</c:v>
                </c:pt>
                <c:pt idx="11">
                  <c:v>3.9720485472600223E-2</c:v>
                </c:pt>
                <c:pt idx="12">
                  <c:v>3.475542478852519E-2</c:v>
                </c:pt>
                <c:pt idx="13">
                  <c:v>2.8503126149319602E-2</c:v>
                </c:pt>
                <c:pt idx="14">
                  <c:v>3.0525928650239058E-2</c:v>
                </c:pt>
                <c:pt idx="15">
                  <c:v>2.5744759102611255E-2</c:v>
                </c:pt>
                <c:pt idx="16">
                  <c:v>2.4641412283927914E-2</c:v>
                </c:pt>
                <c:pt idx="17">
                  <c:v>2.6112541375505699E-2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6994176"/>
        <c:axId val="137016448"/>
      </c:barChart>
      <c:catAx>
        <c:axId val="136994176"/>
        <c:scaling>
          <c:orientation val="minMax"/>
        </c:scaling>
        <c:delete val="0"/>
        <c:axPos val="l"/>
        <c:majorTickMark val="none"/>
        <c:minorTickMark val="none"/>
        <c:tickLblPos val="low"/>
        <c:crossAx val="137016448"/>
        <c:crosses val="autoZero"/>
        <c:auto val="1"/>
        <c:lblAlgn val="ctr"/>
        <c:lblOffset val="100"/>
        <c:noMultiLvlLbl val="0"/>
      </c:catAx>
      <c:valAx>
        <c:axId val="137016448"/>
        <c:scaling>
          <c:orientation val="minMax"/>
          <c:max val="8.0000000000000016E-2"/>
          <c:min val="-8.0000000000000016E-2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36994176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4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aseline="0"/>
              <a:t>Walworth 2015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Walworth!$L$3:$L$20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Walworth!$M$3:$M$20</c:f>
              <c:numCache>
                <c:formatCode>0.00%</c:formatCode>
                <c:ptCount val="18"/>
                <c:pt idx="0">
                  <c:v>-2.7024497263632753E-2</c:v>
                </c:pt>
                <c:pt idx="1">
                  <c:v>-2.7392320297518067E-2</c:v>
                </c:pt>
                <c:pt idx="2">
                  <c:v>-2.9591480982155687E-2</c:v>
                </c:pt>
                <c:pt idx="3">
                  <c:v>-3.3439764868846325E-2</c:v>
                </c:pt>
                <c:pt idx="4">
                  <c:v>-3.1434898628709365E-2</c:v>
                </c:pt>
                <c:pt idx="5">
                  <c:v>-1.9004442216620187E-2</c:v>
                </c:pt>
                <c:pt idx="6">
                  <c:v>-2.6604350078376134E-2</c:v>
                </c:pt>
                <c:pt idx="7">
                  <c:v>-2.1961599912247401E-2</c:v>
                </c:pt>
                <c:pt idx="8">
                  <c:v>-2.4562813702194038E-2</c:v>
                </c:pt>
                <c:pt idx="9">
                  <c:v>-2.4579616711135944E-2</c:v>
                </c:pt>
                <c:pt idx="10">
                  <c:v>-3.2941567774217674E-2</c:v>
                </c:pt>
                <c:pt idx="11">
                  <c:v>-3.6785481378716463E-2</c:v>
                </c:pt>
                <c:pt idx="12">
                  <c:v>-3.6427300738038071E-2</c:v>
                </c:pt>
                <c:pt idx="13">
                  <c:v>-3.2057019915014071E-2</c:v>
                </c:pt>
                <c:pt idx="14">
                  <c:v>-2.2688762749709449E-2</c:v>
                </c:pt>
                <c:pt idx="15">
                  <c:v>-2.156254835063065E-2</c:v>
                </c:pt>
                <c:pt idx="16">
                  <c:v>-1.4470872441741722E-2</c:v>
                </c:pt>
                <c:pt idx="17">
                  <c:v>-2.250400221049222E-2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Walworth!$L$3:$L$20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Walworth!$N$3:$N$20</c:f>
              <c:numCache>
                <c:formatCode>0.00%</c:formatCode>
                <c:ptCount val="18"/>
                <c:pt idx="0">
                  <c:v>2.5799056703617405E-2</c:v>
                </c:pt>
                <c:pt idx="1">
                  <c:v>3.5581670404064583E-2</c:v>
                </c:pt>
                <c:pt idx="2">
                  <c:v>2.8435474703273657E-2</c:v>
                </c:pt>
                <c:pt idx="3">
                  <c:v>2.8500705885173151E-2</c:v>
                </c:pt>
                <c:pt idx="4">
                  <c:v>2.6471036335804155E-2</c:v>
                </c:pt>
                <c:pt idx="5">
                  <c:v>2.1291840050815629E-2</c:v>
                </c:pt>
                <c:pt idx="6">
                  <c:v>2.5770492433069333E-2</c:v>
                </c:pt>
                <c:pt idx="7">
                  <c:v>2.164962687641122E-2</c:v>
                </c:pt>
                <c:pt idx="8">
                  <c:v>2.1258745495217463E-2</c:v>
                </c:pt>
                <c:pt idx="9">
                  <c:v>2.4668847698701535E-2</c:v>
                </c:pt>
                <c:pt idx="10">
                  <c:v>3.099148969053615E-2</c:v>
                </c:pt>
                <c:pt idx="11">
                  <c:v>3.5252534327278956E-2</c:v>
                </c:pt>
                <c:pt idx="12">
                  <c:v>3.873555074255243E-2</c:v>
                </c:pt>
                <c:pt idx="13">
                  <c:v>3.3402691979162534E-2</c:v>
                </c:pt>
                <c:pt idx="14">
                  <c:v>2.6776646338428276E-2</c:v>
                </c:pt>
                <c:pt idx="15">
                  <c:v>2.7503247150195621E-2</c:v>
                </c:pt>
                <c:pt idx="16">
                  <c:v>2.2381724858766466E-2</c:v>
                </c:pt>
                <c:pt idx="17">
                  <c:v>4.0495278106935498E-2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7061888"/>
        <c:axId val="137063424"/>
      </c:barChart>
      <c:catAx>
        <c:axId val="137061888"/>
        <c:scaling>
          <c:orientation val="minMax"/>
        </c:scaling>
        <c:delete val="0"/>
        <c:axPos val="l"/>
        <c:majorTickMark val="none"/>
        <c:minorTickMark val="none"/>
        <c:tickLblPos val="low"/>
        <c:crossAx val="137063424"/>
        <c:crosses val="autoZero"/>
        <c:auto val="1"/>
        <c:lblAlgn val="ctr"/>
        <c:lblOffset val="100"/>
        <c:noMultiLvlLbl val="0"/>
      </c:catAx>
      <c:valAx>
        <c:axId val="137063424"/>
        <c:scaling>
          <c:orientation val="minMax"/>
          <c:max val="8.0000000000000016E-2"/>
          <c:min val="-8.0000000000000016E-2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37061888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4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aseline="0"/>
              <a:t>Walworth 2020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Walworth!$O$3:$O$20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Walworth!$P$3:$P$20</c:f>
              <c:numCache>
                <c:formatCode>0.00%</c:formatCode>
                <c:ptCount val="18"/>
                <c:pt idx="0">
                  <c:v>-2.8565492062595524E-2</c:v>
                </c:pt>
                <c:pt idx="1">
                  <c:v>-2.6936432903542775E-2</c:v>
                </c:pt>
                <c:pt idx="2">
                  <c:v>-2.7287156100858384E-2</c:v>
                </c:pt>
                <c:pt idx="3">
                  <c:v>-2.9413713441727028E-2</c:v>
                </c:pt>
                <c:pt idx="4">
                  <c:v>-3.3325822814244135E-2</c:v>
                </c:pt>
                <c:pt idx="5">
                  <c:v>-3.1504531644391653E-2</c:v>
                </c:pt>
                <c:pt idx="6">
                  <c:v>-1.8624698763633641E-2</c:v>
                </c:pt>
                <c:pt idx="7">
                  <c:v>-2.655935502888131E-2</c:v>
                </c:pt>
                <c:pt idx="8">
                  <c:v>-2.16833195473E-2</c:v>
                </c:pt>
                <c:pt idx="9">
                  <c:v>-2.4279865402439978E-2</c:v>
                </c:pt>
                <c:pt idx="10">
                  <c:v>-2.3775949175333103E-2</c:v>
                </c:pt>
                <c:pt idx="11">
                  <c:v>-3.190351481098349E-2</c:v>
                </c:pt>
                <c:pt idx="12">
                  <c:v>-3.5312423367934366E-2</c:v>
                </c:pt>
                <c:pt idx="13">
                  <c:v>-3.4203826617511923E-2</c:v>
                </c:pt>
                <c:pt idx="14">
                  <c:v>-2.9460421727959308E-2</c:v>
                </c:pt>
                <c:pt idx="15">
                  <c:v>-1.9161892937336743E-2</c:v>
                </c:pt>
                <c:pt idx="16">
                  <c:v>-1.6435791976329557E-2</c:v>
                </c:pt>
                <c:pt idx="17">
                  <c:v>-2.4012758313352523E-2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Walworth!$O$3:$O$20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Walworth!$Q$3:$Q$20</c:f>
              <c:numCache>
                <c:formatCode>0.00%</c:formatCode>
                <c:ptCount val="18"/>
                <c:pt idx="0">
                  <c:v>2.7449323648601996E-2</c:v>
                </c:pt>
                <c:pt idx="1">
                  <c:v>2.5399108915139794E-2</c:v>
                </c:pt>
                <c:pt idx="2">
                  <c:v>3.5795671017932081E-2</c:v>
                </c:pt>
                <c:pt idx="3">
                  <c:v>2.8406351229807364E-2</c:v>
                </c:pt>
                <c:pt idx="4">
                  <c:v>2.8425305975723042E-2</c:v>
                </c:pt>
                <c:pt idx="5">
                  <c:v>2.6586091026651087E-2</c:v>
                </c:pt>
                <c:pt idx="6">
                  <c:v>2.1080098290317623E-2</c:v>
                </c:pt>
                <c:pt idx="7">
                  <c:v>2.5884367369142715E-2</c:v>
                </c:pt>
                <c:pt idx="8">
                  <c:v>2.1553752304912698E-2</c:v>
                </c:pt>
                <c:pt idx="9">
                  <c:v>2.1065630017106662E-2</c:v>
                </c:pt>
                <c:pt idx="10">
                  <c:v>2.4247111580802953E-2</c:v>
                </c:pt>
                <c:pt idx="11">
                  <c:v>3.0477549328600993E-2</c:v>
                </c:pt>
                <c:pt idx="12">
                  <c:v>3.4162917839605782E-2</c:v>
                </c:pt>
                <c:pt idx="13">
                  <c:v>3.7233364441522906E-2</c:v>
                </c:pt>
                <c:pt idx="14">
                  <c:v>3.1730712795777806E-2</c:v>
                </c:pt>
                <c:pt idx="15">
                  <c:v>2.3994174539492222E-2</c:v>
                </c:pt>
                <c:pt idx="16">
                  <c:v>2.4079189763656382E-2</c:v>
                </c:pt>
                <c:pt idx="17">
                  <c:v>4.9982313278850228E-2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7072000"/>
        <c:axId val="137172096"/>
      </c:barChart>
      <c:catAx>
        <c:axId val="137072000"/>
        <c:scaling>
          <c:orientation val="minMax"/>
        </c:scaling>
        <c:delete val="0"/>
        <c:axPos val="l"/>
        <c:majorTickMark val="none"/>
        <c:minorTickMark val="none"/>
        <c:tickLblPos val="low"/>
        <c:crossAx val="137172096"/>
        <c:crosses val="autoZero"/>
        <c:auto val="1"/>
        <c:lblAlgn val="ctr"/>
        <c:lblOffset val="100"/>
        <c:noMultiLvlLbl val="0"/>
      </c:catAx>
      <c:valAx>
        <c:axId val="137172096"/>
        <c:scaling>
          <c:orientation val="minMax"/>
          <c:max val="8.0000000000000016E-2"/>
          <c:min val="-8.0000000000000016E-2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37072000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4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Walworth</a:t>
            </a:r>
            <a:r>
              <a:rPr lang="en-US" baseline="0"/>
              <a:t> 2025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Walworth!$R$3:$R$20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Walworth!$S$3:$S$20</c:f>
              <c:numCache>
                <c:formatCode>0.00%</c:formatCode>
                <c:ptCount val="18"/>
                <c:pt idx="0">
                  <c:v>-3.0763170420412829E-2</c:v>
                </c:pt>
                <c:pt idx="1">
                  <c:v>-2.852251775675483E-2</c:v>
                </c:pt>
                <c:pt idx="2">
                  <c:v>-2.6874940385874506E-2</c:v>
                </c:pt>
                <c:pt idx="3">
                  <c:v>-2.7149412200674874E-2</c:v>
                </c:pt>
                <c:pt idx="4">
                  <c:v>-2.909235342207472E-2</c:v>
                </c:pt>
                <c:pt idx="5">
                  <c:v>-3.2987333048395115E-2</c:v>
                </c:pt>
                <c:pt idx="6">
                  <c:v>-3.1741376061695255E-2</c:v>
                </c:pt>
                <c:pt idx="7">
                  <c:v>-1.8186181922128019E-2</c:v>
                </c:pt>
                <c:pt idx="8">
                  <c:v>-2.6484233308425524E-2</c:v>
                </c:pt>
                <c:pt idx="9">
                  <c:v>-2.1325794993029053E-2</c:v>
                </c:pt>
                <c:pt idx="10">
                  <c:v>-2.3769271002602253E-2</c:v>
                </c:pt>
                <c:pt idx="11">
                  <c:v>-2.2815605378596487E-2</c:v>
                </c:pt>
                <c:pt idx="12">
                  <c:v>-3.0470222773353501E-2</c:v>
                </c:pt>
                <c:pt idx="13">
                  <c:v>-3.3023969012059805E-2</c:v>
                </c:pt>
                <c:pt idx="14">
                  <c:v>-3.1232166040680329E-2</c:v>
                </c:pt>
                <c:pt idx="15">
                  <c:v>-2.5172670627618309E-2</c:v>
                </c:pt>
                <c:pt idx="16">
                  <c:v>-1.4470249861757869E-2</c:v>
                </c:pt>
                <c:pt idx="17">
                  <c:v>-2.627276291475741E-2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Walworth!$R$3:$R$20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Walworth!$T$3:$T$20</c:f>
              <c:numCache>
                <c:formatCode>0.00%</c:formatCode>
                <c:ptCount val="18"/>
                <c:pt idx="0">
                  <c:v>2.9556660199099596E-2</c:v>
                </c:pt>
                <c:pt idx="1">
                  <c:v>2.7433550974016663E-2</c:v>
                </c:pt>
                <c:pt idx="2">
                  <c:v>2.4988988986008397E-2</c:v>
                </c:pt>
                <c:pt idx="3">
                  <c:v>3.5997793234992775E-2</c:v>
                </c:pt>
                <c:pt idx="4">
                  <c:v>2.8240123675967031E-2</c:v>
                </c:pt>
                <c:pt idx="5">
                  <c:v>2.8402322017171241E-2</c:v>
                </c:pt>
                <c:pt idx="6">
                  <c:v>2.6689492123548132E-2</c:v>
                </c:pt>
                <c:pt idx="7">
                  <c:v>2.0871469165453623E-2</c:v>
                </c:pt>
                <c:pt idx="8">
                  <c:v>2.5888331718388134E-2</c:v>
                </c:pt>
                <c:pt idx="9">
                  <c:v>2.1478040883041328E-2</c:v>
                </c:pt>
                <c:pt idx="10">
                  <c:v>2.0762255574411918E-2</c:v>
                </c:pt>
                <c:pt idx="11">
                  <c:v>2.3720258074291057E-2</c:v>
                </c:pt>
                <c:pt idx="12">
                  <c:v>2.9485226838623969E-2</c:v>
                </c:pt>
                <c:pt idx="13">
                  <c:v>3.2541842501875404E-2</c:v>
                </c:pt>
                <c:pt idx="14">
                  <c:v>3.5283185714134684E-2</c:v>
                </c:pt>
                <c:pt idx="15">
                  <c:v>2.8712884582157573E-2</c:v>
                </c:pt>
                <c:pt idx="16">
                  <c:v>2.0831602144304188E-2</c:v>
                </c:pt>
                <c:pt idx="17">
                  <c:v>5.8761740461623517E-2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7197056"/>
        <c:axId val="137198592"/>
      </c:barChart>
      <c:catAx>
        <c:axId val="137197056"/>
        <c:scaling>
          <c:orientation val="minMax"/>
        </c:scaling>
        <c:delete val="0"/>
        <c:axPos val="l"/>
        <c:majorTickMark val="none"/>
        <c:minorTickMark val="none"/>
        <c:tickLblPos val="low"/>
        <c:crossAx val="137198592"/>
        <c:crosses val="autoZero"/>
        <c:auto val="1"/>
        <c:lblAlgn val="ctr"/>
        <c:lblOffset val="100"/>
        <c:noMultiLvlLbl val="0"/>
      </c:catAx>
      <c:valAx>
        <c:axId val="137198592"/>
        <c:scaling>
          <c:orientation val="minMax"/>
          <c:max val="8.0000000000000016E-2"/>
          <c:min val="-8.0000000000000016E-2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37197056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4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Walworth</a:t>
            </a:r>
            <a:r>
              <a:rPr lang="en-US" baseline="0"/>
              <a:t> 2030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Walworth!$U$3:$U$20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Walworth!$V$3:$V$20</c:f>
              <c:numCache>
                <c:formatCode>0.00%</c:formatCode>
                <c:ptCount val="18"/>
                <c:pt idx="0">
                  <c:v>-3.2871467666862282E-2</c:v>
                </c:pt>
                <c:pt idx="1">
                  <c:v>-3.068160600770841E-2</c:v>
                </c:pt>
                <c:pt idx="2">
                  <c:v>-2.847981670315073E-2</c:v>
                </c:pt>
                <c:pt idx="3">
                  <c:v>-2.6755281847116234E-2</c:v>
                </c:pt>
                <c:pt idx="4">
                  <c:v>-2.6860963389714162E-2</c:v>
                </c:pt>
                <c:pt idx="5">
                  <c:v>-2.8545358428525677E-2</c:v>
                </c:pt>
                <c:pt idx="6">
                  <c:v>-3.2743105719386954E-2</c:v>
                </c:pt>
                <c:pt idx="7">
                  <c:v>-3.1914737000799796E-2</c:v>
                </c:pt>
                <c:pt idx="8">
                  <c:v>-1.767904057711947E-2</c:v>
                </c:pt>
                <c:pt idx="9">
                  <c:v>-2.630205362420928E-2</c:v>
                </c:pt>
                <c:pt idx="10">
                  <c:v>-2.0733853824772375E-2</c:v>
                </c:pt>
                <c:pt idx="11">
                  <c:v>-2.3090320946556362E-2</c:v>
                </c:pt>
                <c:pt idx="12">
                  <c:v>-2.1555712452935041E-2</c:v>
                </c:pt>
                <c:pt idx="13">
                  <c:v>-2.8314257089378812E-2</c:v>
                </c:pt>
                <c:pt idx="14">
                  <c:v>-3.0000367062466286E-2</c:v>
                </c:pt>
                <c:pt idx="15">
                  <c:v>-2.6468043094182304E-2</c:v>
                </c:pt>
                <c:pt idx="16">
                  <c:v>-1.9233381728226431E-2</c:v>
                </c:pt>
                <c:pt idx="17">
                  <c:v>-2.6342699967778917E-2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Walworth!$U$3:$U$20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Walworth!$W$3:$W$20</c:f>
              <c:numCache>
                <c:formatCode>0.00%</c:formatCode>
                <c:ptCount val="18"/>
                <c:pt idx="0">
                  <c:v>3.1582393747851593E-2</c:v>
                </c:pt>
                <c:pt idx="1">
                  <c:v>2.9486149398121993E-2</c:v>
                </c:pt>
                <c:pt idx="2">
                  <c:v>2.7429678364693167E-2</c:v>
                </c:pt>
                <c:pt idx="3">
                  <c:v>2.4497986510744703E-2</c:v>
                </c:pt>
                <c:pt idx="4">
                  <c:v>3.6008140834774854E-2</c:v>
                </c:pt>
                <c:pt idx="5">
                  <c:v>2.8095748648431979E-2</c:v>
                </c:pt>
                <c:pt idx="6">
                  <c:v>2.8315824586054771E-2</c:v>
                </c:pt>
                <c:pt idx="7">
                  <c:v>2.6806888067978117E-2</c:v>
                </c:pt>
                <c:pt idx="8">
                  <c:v>2.0529104399561925E-2</c:v>
                </c:pt>
                <c:pt idx="9">
                  <c:v>2.5891980532979711E-2</c:v>
                </c:pt>
                <c:pt idx="10">
                  <c:v>2.1271660375529876E-2</c:v>
                </c:pt>
                <c:pt idx="11">
                  <c:v>2.0354781001691118E-2</c:v>
                </c:pt>
                <c:pt idx="12">
                  <c:v>2.2795922245188401E-2</c:v>
                </c:pt>
                <c:pt idx="13">
                  <c:v>2.8015750279740213E-2</c:v>
                </c:pt>
                <c:pt idx="14">
                  <c:v>3.0508611875621615E-2</c:v>
                </c:pt>
                <c:pt idx="15">
                  <c:v>3.1801911631874395E-2</c:v>
                </c:pt>
                <c:pt idx="16">
                  <c:v>2.5171803595269559E-2</c:v>
                </c:pt>
                <c:pt idx="17">
                  <c:v>6.2863596773002586E-2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7223552"/>
        <c:axId val="137229440"/>
      </c:barChart>
      <c:catAx>
        <c:axId val="137223552"/>
        <c:scaling>
          <c:orientation val="minMax"/>
        </c:scaling>
        <c:delete val="0"/>
        <c:axPos val="l"/>
        <c:majorTickMark val="none"/>
        <c:minorTickMark val="none"/>
        <c:tickLblPos val="low"/>
        <c:crossAx val="137229440"/>
        <c:crosses val="autoZero"/>
        <c:auto val="1"/>
        <c:lblAlgn val="ctr"/>
        <c:lblOffset val="100"/>
        <c:noMultiLvlLbl val="0"/>
      </c:catAx>
      <c:valAx>
        <c:axId val="137229440"/>
        <c:scaling>
          <c:orientation val="minMax"/>
          <c:max val="8.0000000000000016E-2"/>
          <c:min val="-8.0000000000000016E-2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37223552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4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Walworth</a:t>
            </a:r>
            <a:r>
              <a:rPr lang="en-US" baseline="0"/>
              <a:t> 2035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Walworth!$X$3:$X$20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Walworth!$Y$3:$Y$20</c:f>
              <c:numCache>
                <c:formatCode>0.00%</c:formatCode>
                <c:ptCount val="18"/>
                <c:pt idx="0">
                  <c:v>-3.4923472530503784E-2</c:v>
                </c:pt>
                <c:pt idx="1">
                  <c:v>-3.2703836748991091E-2</c:v>
                </c:pt>
                <c:pt idx="2">
                  <c:v>-3.0583456222464358E-2</c:v>
                </c:pt>
                <c:pt idx="3">
                  <c:v>-2.8363513951886785E-2</c:v>
                </c:pt>
                <c:pt idx="4">
                  <c:v>-2.6475828207463088E-2</c:v>
                </c:pt>
                <c:pt idx="5">
                  <c:v>-2.6362530823616229E-2</c:v>
                </c:pt>
                <c:pt idx="6">
                  <c:v>-2.8069769277760098E-2</c:v>
                </c:pt>
                <c:pt idx="7">
                  <c:v>-3.2364961600766094E-2</c:v>
                </c:pt>
                <c:pt idx="8">
                  <c:v>-3.202566568956481E-2</c:v>
                </c:pt>
                <c:pt idx="9">
                  <c:v>-1.7063673677813068E-2</c:v>
                </c:pt>
                <c:pt idx="10">
                  <c:v>-2.5833682120489466E-2</c:v>
                </c:pt>
                <c:pt idx="11">
                  <c:v>-1.9974603684536865E-2</c:v>
                </c:pt>
                <c:pt idx="12">
                  <c:v>-2.2105581119963288E-2</c:v>
                </c:pt>
                <c:pt idx="13">
                  <c:v>-1.9792472826917439E-2</c:v>
                </c:pt>
                <c:pt idx="14">
                  <c:v>-2.5539096130499591E-2</c:v>
                </c:pt>
                <c:pt idx="15">
                  <c:v>-2.528032580669759E-2</c:v>
                </c:pt>
                <c:pt idx="16">
                  <c:v>-2.0030380906932026E-2</c:v>
                </c:pt>
                <c:pt idx="17">
                  <c:v>-2.9515194113070183E-2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Walworth!$X$3:$X$20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Walworth!$Z$3:$Z$20</c:f>
              <c:numCache>
                <c:formatCode>0.00%</c:formatCode>
                <c:ptCount val="18"/>
                <c:pt idx="0">
                  <c:v>3.3553924489942238E-2</c:v>
                </c:pt>
                <c:pt idx="1">
                  <c:v>3.1430589552566376E-2</c:v>
                </c:pt>
                <c:pt idx="2">
                  <c:v>2.9395619326272052E-2</c:v>
                </c:pt>
                <c:pt idx="3">
                  <c:v>2.7382237499400781E-2</c:v>
                </c:pt>
                <c:pt idx="4">
                  <c:v>2.3818653585832152E-2</c:v>
                </c:pt>
                <c:pt idx="5">
                  <c:v>3.6048734307458891E-2</c:v>
                </c:pt>
                <c:pt idx="6">
                  <c:v>2.7875026944382507E-2</c:v>
                </c:pt>
                <c:pt idx="7">
                  <c:v>2.8205832259129447E-2</c:v>
                </c:pt>
                <c:pt idx="8">
                  <c:v>2.678004019998163E-2</c:v>
                </c:pt>
                <c:pt idx="9">
                  <c:v>2.0153141893083645E-2</c:v>
                </c:pt>
                <c:pt idx="10">
                  <c:v>2.5727251989164278E-2</c:v>
                </c:pt>
                <c:pt idx="11">
                  <c:v>2.095145619841967E-2</c:v>
                </c:pt>
                <c:pt idx="12">
                  <c:v>1.9604349485795966E-2</c:v>
                </c:pt>
                <c:pt idx="13">
                  <c:v>2.1497251588578948E-2</c:v>
                </c:pt>
                <c:pt idx="14">
                  <c:v>2.6194612386242631E-2</c:v>
                </c:pt>
                <c:pt idx="15">
                  <c:v>2.717395994707569E-2</c:v>
                </c:pt>
                <c:pt idx="16">
                  <c:v>2.7741983083079947E-2</c:v>
                </c:pt>
                <c:pt idx="17">
                  <c:v>6.9457289823657523E-2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7270784"/>
        <c:axId val="137272320"/>
      </c:barChart>
      <c:catAx>
        <c:axId val="137270784"/>
        <c:scaling>
          <c:orientation val="minMax"/>
        </c:scaling>
        <c:delete val="0"/>
        <c:axPos val="l"/>
        <c:majorTickMark val="none"/>
        <c:minorTickMark val="none"/>
        <c:tickLblPos val="low"/>
        <c:crossAx val="137272320"/>
        <c:crosses val="autoZero"/>
        <c:auto val="1"/>
        <c:lblAlgn val="ctr"/>
        <c:lblOffset val="100"/>
        <c:noMultiLvlLbl val="0"/>
      </c:catAx>
      <c:valAx>
        <c:axId val="137272320"/>
        <c:scaling>
          <c:orientation val="minMax"/>
          <c:min val="-8.0000000000000016E-2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37270784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4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Yankton</a:t>
            </a:r>
            <a:r>
              <a:rPr lang="en-US" baseline="0"/>
              <a:t> 2010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Yankton!$I$3:$I$20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Yankton!$J$3:$J$20</c:f>
              <c:numCache>
                <c:formatCode>0.00%</c:formatCode>
                <c:ptCount val="18"/>
                <c:pt idx="0">
                  <c:v>-2.9815491576789376E-2</c:v>
                </c:pt>
                <c:pt idx="1">
                  <c:v>-3.0127462340672075E-2</c:v>
                </c:pt>
                <c:pt idx="2">
                  <c:v>-3.1999286923968265E-2</c:v>
                </c:pt>
                <c:pt idx="3">
                  <c:v>-3.2801497459666637E-2</c:v>
                </c:pt>
                <c:pt idx="4">
                  <c:v>-2.8032801497459667E-2</c:v>
                </c:pt>
                <c:pt idx="5">
                  <c:v>-3.6054906854443354E-2</c:v>
                </c:pt>
                <c:pt idx="6">
                  <c:v>-3.5564667082627684E-2</c:v>
                </c:pt>
                <c:pt idx="7">
                  <c:v>-3.2132988679917998E-2</c:v>
                </c:pt>
                <c:pt idx="8">
                  <c:v>-3.7837596933773067E-2</c:v>
                </c:pt>
                <c:pt idx="9">
                  <c:v>-4.2784561903913006E-2</c:v>
                </c:pt>
                <c:pt idx="10">
                  <c:v>-4.4210713967376775E-2</c:v>
                </c:pt>
                <c:pt idx="11">
                  <c:v>-3.6411444870309298E-2</c:v>
                </c:pt>
                <c:pt idx="12">
                  <c:v>-2.8211070505392639E-2</c:v>
                </c:pt>
                <c:pt idx="13">
                  <c:v>-2.2283625991621356E-2</c:v>
                </c:pt>
                <c:pt idx="14">
                  <c:v>-1.4930029414386309E-2</c:v>
                </c:pt>
                <c:pt idx="15">
                  <c:v>-1.1854889027542562E-2</c:v>
                </c:pt>
                <c:pt idx="16">
                  <c:v>-1.0562438720028523E-2</c:v>
                </c:pt>
                <c:pt idx="17">
                  <c:v>-9.4036901684642123E-3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Yankton!$I$3:$I$20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Yankton!$K$3:$K$20</c:f>
              <c:numCache>
                <c:formatCode>0.00%</c:formatCode>
                <c:ptCount val="18"/>
                <c:pt idx="0">
                  <c:v>2.8968713789107765E-2</c:v>
                </c:pt>
                <c:pt idx="1">
                  <c:v>2.8835012033158035E-2</c:v>
                </c:pt>
                <c:pt idx="2">
                  <c:v>3.1107941884303415E-2</c:v>
                </c:pt>
                <c:pt idx="3">
                  <c:v>3.1821017916035296E-2</c:v>
                </c:pt>
                <c:pt idx="4">
                  <c:v>2.8745877529191551E-2</c:v>
                </c:pt>
                <c:pt idx="5">
                  <c:v>2.7007754701845084E-2</c:v>
                </c:pt>
                <c:pt idx="6">
                  <c:v>2.6071842410196989E-2</c:v>
                </c:pt>
                <c:pt idx="7">
                  <c:v>2.4957661110615918E-2</c:v>
                </c:pt>
                <c:pt idx="8">
                  <c:v>2.8166503253409393E-2</c:v>
                </c:pt>
                <c:pt idx="9">
                  <c:v>3.5252696318744989E-2</c:v>
                </c:pt>
                <c:pt idx="10">
                  <c:v>3.8728941973437916E-2</c:v>
                </c:pt>
                <c:pt idx="11">
                  <c:v>3.3871111507264462E-2</c:v>
                </c:pt>
                <c:pt idx="12">
                  <c:v>2.7141456457794814E-2</c:v>
                </c:pt>
                <c:pt idx="13">
                  <c:v>2.3174971031286212E-2</c:v>
                </c:pt>
                <c:pt idx="14">
                  <c:v>1.9253052856760853E-2</c:v>
                </c:pt>
                <c:pt idx="15">
                  <c:v>1.5152865674302523E-2</c:v>
                </c:pt>
                <c:pt idx="16">
                  <c:v>1.4885462162403067E-2</c:v>
                </c:pt>
                <c:pt idx="17">
                  <c:v>2.1837953471788931E-2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7355648"/>
        <c:axId val="137357184"/>
      </c:barChart>
      <c:catAx>
        <c:axId val="137355648"/>
        <c:scaling>
          <c:orientation val="minMax"/>
        </c:scaling>
        <c:delete val="0"/>
        <c:axPos val="l"/>
        <c:majorTickMark val="none"/>
        <c:minorTickMark val="none"/>
        <c:tickLblPos val="low"/>
        <c:crossAx val="137357184"/>
        <c:crosses val="autoZero"/>
        <c:auto val="1"/>
        <c:lblAlgn val="ctr"/>
        <c:lblOffset val="100"/>
        <c:noMultiLvlLbl val="0"/>
      </c:catAx>
      <c:valAx>
        <c:axId val="137357184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37355648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4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Yankton</a:t>
            </a:r>
            <a:r>
              <a:rPr lang="en-US" baseline="0"/>
              <a:t> 2015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Yankton!$L$3:$L$20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Yankton!$M$3:$M$20</c:f>
              <c:numCache>
                <c:formatCode>0.00%</c:formatCode>
                <c:ptCount val="18"/>
                <c:pt idx="0">
                  <c:v>-2.7454650230397355E-2</c:v>
                </c:pt>
                <c:pt idx="1">
                  <c:v>-2.9256376195526946E-2</c:v>
                </c:pt>
                <c:pt idx="2">
                  <c:v>-2.9631804136966446E-2</c:v>
                </c:pt>
                <c:pt idx="3">
                  <c:v>-3.1378639902070835E-2</c:v>
                </c:pt>
                <c:pt idx="4">
                  <c:v>-3.205423381798287E-2</c:v>
                </c:pt>
                <c:pt idx="5">
                  <c:v>-2.7457921126216474E-2</c:v>
                </c:pt>
                <c:pt idx="6">
                  <c:v>-3.5345168698293621E-2</c:v>
                </c:pt>
                <c:pt idx="7">
                  <c:v>-3.4762057042841868E-2</c:v>
                </c:pt>
                <c:pt idx="8">
                  <c:v>-3.1437240002968207E-2</c:v>
                </c:pt>
                <c:pt idx="9">
                  <c:v>-3.6881579163993858E-2</c:v>
                </c:pt>
                <c:pt idx="10">
                  <c:v>-4.152973699550435E-2</c:v>
                </c:pt>
                <c:pt idx="11">
                  <c:v>-4.242330040290581E-2</c:v>
                </c:pt>
                <c:pt idx="12">
                  <c:v>-3.4261307025375429E-2</c:v>
                </c:pt>
                <c:pt idx="13">
                  <c:v>-2.571018191873559E-2</c:v>
                </c:pt>
                <c:pt idx="14">
                  <c:v>-1.9515496458721394E-2</c:v>
                </c:pt>
                <c:pt idx="15">
                  <c:v>-1.2509654220990639E-2</c:v>
                </c:pt>
                <c:pt idx="16">
                  <c:v>-8.9554337971666231E-3</c:v>
                </c:pt>
                <c:pt idx="17">
                  <c:v>-1.2766567208268017E-2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Yankton!$L$3:$L$20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Yankton!$N$3:$N$20</c:f>
              <c:numCache>
                <c:formatCode>0.00%</c:formatCode>
                <c:ptCount val="18"/>
                <c:pt idx="0">
                  <c:v>2.6381845402373646E-2</c:v>
                </c:pt>
                <c:pt idx="1">
                  <c:v>2.844598350699019E-2</c:v>
                </c:pt>
                <c:pt idx="2">
                  <c:v>2.8392487526130189E-2</c:v>
                </c:pt>
                <c:pt idx="3">
                  <c:v>3.0610477618680652E-2</c:v>
                </c:pt>
                <c:pt idx="4">
                  <c:v>3.1261226394502899E-2</c:v>
                </c:pt>
                <c:pt idx="5">
                  <c:v>2.8227870852165417E-2</c:v>
                </c:pt>
                <c:pt idx="6">
                  <c:v>2.6512023397369834E-2</c:v>
                </c:pt>
                <c:pt idx="7">
                  <c:v>2.5572228200555821E-2</c:v>
                </c:pt>
                <c:pt idx="8">
                  <c:v>2.4465335594087347E-2</c:v>
                </c:pt>
                <c:pt idx="9">
                  <c:v>2.7573409330191041E-2</c:v>
                </c:pt>
                <c:pt idx="10">
                  <c:v>3.4350955020055828E-2</c:v>
                </c:pt>
                <c:pt idx="11">
                  <c:v>3.7624614005336343E-2</c:v>
                </c:pt>
                <c:pt idx="12">
                  <c:v>3.2582953219103795E-2</c:v>
                </c:pt>
                <c:pt idx="13">
                  <c:v>2.5589034107873859E-2</c:v>
                </c:pt>
                <c:pt idx="14">
                  <c:v>2.1456453889251558E-2</c:v>
                </c:pt>
                <c:pt idx="15">
                  <c:v>1.7120845444969949E-2</c:v>
                </c:pt>
                <c:pt idx="16">
                  <c:v>1.3166497963790663E-2</c:v>
                </c:pt>
                <c:pt idx="17">
                  <c:v>2.7334410181644644E-2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7402624"/>
        <c:axId val="137412608"/>
      </c:barChart>
      <c:catAx>
        <c:axId val="137402624"/>
        <c:scaling>
          <c:orientation val="minMax"/>
        </c:scaling>
        <c:delete val="0"/>
        <c:axPos val="l"/>
        <c:majorTickMark val="none"/>
        <c:minorTickMark val="none"/>
        <c:tickLblPos val="low"/>
        <c:crossAx val="137412608"/>
        <c:crosses val="autoZero"/>
        <c:auto val="1"/>
        <c:lblAlgn val="ctr"/>
        <c:lblOffset val="100"/>
        <c:noMultiLvlLbl val="0"/>
      </c:catAx>
      <c:valAx>
        <c:axId val="137412608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37402624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4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Yankton</a:t>
            </a:r>
            <a:r>
              <a:rPr lang="en-US" baseline="0"/>
              <a:t> 2020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Yankton!$O$3:$O$20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Yankton!$P$3:$P$20</c:f>
              <c:numCache>
                <c:formatCode>0.00%</c:formatCode>
                <c:ptCount val="18"/>
                <c:pt idx="0">
                  <c:v>-2.8573354804074306E-2</c:v>
                </c:pt>
                <c:pt idx="1">
                  <c:v>-2.69947618004815E-2</c:v>
                </c:pt>
                <c:pt idx="2">
                  <c:v>-2.8817220168392332E-2</c:v>
                </c:pt>
                <c:pt idx="3">
                  <c:v>-2.9112931993526162E-2</c:v>
                </c:pt>
                <c:pt idx="4">
                  <c:v>-3.0745681532934204E-2</c:v>
                </c:pt>
                <c:pt idx="5">
                  <c:v>-3.1376841428884687E-2</c:v>
                </c:pt>
                <c:pt idx="6">
                  <c:v>-2.7008474124410223E-2</c:v>
                </c:pt>
                <c:pt idx="7">
                  <c:v>-3.4623142198701086E-2</c:v>
                </c:pt>
                <c:pt idx="8">
                  <c:v>-3.401707784473585E-2</c:v>
                </c:pt>
                <c:pt idx="9">
                  <c:v>-3.0702905208988041E-2</c:v>
                </c:pt>
                <c:pt idx="10">
                  <c:v>-3.5880285958309353E-2</c:v>
                </c:pt>
                <c:pt idx="11">
                  <c:v>-3.9964770696906286E-2</c:v>
                </c:pt>
                <c:pt idx="12">
                  <c:v>-3.9995987049903196E-2</c:v>
                </c:pt>
                <c:pt idx="13">
                  <c:v>-3.1271738496149781E-2</c:v>
                </c:pt>
                <c:pt idx="14">
                  <c:v>-2.2568494386719068E-2</c:v>
                </c:pt>
                <c:pt idx="15">
                  <c:v>-1.6364380598283049E-2</c:v>
                </c:pt>
                <c:pt idx="16">
                  <c:v>-9.4546186226446942E-3</c:v>
                </c:pt>
                <c:pt idx="17">
                  <c:v>-1.3927481078227749E-2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Yankton!$O$3:$O$20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Yankton!$Q$3:$Q$20</c:f>
              <c:numCache>
                <c:formatCode>0.00%</c:formatCode>
                <c:ptCount val="18"/>
                <c:pt idx="0">
                  <c:v>2.7452850157269924E-2</c:v>
                </c:pt>
                <c:pt idx="1">
                  <c:v>2.5962589427091814E-2</c:v>
                </c:pt>
                <c:pt idx="2">
                  <c:v>2.8045658582808247E-2</c:v>
                </c:pt>
                <c:pt idx="3">
                  <c:v>2.7995389943302536E-2</c:v>
                </c:pt>
                <c:pt idx="4">
                  <c:v>3.0143968011275824E-2</c:v>
                </c:pt>
                <c:pt idx="5">
                  <c:v>3.0745434687989306E-2</c:v>
                </c:pt>
                <c:pt idx="6">
                  <c:v>2.7754146003844321E-2</c:v>
                </c:pt>
                <c:pt idx="7">
                  <c:v>2.6050399255921321E-2</c:v>
                </c:pt>
                <c:pt idx="8">
                  <c:v>2.5087529982574089E-2</c:v>
                </c:pt>
                <c:pt idx="9">
                  <c:v>2.3974851402386151E-2</c:v>
                </c:pt>
                <c:pt idx="10">
                  <c:v>2.6936228193471655E-2</c:v>
                </c:pt>
                <c:pt idx="11">
                  <c:v>3.3470549513259763E-2</c:v>
                </c:pt>
                <c:pt idx="12">
                  <c:v>3.6270497869319039E-2</c:v>
                </c:pt>
                <c:pt idx="13">
                  <c:v>3.0761229643719801E-2</c:v>
                </c:pt>
                <c:pt idx="14">
                  <c:v>2.3734134233433547E-2</c:v>
                </c:pt>
                <c:pt idx="15">
                  <c:v>1.9114985226443563E-2</c:v>
                </c:pt>
                <c:pt idx="16">
                  <c:v>1.4882671925444284E-2</c:v>
                </c:pt>
                <c:pt idx="17">
                  <c:v>3.0216737948173304E-2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3698176"/>
        <c:axId val="33699712"/>
      </c:barChart>
      <c:catAx>
        <c:axId val="33698176"/>
        <c:scaling>
          <c:orientation val="minMax"/>
        </c:scaling>
        <c:delete val="0"/>
        <c:axPos val="l"/>
        <c:majorTickMark val="none"/>
        <c:minorTickMark val="none"/>
        <c:tickLblPos val="low"/>
        <c:crossAx val="33699712"/>
        <c:crosses val="autoZero"/>
        <c:auto val="1"/>
        <c:lblAlgn val="ctr"/>
        <c:lblOffset val="100"/>
        <c:noMultiLvlLbl val="0"/>
      </c:catAx>
      <c:valAx>
        <c:axId val="33699712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33698176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4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Yankton</a:t>
            </a:r>
            <a:r>
              <a:rPr lang="en-US" baseline="0"/>
              <a:t> 2025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Yankton!$R$3:$R$20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Yankton!$S$3:$S$20</c:f>
              <c:numCache>
                <c:formatCode>0.00%</c:formatCode>
                <c:ptCount val="18"/>
                <c:pt idx="0">
                  <c:v>-2.927167115183392E-2</c:v>
                </c:pt>
                <c:pt idx="1">
                  <c:v>-2.8165110864353336E-2</c:v>
                </c:pt>
                <c:pt idx="2">
                  <c:v>-2.6681278667658667E-2</c:v>
                </c:pt>
                <c:pt idx="3">
                  <c:v>-2.8394486559640185E-2</c:v>
                </c:pt>
                <c:pt idx="4">
                  <c:v>-2.8620999603847088E-2</c:v>
                </c:pt>
                <c:pt idx="5">
                  <c:v>-3.0217964974092282E-2</c:v>
                </c:pt>
                <c:pt idx="6">
                  <c:v>-3.0889413858024784E-2</c:v>
                </c:pt>
                <c:pt idx="7">
                  <c:v>-2.6582754459601027E-2</c:v>
                </c:pt>
                <c:pt idx="8">
                  <c:v>-3.4002723150899881E-2</c:v>
                </c:pt>
                <c:pt idx="9">
                  <c:v>-3.3278366671677509E-2</c:v>
                </c:pt>
                <c:pt idx="10">
                  <c:v>-2.9970150980924093E-2</c:v>
                </c:pt>
                <c:pt idx="11">
                  <c:v>-3.4654540558477394E-2</c:v>
                </c:pt>
                <c:pt idx="12">
                  <c:v>-3.7838382829099397E-2</c:v>
                </c:pt>
                <c:pt idx="13">
                  <c:v>-3.6628697321874161E-2</c:v>
                </c:pt>
                <c:pt idx="14">
                  <c:v>-2.7531449254987687E-2</c:v>
                </c:pt>
                <c:pt idx="15">
                  <c:v>-1.8994677745630427E-2</c:v>
                </c:pt>
                <c:pt idx="16">
                  <c:v>-1.2395234301443995E-2</c:v>
                </c:pt>
                <c:pt idx="17">
                  <c:v>-1.5040373139184495E-2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Yankton!$R$3:$R$20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Yankton!$T$3:$T$20</c:f>
              <c:numCache>
                <c:formatCode>0.00%</c:formatCode>
                <c:ptCount val="18"/>
                <c:pt idx="0">
                  <c:v>2.812376256221262E-2</c:v>
                </c:pt>
                <c:pt idx="1">
                  <c:v>2.7082555796630551E-2</c:v>
                </c:pt>
                <c:pt idx="2">
                  <c:v>2.568929713569142E-2</c:v>
                </c:pt>
                <c:pt idx="3">
                  <c:v>2.7728755071387622E-2</c:v>
                </c:pt>
                <c:pt idx="4">
                  <c:v>2.7663933103972138E-2</c:v>
                </c:pt>
                <c:pt idx="5">
                  <c:v>2.9759113393617139E-2</c:v>
                </c:pt>
                <c:pt idx="6">
                  <c:v>3.0319239445162818E-2</c:v>
                </c:pt>
                <c:pt idx="7">
                  <c:v>2.735335154489944E-2</c:v>
                </c:pt>
                <c:pt idx="8">
                  <c:v>2.5638344265954814E-2</c:v>
                </c:pt>
                <c:pt idx="9">
                  <c:v>2.463927198655904E-2</c:v>
                </c:pt>
                <c:pt idx="10">
                  <c:v>2.3478759203417222E-2</c:v>
                </c:pt>
                <c:pt idx="11">
                  <c:v>2.6349341852712829E-2</c:v>
                </c:pt>
                <c:pt idx="12">
                  <c:v>3.2406579799610639E-2</c:v>
                </c:pt>
                <c:pt idx="13">
                  <c:v>3.4363401828907257E-2</c:v>
                </c:pt>
                <c:pt idx="14">
                  <c:v>2.8611036686145858E-2</c:v>
                </c:pt>
                <c:pt idx="15">
                  <c:v>2.1212097202882002E-2</c:v>
                </c:pt>
                <c:pt idx="16">
                  <c:v>1.6669798683063359E-2</c:v>
                </c:pt>
                <c:pt idx="17">
                  <c:v>3.3753084343922823E-2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3724672"/>
        <c:axId val="33730560"/>
      </c:barChart>
      <c:catAx>
        <c:axId val="33724672"/>
        <c:scaling>
          <c:orientation val="minMax"/>
        </c:scaling>
        <c:delete val="0"/>
        <c:axPos val="l"/>
        <c:majorTickMark val="none"/>
        <c:minorTickMark val="none"/>
        <c:tickLblPos val="low"/>
        <c:crossAx val="33730560"/>
        <c:crosses val="autoZero"/>
        <c:auto val="1"/>
        <c:lblAlgn val="ctr"/>
        <c:lblOffset val="100"/>
        <c:noMultiLvlLbl val="0"/>
      </c:catAx>
      <c:valAx>
        <c:axId val="33730560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33724672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Brule</a:t>
            </a:r>
            <a:r>
              <a:rPr lang="en-US" baseline="0"/>
              <a:t> 2010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Brule!$I$3:$I$20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Brule!$J$3:$J$20</c:f>
              <c:numCache>
                <c:formatCode>0.00%</c:formatCode>
                <c:ptCount val="18"/>
                <c:pt idx="0">
                  <c:v>-3.4823977164605141E-2</c:v>
                </c:pt>
                <c:pt idx="1">
                  <c:v>-3.1588962892483349E-2</c:v>
                </c:pt>
                <c:pt idx="2">
                  <c:v>-3.6536631779257853E-2</c:v>
                </c:pt>
                <c:pt idx="3">
                  <c:v>-3.3111322549952429E-2</c:v>
                </c:pt>
                <c:pt idx="4">
                  <c:v>-2.2264509990485251E-2</c:v>
                </c:pt>
                <c:pt idx="5">
                  <c:v>-2.9305423406279733E-2</c:v>
                </c:pt>
                <c:pt idx="6">
                  <c:v>-2.6641294005708849E-2</c:v>
                </c:pt>
                <c:pt idx="7">
                  <c:v>-2.4357754519505233E-2</c:v>
                </c:pt>
                <c:pt idx="8">
                  <c:v>-2.8924833491912463E-2</c:v>
                </c:pt>
                <c:pt idx="9">
                  <c:v>-3.3301617507136061E-2</c:v>
                </c:pt>
                <c:pt idx="10">
                  <c:v>-4.0152235965746907E-2</c:v>
                </c:pt>
                <c:pt idx="11">
                  <c:v>-4.2435775451950521E-2</c:v>
                </c:pt>
                <c:pt idx="12">
                  <c:v>-2.8163653663177926E-2</c:v>
                </c:pt>
                <c:pt idx="13">
                  <c:v>-1.7887725975261656E-2</c:v>
                </c:pt>
                <c:pt idx="14">
                  <c:v>-1.9790675547098003E-2</c:v>
                </c:pt>
                <c:pt idx="15">
                  <c:v>-1.3891531874405328E-2</c:v>
                </c:pt>
                <c:pt idx="16">
                  <c:v>-1.0085632730732635E-2</c:v>
                </c:pt>
                <c:pt idx="17">
                  <c:v>-1.2559467174119886E-2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Brule!$I$3:$I$20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Brule!$K$3:$K$20</c:f>
              <c:numCache>
                <c:formatCode>0.00%</c:formatCode>
                <c:ptCount val="18"/>
                <c:pt idx="0">
                  <c:v>3.5394862036156043E-2</c:v>
                </c:pt>
                <c:pt idx="1">
                  <c:v>3.2730732635585159E-2</c:v>
                </c:pt>
                <c:pt idx="2">
                  <c:v>3.5965746907706944E-2</c:v>
                </c:pt>
                <c:pt idx="3">
                  <c:v>3.8249286393910564E-2</c:v>
                </c:pt>
                <c:pt idx="4">
                  <c:v>2.0171265461465269E-2</c:v>
                </c:pt>
                <c:pt idx="5">
                  <c:v>2.6260704091341579E-2</c:v>
                </c:pt>
                <c:pt idx="6">
                  <c:v>2.7592768791627021E-2</c:v>
                </c:pt>
                <c:pt idx="7">
                  <c:v>2.8353948620361561E-2</c:v>
                </c:pt>
                <c:pt idx="8">
                  <c:v>3.2350142721217889E-2</c:v>
                </c:pt>
                <c:pt idx="9">
                  <c:v>3.7107516650808754E-2</c:v>
                </c:pt>
                <c:pt idx="10">
                  <c:v>4.1674595623215988E-2</c:v>
                </c:pt>
                <c:pt idx="11">
                  <c:v>3.4633682207421503E-2</c:v>
                </c:pt>
                <c:pt idx="12">
                  <c:v>2.3977164605137963E-2</c:v>
                </c:pt>
                <c:pt idx="13">
                  <c:v>2.2454804947668886E-2</c:v>
                </c:pt>
                <c:pt idx="14">
                  <c:v>2.131303520456708E-2</c:v>
                </c:pt>
                <c:pt idx="15">
                  <c:v>1.9219790675547098E-2</c:v>
                </c:pt>
                <c:pt idx="16">
                  <c:v>1.4272121788772598E-2</c:v>
                </c:pt>
                <c:pt idx="17">
                  <c:v>2.2454804947668886E-2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18695424"/>
        <c:axId val="118696960"/>
      </c:barChart>
      <c:catAx>
        <c:axId val="118695424"/>
        <c:scaling>
          <c:orientation val="minMax"/>
        </c:scaling>
        <c:delete val="0"/>
        <c:axPos val="l"/>
        <c:majorTickMark val="none"/>
        <c:minorTickMark val="none"/>
        <c:tickLblPos val="low"/>
        <c:crossAx val="118696960"/>
        <c:crosses val="autoZero"/>
        <c:auto val="1"/>
        <c:lblAlgn val="ctr"/>
        <c:lblOffset val="100"/>
        <c:noMultiLvlLbl val="0"/>
      </c:catAx>
      <c:valAx>
        <c:axId val="118696960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18695424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4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Yankton</a:t>
            </a:r>
            <a:r>
              <a:rPr lang="en-US" baseline="0"/>
              <a:t> 2030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Yankton!$U$3:$U$20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Yankton!$V$3:$V$20</c:f>
              <c:numCache>
                <c:formatCode>0.00%</c:formatCode>
                <c:ptCount val="18"/>
                <c:pt idx="0">
                  <c:v>-2.9088437835151481E-2</c:v>
                </c:pt>
                <c:pt idx="1">
                  <c:v>-2.9009028251815276E-2</c:v>
                </c:pt>
                <c:pt idx="2">
                  <c:v>-2.7967673834045619E-2</c:v>
                </c:pt>
                <c:pt idx="3">
                  <c:v>-2.6436551352328336E-2</c:v>
                </c:pt>
                <c:pt idx="4">
                  <c:v>-2.8055256669493833E-2</c:v>
                </c:pt>
                <c:pt idx="5">
                  <c:v>-2.8283896151569832E-2</c:v>
                </c:pt>
                <c:pt idx="6">
                  <c:v>-2.9931801574587212E-2</c:v>
                </c:pt>
                <c:pt idx="7">
                  <c:v>-3.0495040043662637E-2</c:v>
                </c:pt>
                <c:pt idx="8">
                  <c:v>-2.6285706421538952E-2</c:v>
                </c:pt>
                <c:pt idx="9">
                  <c:v>-3.3454191832465355E-2</c:v>
                </c:pt>
                <c:pt idx="10">
                  <c:v>-3.2609238159691745E-2</c:v>
                </c:pt>
                <c:pt idx="11">
                  <c:v>-2.9105860143177599E-2</c:v>
                </c:pt>
                <c:pt idx="12">
                  <c:v>-3.3000733239242054E-2</c:v>
                </c:pt>
                <c:pt idx="13">
                  <c:v>-3.4873359605351976E-2</c:v>
                </c:pt>
                <c:pt idx="14">
                  <c:v>-3.2424684598857903E-2</c:v>
                </c:pt>
                <c:pt idx="15">
                  <c:v>-2.3289691113880143E-2</c:v>
                </c:pt>
                <c:pt idx="16">
                  <c:v>-1.4471445782577827E-2</c:v>
                </c:pt>
                <c:pt idx="17">
                  <c:v>-1.7734573366128898E-2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Yankton!$U$3:$U$20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Yankton!$W$3:$W$20</c:f>
              <c:numCache>
                <c:formatCode>0.00%</c:formatCode>
                <c:ptCount val="18"/>
                <c:pt idx="0">
                  <c:v>2.7947714783140912E-2</c:v>
                </c:pt>
                <c:pt idx="1">
                  <c:v>2.7893987900932633E-2</c:v>
                </c:pt>
                <c:pt idx="2">
                  <c:v>2.6920639387528752E-2</c:v>
                </c:pt>
                <c:pt idx="3">
                  <c:v>2.5544371790653355E-2</c:v>
                </c:pt>
                <c:pt idx="4">
                  <c:v>2.7533958599094209E-2</c:v>
                </c:pt>
                <c:pt idx="5">
                  <c:v>2.7463341050136078E-2</c:v>
                </c:pt>
                <c:pt idx="6">
                  <c:v>2.9520212021800798E-2</c:v>
                </c:pt>
                <c:pt idx="7">
                  <c:v>3.0034040796059463E-2</c:v>
                </c:pt>
                <c:pt idx="8">
                  <c:v>2.7059656209930689E-2</c:v>
                </c:pt>
                <c:pt idx="9">
                  <c:v>2.5314385047980715E-2</c:v>
                </c:pt>
                <c:pt idx="10">
                  <c:v>2.4235053530899411E-2</c:v>
                </c:pt>
                <c:pt idx="11">
                  <c:v>2.3073617455430656E-2</c:v>
                </c:pt>
                <c:pt idx="12">
                  <c:v>2.5666648168953803E-2</c:v>
                </c:pt>
                <c:pt idx="13">
                  <c:v>3.0901327290199322E-2</c:v>
                </c:pt>
                <c:pt idx="14">
                  <c:v>3.2142079255376925E-2</c:v>
                </c:pt>
                <c:pt idx="15">
                  <c:v>2.5696895093713264E-2</c:v>
                </c:pt>
                <c:pt idx="16">
                  <c:v>1.8597597292527284E-2</c:v>
                </c:pt>
                <c:pt idx="17">
                  <c:v>3.7937304350075043E-2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7306496"/>
        <c:axId val="137308032"/>
      </c:barChart>
      <c:catAx>
        <c:axId val="137306496"/>
        <c:scaling>
          <c:orientation val="minMax"/>
        </c:scaling>
        <c:delete val="0"/>
        <c:axPos val="l"/>
        <c:majorTickMark val="none"/>
        <c:minorTickMark val="none"/>
        <c:tickLblPos val="low"/>
        <c:crossAx val="137308032"/>
        <c:crosses val="autoZero"/>
        <c:auto val="1"/>
        <c:lblAlgn val="ctr"/>
        <c:lblOffset val="100"/>
        <c:noMultiLvlLbl val="0"/>
      </c:catAx>
      <c:valAx>
        <c:axId val="137308032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37306496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4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Yankton</a:t>
            </a:r>
            <a:r>
              <a:rPr lang="en-US" baseline="0"/>
              <a:t> 2035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Yankton!$X$3:$X$20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Yankton!$Y$3:$Y$20</c:f>
              <c:numCache>
                <c:formatCode>0.00%</c:formatCode>
                <c:ptCount val="18"/>
                <c:pt idx="0">
                  <c:v>-2.8304017271229241E-2</c:v>
                </c:pt>
                <c:pt idx="1">
                  <c:v>-2.9014318128859632E-2</c:v>
                </c:pt>
                <c:pt idx="2">
                  <c:v>-2.898968351160729E-2</c:v>
                </c:pt>
                <c:pt idx="3">
                  <c:v>-2.7868318776911951E-2</c:v>
                </c:pt>
                <c:pt idx="4">
                  <c:v>-2.6292474992030333E-2</c:v>
                </c:pt>
                <c:pt idx="5">
                  <c:v>-2.7892389471532615E-2</c:v>
                </c:pt>
                <c:pt idx="6">
                  <c:v>-2.8197714281930027E-2</c:v>
                </c:pt>
                <c:pt idx="7">
                  <c:v>-2.9760494725421069E-2</c:v>
                </c:pt>
                <c:pt idx="8">
                  <c:v>-3.0277792963267047E-2</c:v>
                </c:pt>
                <c:pt idx="9">
                  <c:v>-2.6064566730670684E-2</c:v>
                </c:pt>
                <c:pt idx="10">
                  <c:v>-3.3000976144434084E-2</c:v>
                </c:pt>
                <c:pt idx="11">
                  <c:v>-3.1823399759595257E-2</c:v>
                </c:pt>
                <c:pt idx="12">
                  <c:v>-2.7897494268968009E-2</c:v>
                </c:pt>
                <c:pt idx="13">
                  <c:v>-3.0621407557064884E-2</c:v>
                </c:pt>
                <c:pt idx="14">
                  <c:v>-3.1097669190272976E-2</c:v>
                </c:pt>
                <c:pt idx="15">
                  <c:v>-2.7606817275352257E-2</c:v>
                </c:pt>
                <c:pt idx="16">
                  <c:v>-1.7851808999900503E-2</c:v>
                </c:pt>
                <c:pt idx="17">
                  <c:v>-2.0949899377630136E-2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Yankton!$X$3:$X$20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Yankton!$Z$3:$Z$20</c:f>
              <c:numCache>
                <c:formatCode>0.00%</c:formatCode>
                <c:ptCount val="18"/>
                <c:pt idx="0">
                  <c:v>2.719405580961385E-2</c:v>
                </c:pt>
                <c:pt idx="1">
                  <c:v>2.7899074120955943E-2</c:v>
                </c:pt>
                <c:pt idx="2">
                  <c:v>2.7904302373033398E-2</c:v>
                </c:pt>
                <c:pt idx="3">
                  <c:v>2.6919024380082882E-2</c:v>
                </c:pt>
                <c:pt idx="4">
                  <c:v>2.5535268308599195E-2</c:v>
                </c:pt>
                <c:pt idx="5">
                  <c:v>2.7495157942993568E-2</c:v>
                </c:pt>
                <c:pt idx="6">
                  <c:v>2.7422371129779181E-2</c:v>
                </c:pt>
                <c:pt idx="7">
                  <c:v>2.9444455999553729E-2</c:v>
                </c:pt>
                <c:pt idx="8">
                  <c:v>2.9893116151942286E-2</c:v>
                </c:pt>
                <c:pt idx="9">
                  <c:v>2.6882462358723321E-2</c:v>
                </c:pt>
                <c:pt idx="10">
                  <c:v>2.5056528616394569E-2</c:v>
                </c:pt>
                <c:pt idx="11">
                  <c:v>2.3945301397168391E-2</c:v>
                </c:pt>
                <c:pt idx="12">
                  <c:v>2.2602964866567762E-2</c:v>
                </c:pt>
                <c:pt idx="13">
                  <c:v>2.464751826466215E-2</c:v>
                </c:pt>
                <c:pt idx="14">
                  <c:v>2.9119224327558247E-2</c:v>
                </c:pt>
                <c:pt idx="15">
                  <c:v>2.9060048690060444E-2</c:v>
                </c:pt>
                <c:pt idx="16">
                  <c:v>2.2663371593470091E-2</c:v>
                </c:pt>
                <c:pt idx="17">
                  <c:v>4.2804510242162995E-2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3782016"/>
        <c:axId val="33787904"/>
      </c:barChart>
      <c:catAx>
        <c:axId val="33782016"/>
        <c:scaling>
          <c:orientation val="minMax"/>
        </c:scaling>
        <c:delete val="0"/>
        <c:axPos val="l"/>
        <c:majorTickMark val="none"/>
        <c:minorTickMark val="none"/>
        <c:tickLblPos val="low"/>
        <c:crossAx val="33787904"/>
        <c:crosses val="autoZero"/>
        <c:auto val="1"/>
        <c:lblAlgn val="ctr"/>
        <c:lblOffset val="100"/>
        <c:noMultiLvlLbl val="0"/>
      </c:catAx>
      <c:valAx>
        <c:axId val="33787904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33782016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4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Ziebach</a:t>
            </a:r>
            <a:r>
              <a:rPr lang="en-US" baseline="0"/>
              <a:t> 2010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Ziebach!$I$3:$I$20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Ziebach!$J$3:$J$20</c:f>
              <c:numCache>
                <c:formatCode>0.00%</c:formatCode>
                <c:ptCount val="18"/>
                <c:pt idx="0">
                  <c:v>-6.0692609782220637E-2</c:v>
                </c:pt>
                <c:pt idx="1">
                  <c:v>-5.4266333452338451E-2</c:v>
                </c:pt>
                <c:pt idx="2">
                  <c:v>-4.5697965012495539E-2</c:v>
                </c:pt>
                <c:pt idx="3">
                  <c:v>-4.9625133880756872E-2</c:v>
                </c:pt>
                <c:pt idx="4">
                  <c:v>-3.0346304891110319E-2</c:v>
                </c:pt>
                <c:pt idx="5">
                  <c:v>-3.4273473759371655E-2</c:v>
                </c:pt>
                <c:pt idx="6">
                  <c:v>-2.7490182077829346E-2</c:v>
                </c:pt>
                <c:pt idx="7">
                  <c:v>-2.4277043912888253E-2</c:v>
                </c:pt>
                <c:pt idx="8">
                  <c:v>-2.3920028561228133E-2</c:v>
                </c:pt>
                <c:pt idx="9">
                  <c:v>-3.1060335594430562E-2</c:v>
                </c:pt>
                <c:pt idx="10">
                  <c:v>-2.8918243484469832E-2</c:v>
                </c:pt>
                <c:pt idx="11">
                  <c:v>-1.9992859692966797E-2</c:v>
                </c:pt>
                <c:pt idx="12">
                  <c:v>-1.6779721528025704E-2</c:v>
                </c:pt>
                <c:pt idx="13">
                  <c:v>-1.1424491253123885E-2</c:v>
                </c:pt>
                <c:pt idx="14">
                  <c:v>-9.2823991431631569E-3</c:v>
                </c:pt>
                <c:pt idx="15">
                  <c:v>-8.211353088182792E-3</c:v>
                </c:pt>
                <c:pt idx="16">
                  <c:v>-5.3552302749018208E-3</c:v>
                </c:pt>
                <c:pt idx="17">
                  <c:v>-3.2131381649410924E-3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Ziebach!$I$3:$I$20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Ziebach!$K$3:$K$20</c:f>
              <c:numCache>
                <c:formatCode>0.00%</c:formatCode>
                <c:ptCount val="18"/>
                <c:pt idx="0">
                  <c:v>6.4976794002142096E-2</c:v>
                </c:pt>
                <c:pt idx="1">
                  <c:v>5.6408425562299178E-2</c:v>
                </c:pt>
                <c:pt idx="2">
                  <c:v>5.3552302749018205E-2</c:v>
                </c:pt>
                <c:pt idx="3">
                  <c:v>4.2841842199214566E-2</c:v>
                </c:pt>
                <c:pt idx="4">
                  <c:v>3.6058550517672261E-2</c:v>
                </c:pt>
                <c:pt idx="5">
                  <c:v>3.8200642627632987E-2</c:v>
                </c:pt>
                <c:pt idx="6">
                  <c:v>3.1417350946090682E-2</c:v>
                </c:pt>
                <c:pt idx="7">
                  <c:v>3.0346304891110319E-2</c:v>
                </c:pt>
                <c:pt idx="8">
                  <c:v>2.7133166726169226E-2</c:v>
                </c:pt>
                <c:pt idx="9">
                  <c:v>3.3202427704391288E-2</c:v>
                </c:pt>
                <c:pt idx="10">
                  <c:v>3.2488397001071048E-2</c:v>
                </c:pt>
                <c:pt idx="11">
                  <c:v>2.070689039628704E-2</c:v>
                </c:pt>
                <c:pt idx="12">
                  <c:v>1.5708675473045341E-2</c:v>
                </c:pt>
                <c:pt idx="13">
                  <c:v>9.6394144948232768E-3</c:v>
                </c:pt>
                <c:pt idx="14">
                  <c:v>1.035344519814352E-2</c:v>
                </c:pt>
                <c:pt idx="15">
                  <c:v>6.4262763298821848E-3</c:v>
                </c:pt>
                <c:pt idx="16">
                  <c:v>2.1420921099607284E-3</c:v>
                </c:pt>
                <c:pt idx="17">
                  <c:v>3.570153516601214E-3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5767168"/>
        <c:axId val="135768704"/>
      </c:barChart>
      <c:catAx>
        <c:axId val="135767168"/>
        <c:scaling>
          <c:orientation val="minMax"/>
        </c:scaling>
        <c:delete val="0"/>
        <c:axPos val="l"/>
        <c:majorTickMark val="none"/>
        <c:minorTickMark val="none"/>
        <c:tickLblPos val="low"/>
        <c:crossAx val="135768704"/>
        <c:crosses val="autoZero"/>
        <c:auto val="1"/>
        <c:lblAlgn val="ctr"/>
        <c:lblOffset val="100"/>
        <c:noMultiLvlLbl val="0"/>
      </c:catAx>
      <c:valAx>
        <c:axId val="135768704"/>
        <c:scaling>
          <c:orientation val="minMax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35767168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4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Ziebach</a:t>
            </a:r>
            <a:r>
              <a:rPr lang="en-US" baseline="0"/>
              <a:t> 2015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Ziebach!$L$3:$L$20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Ziebach!$M$3:$M$20</c:f>
              <c:numCache>
                <c:formatCode>0.00%</c:formatCode>
                <c:ptCount val="18"/>
                <c:pt idx="0">
                  <c:v>-4.8646215067856498E-2</c:v>
                </c:pt>
                <c:pt idx="1">
                  <c:v>-5.6684408982685099E-2</c:v>
                </c:pt>
                <c:pt idx="2">
                  <c:v>-5.0961949580746374E-2</c:v>
                </c:pt>
                <c:pt idx="3">
                  <c:v>-4.2854832282059184E-2</c:v>
                </c:pt>
                <c:pt idx="4">
                  <c:v>-4.5520187886780493E-2</c:v>
                </c:pt>
                <c:pt idx="5">
                  <c:v>-2.7792970042146509E-2</c:v>
                </c:pt>
                <c:pt idx="6">
                  <c:v>-3.1315597886980628E-2</c:v>
                </c:pt>
                <c:pt idx="7">
                  <c:v>-2.4922246961437002E-2</c:v>
                </c:pt>
                <c:pt idx="8">
                  <c:v>-2.1985909439062281E-2</c:v>
                </c:pt>
                <c:pt idx="9">
                  <c:v>-2.1563509298861333E-2</c:v>
                </c:pt>
                <c:pt idx="10">
                  <c:v>-2.7165468343056543E-2</c:v>
                </c:pt>
                <c:pt idx="11">
                  <c:v>-2.4715741351673991E-2</c:v>
                </c:pt>
                <c:pt idx="12">
                  <c:v>-1.6608881928184566E-2</c:v>
                </c:pt>
                <c:pt idx="13">
                  <c:v>-1.4307534262727113E-2</c:v>
                </c:pt>
                <c:pt idx="14">
                  <c:v>-8.9852239781420418E-3</c:v>
                </c:pt>
                <c:pt idx="15">
                  <c:v>-6.8736536004548208E-3</c:v>
                </c:pt>
                <c:pt idx="16">
                  <c:v>-5.4642041160296384E-3</c:v>
                </c:pt>
                <c:pt idx="17">
                  <c:v>-5.0064131574120421E-3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Ziebach!$L$3:$L$20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Ziebach!$N$3:$N$20</c:f>
              <c:numCache>
                <c:formatCode>0.00%</c:formatCode>
                <c:ptCount val="18"/>
                <c:pt idx="0">
                  <c:v>4.675688270607814E-2</c:v>
                </c:pt>
                <c:pt idx="1">
                  <c:v>6.0847441082249931E-2</c:v>
                </c:pt>
                <c:pt idx="2">
                  <c:v>5.2952225147727364E-2</c:v>
                </c:pt>
                <c:pt idx="3">
                  <c:v>5.0056528135792901E-2</c:v>
                </c:pt>
                <c:pt idx="4">
                  <c:v>3.9862432445828523E-2</c:v>
                </c:pt>
                <c:pt idx="5">
                  <c:v>3.3634002260606075E-2</c:v>
                </c:pt>
                <c:pt idx="6">
                  <c:v>3.5511786905613962E-2</c:v>
                </c:pt>
                <c:pt idx="7">
                  <c:v>2.924627684711311E-2</c:v>
                </c:pt>
                <c:pt idx="8">
                  <c:v>2.7966285310187491E-2</c:v>
                </c:pt>
                <c:pt idx="9">
                  <c:v>2.4680020916658354E-2</c:v>
                </c:pt>
                <c:pt idx="10">
                  <c:v>3.0322133030813339E-2</c:v>
                </c:pt>
                <c:pt idx="11">
                  <c:v>2.9145765628682038E-2</c:v>
                </c:pt>
                <c:pt idx="12">
                  <c:v>1.8733041802885812E-2</c:v>
                </c:pt>
                <c:pt idx="13">
                  <c:v>1.3592011699987576E-2</c:v>
                </c:pt>
                <c:pt idx="14">
                  <c:v>7.9709370400371238E-3</c:v>
                </c:pt>
                <c:pt idx="15">
                  <c:v>8.5330786100910813E-3</c:v>
                </c:pt>
                <c:pt idx="16">
                  <c:v>4.6680830446984289E-3</c:v>
                </c:pt>
                <c:pt idx="17">
                  <c:v>4.1461192186521521E-3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5797760"/>
        <c:axId val="135820032"/>
      </c:barChart>
      <c:catAx>
        <c:axId val="135797760"/>
        <c:scaling>
          <c:orientation val="minMax"/>
        </c:scaling>
        <c:delete val="0"/>
        <c:axPos val="l"/>
        <c:majorTickMark val="none"/>
        <c:minorTickMark val="none"/>
        <c:tickLblPos val="low"/>
        <c:crossAx val="135820032"/>
        <c:crosses val="autoZero"/>
        <c:auto val="1"/>
        <c:lblAlgn val="ctr"/>
        <c:lblOffset val="100"/>
        <c:noMultiLvlLbl val="0"/>
      </c:catAx>
      <c:valAx>
        <c:axId val="135820032"/>
        <c:scaling>
          <c:orientation val="minMax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35797760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4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Ziebach </a:t>
            </a:r>
            <a:r>
              <a:rPr lang="en-US" baseline="0"/>
              <a:t>2020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Ziebach!$O$3:$O$20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Ziebach!$P$3:$P$20</c:f>
              <c:numCache>
                <c:formatCode>0.00%</c:formatCode>
                <c:ptCount val="18"/>
                <c:pt idx="0">
                  <c:v>-5.0672109449609731E-2</c:v>
                </c:pt>
                <c:pt idx="1">
                  <c:v>-4.5372574157623649E-2</c:v>
                </c:pt>
                <c:pt idx="2">
                  <c:v>-5.3123653031560837E-2</c:v>
                </c:pt>
                <c:pt idx="3">
                  <c:v>-4.7642518877275788E-2</c:v>
                </c:pt>
                <c:pt idx="4">
                  <c:v>-3.9284286729106693E-2</c:v>
                </c:pt>
                <c:pt idx="5">
                  <c:v>-4.1519776171151213E-2</c:v>
                </c:pt>
                <c:pt idx="6">
                  <c:v>-2.5365878998326014E-2</c:v>
                </c:pt>
                <c:pt idx="7">
                  <c:v>-2.8317696530856386E-2</c:v>
                </c:pt>
                <c:pt idx="8">
                  <c:v>-2.2510709856761058E-2</c:v>
                </c:pt>
                <c:pt idx="9">
                  <c:v>-1.9751401396365963E-2</c:v>
                </c:pt>
                <c:pt idx="10">
                  <c:v>-1.8838837825982679E-2</c:v>
                </c:pt>
                <c:pt idx="11">
                  <c:v>-2.3184703422896264E-2</c:v>
                </c:pt>
                <c:pt idx="12">
                  <c:v>-2.0472929220903522E-2</c:v>
                </c:pt>
                <c:pt idx="13">
                  <c:v>-1.4139831679305177E-2</c:v>
                </c:pt>
                <c:pt idx="14">
                  <c:v>-1.1218900438791713E-2</c:v>
                </c:pt>
                <c:pt idx="15">
                  <c:v>-6.6349089146271233E-3</c:v>
                </c:pt>
                <c:pt idx="16">
                  <c:v>-4.5667901764689369E-3</c:v>
                </c:pt>
                <c:pt idx="17">
                  <c:v>-6.1078819003134574E-3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Ziebach!$O$3:$O$20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Ziebach!$Q$3:$Q$20</c:f>
              <c:numCache>
                <c:formatCode>0.00%</c:formatCode>
                <c:ptCount val="18"/>
                <c:pt idx="0">
                  <c:v>4.8685014279251225E-2</c:v>
                </c:pt>
                <c:pt idx="1">
                  <c:v>4.3750577183241365E-2</c:v>
                </c:pt>
                <c:pt idx="2">
                  <c:v>5.6974850957333331E-2</c:v>
                </c:pt>
                <c:pt idx="3">
                  <c:v>4.9409287710698822E-2</c:v>
                </c:pt>
                <c:pt idx="4">
                  <c:v>4.6463851806823643E-2</c:v>
                </c:pt>
                <c:pt idx="5">
                  <c:v>3.7070027012210086E-2</c:v>
                </c:pt>
                <c:pt idx="6">
                  <c:v>3.1221230503226477E-2</c:v>
                </c:pt>
                <c:pt idx="7">
                  <c:v>3.2966901512983107E-2</c:v>
                </c:pt>
                <c:pt idx="8">
                  <c:v>2.6897438713332729E-2</c:v>
                </c:pt>
                <c:pt idx="9">
                  <c:v>2.5348552248086291E-2</c:v>
                </c:pt>
                <c:pt idx="10">
                  <c:v>2.2507089338433112E-2</c:v>
                </c:pt>
                <c:pt idx="11">
                  <c:v>2.7173280373711795E-2</c:v>
                </c:pt>
                <c:pt idx="12">
                  <c:v>2.6298155061286896E-2</c:v>
                </c:pt>
                <c:pt idx="13">
                  <c:v>1.6179752283419641E-2</c:v>
                </c:pt>
                <c:pt idx="14">
                  <c:v>1.1192488145652966E-2</c:v>
                </c:pt>
                <c:pt idx="15">
                  <c:v>6.5661893097676768E-3</c:v>
                </c:pt>
                <c:pt idx="16">
                  <c:v>6.1908698743954301E-3</c:v>
                </c:pt>
                <c:pt idx="17">
                  <c:v>6.379054908219421E-3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5840896"/>
        <c:axId val="135842432"/>
      </c:barChart>
      <c:catAx>
        <c:axId val="135840896"/>
        <c:scaling>
          <c:orientation val="minMax"/>
        </c:scaling>
        <c:delete val="0"/>
        <c:axPos val="l"/>
        <c:majorTickMark val="none"/>
        <c:minorTickMark val="none"/>
        <c:tickLblPos val="low"/>
        <c:crossAx val="135842432"/>
        <c:crosses val="autoZero"/>
        <c:auto val="1"/>
        <c:lblAlgn val="ctr"/>
        <c:lblOffset val="100"/>
        <c:noMultiLvlLbl val="0"/>
      </c:catAx>
      <c:valAx>
        <c:axId val="135842432"/>
        <c:scaling>
          <c:orientation val="minMax"/>
          <c:min val="-8.0000000000000016E-2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35840896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4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Ziebach</a:t>
            </a:r>
            <a:r>
              <a:rPr lang="en-US" baseline="0"/>
              <a:t> 2025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Ziebach!$R$3:$R$20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Ziebach!$S$3:$S$20</c:f>
              <c:numCache>
                <c:formatCode>0.00%</c:formatCode>
                <c:ptCount val="18"/>
                <c:pt idx="0">
                  <c:v>-5.4195509446866283E-2</c:v>
                </c:pt>
                <c:pt idx="1">
                  <c:v>-4.6927337679943504E-2</c:v>
                </c:pt>
                <c:pt idx="2">
                  <c:v>-4.2295498339753414E-2</c:v>
                </c:pt>
                <c:pt idx="3">
                  <c:v>-4.9365650247408271E-2</c:v>
                </c:pt>
                <c:pt idx="4">
                  <c:v>-4.3368319774669095E-2</c:v>
                </c:pt>
                <c:pt idx="5">
                  <c:v>-3.5663609343625509E-2</c:v>
                </c:pt>
                <c:pt idx="6">
                  <c:v>-3.7595130848446963E-2</c:v>
                </c:pt>
                <c:pt idx="7">
                  <c:v>-2.2819837089247567E-2</c:v>
                </c:pt>
                <c:pt idx="8">
                  <c:v>-2.5412187020620321E-2</c:v>
                </c:pt>
                <c:pt idx="9">
                  <c:v>-2.0090522735391261E-2</c:v>
                </c:pt>
                <c:pt idx="10">
                  <c:v>-1.712973261425443E-2</c:v>
                </c:pt>
                <c:pt idx="11">
                  <c:v>-1.5996136270853018E-2</c:v>
                </c:pt>
                <c:pt idx="12">
                  <c:v>-1.9100832089114641E-2</c:v>
                </c:pt>
                <c:pt idx="13">
                  <c:v>-1.7311321427841277E-2</c:v>
                </c:pt>
                <c:pt idx="14">
                  <c:v>-1.1026031022717611E-2</c:v>
                </c:pt>
                <c:pt idx="15">
                  <c:v>-8.2272870677595322E-3</c:v>
                </c:pt>
                <c:pt idx="16">
                  <c:v>-4.3786460500459543E-3</c:v>
                </c:pt>
                <c:pt idx="17">
                  <c:v>-6.1915209317433021E-3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Ziebach!$R$3:$R$20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Ziebach!$T$3:$T$20</c:f>
              <c:numCache>
                <c:formatCode>0.00%</c:formatCode>
                <c:ptCount val="18"/>
                <c:pt idx="0">
                  <c:v>5.2070195459348052E-2</c:v>
                </c:pt>
                <c:pt idx="1">
                  <c:v>4.5211997341861508E-2</c:v>
                </c:pt>
                <c:pt idx="2">
                  <c:v>4.076823961166863E-2</c:v>
                </c:pt>
                <c:pt idx="3">
                  <c:v>5.2820556600879316E-2</c:v>
                </c:pt>
                <c:pt idx="4">
                  <c:v>4.5601225003084327E-2</c:v>
                </c:pt>
                <c:pt idx="5">
                  <c:v>4.2936107928176495E-2</c:v>
                </c:pt>
                <c:pt idx="6">
                  <c:v>3.4173714251634499E-2</c:v>
                </c:pt>
                <c:pt idx="7">
                  <c:v>2.8826220549421761E-2</c:v>
                </c:pt>
                <c:pt idx="8">
                  <c:v>3.0117829953195265E-2</c:v>
                </c:pt>
                <c:pt idx="9">
                  <c:v>2.423366817174151E-2</c:v>
                </c:pt>
                <c:pt idx="10">
                  <c:v>2.2946867645402602E-2</c:v>
                </c:pt>
                <c:pt idx="11">
                  <c:v>2.0060819051208399E-2</c:v>
                </c:pt>
                <c:pt idx="12">
                  <c:v>2.4393787600138387E-2</c:v>
                </c:pt>
                <c:pt idx="13">
                  <c:v>2.2565405224110938E-2</c:v>
                </c:pt>
                <c:pt idx="14">
                  <c:v>1.3246651075452321E-2</c:v>
                </c:pt>
                <c:pt idx="15">
                  <c:v>9.1465701662955153E-3</c:v>
                </c:pt>
                <c:pt idx="16">
                  <c:v>4.7421901062441743E-3</c:v>
                </c:pt>
                <c:pt idx="17">
                  <c:v>9.0428442598342908E-3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5887872"/>
        <c:axId val="135897856"/>
      </c:barChart>
      <c:catAx>
        <c:axId val="135887872"/>
        <c:scaling>
          <c:orientation val="minMax"/>
        </c:scaling>
        <c:delete val="0"/>
        <c:axPos val="l"/>
        <c:majorTickMark val="none"/>
        <c:minorTickMark val="none"/>
        <c:tickLblPos val="low"/>
        <c:crossAx val="135897856"/>
        <c:crosses val="autoZero"/>
        <c:auto val="1"/>
        <c:lblAlgn val="ctr"/>
        <c:lblOffset val="100"/>
        <c:noMultiLvlLbl val="0"/>
      </c:catAx>
      <c:valAx>
        <c:axId val="135897856"/>
        <c:scaling>
          <c:orientation val="minMax"/>
          <c:max val="8.0000000000000016E-2"/>
          <c:min val="-8.0000000000000016E-2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35887872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4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Ziebach</a:t>
            </a:r>
            <a:r>
              <a:rPr lang="en-US" baseline="0"/>
              <a:t> 2030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Ziebach!$U$3:$U$20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Ziebach!$V$3:$V$20</c:f>
              <c:numCache>
                <c:formatCode>0.00%</c:formatCode>
                <c:ptCount val="18"/>
                <c:pt idx="0">
                  <c:v>-5.6808372020688086E-2</c:v>
                </c:pt>
                <c:pt idx="1">
                  <c:v>-4.9986960530573658E-2</c:v>
                </c:pt>
                <c:pt idx="2">
                  <c:v>-4.353455652244121E-2</c:v>
                </c:pt>
                <c:pt idx="3">
                  <c:v>-3.9178545241380286E-2</c:v>
                </c:pt>
                <c:pt idx="4">
                  <c:v>-4.476639316426493E-2</c:v>
                </c:pt>
                <c:pt idx="5">
                  <c:v>-3.9185996923290826E-2</c:v>
                </c:pt>
                <c:pt idx="6">
                  <c:v>-3.2209100243507177E-2</c:v>
                </c:pt>
                <c:pt idx="7">
                  <c:v>-3.3633793826906073E-2</c:v>
                </c:pt>
                <c:pt idx="8">
                  <c:v>-2.0417214419183823E-2</c:v>
                </c:pt>
                <c:pt idx="9">
                  <c:v>-2.2584058429151923E-2</c:v>
                </c:pt>
                <c:pt idx="10">
                  <c:v>-1.7348770427767609E-2</c:v>
                </c:pt>
                <c:pt idx="11">
                  <c:v>-1.4472069048248491E-2</c:v>
                </c:pt>
                <c:pt idx="12">
                  <c:v>-1.3139407352056981E-2</c:v>
                </c:pt>
                <c:pt idx="13">
                  <c:v>-1.6098688830816395E-2</c:v>
                </c:pt>
                <c:pt idx="14">
                  <c:v>-1.3438106074802125E-2</c:v>
                </c:pt>
                <c:pt idx="15">
                  <c:v>-8.0586557664845751E-3</c:v>
                </c:pt>
                <c:pt idx="16">
                  <c:v>-5.4044298404885447E-3</c:v>
                </c:pt>
                <c:pt idx="17">
                  <c:v>-6.1069535165289767E-3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Ziebach!$U$3:$U$20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Ziebach!$W$3:$W$20</c:f>
              <c:numCache>
                <c:formatCode>0.00%</c:formatCode>
                <c:ptCount val="18"/>
                <c:pt idx="0">
                  <c:v>5.4580592725993901E-2</c:v>
                </c:pt>
                <c:pt idx="1">
                  <c:v>4.8159622278935756E-2</c:v>
                </c:pt>
                <c:pt idx="2">
                  <c:v>4.191029817803555E-2</c:v>
                </c:pt>
                <c:pt idx="3">
                  <c:v>3.7693223054455195E-2</c:v>
                </c:pt>
                <c:pt idx="4">
                  <c:v>4.8544710542075105E-2</c:v>
                </c:pt>
                <c:pt idx="5">
                  <c:v>4.1990455104187821E-2</c:v>
                </c:pt>
                <c:pt idx="6">
                  <c:v>3.9419535136106944E-2</c:v>
                </c:pt>
                <c:pt idx="7">
                  <c:v>3.14063170369734E-2</c:v>
                </c:pt>
                <c:pt idx="8">
                  <c:v>2.6248788388846984E-2</c:v>
                </c:pt>
                <c:pt idx="9">
                  <c:v>2.7015849701662244E-2</c:v>
                </c:pt>
                <c:pt idx="10">
                  <c:v>2.1854412325603992E-2</c:v>
                </c:pt>
                <c:pt idx="11">
                  <c:v>2.0349404444495778E-2</c:v>
                </c:pt>
                <c:pt idx="12">
                  <c:v>1.7950481652694923E-2</c:v>
                </c:pt>
                <c:pt idx="13">
                  <c:v>2.0869823419599809E-2</c:v>
                </c:pt>
                <c:pt idx="14">
                  <c:v>1.8395487789396248E-2</c:v>
                </c:pt>
                <c:pt idx="15">
                  <c:v>1.078657419105866E-2</c:v>
                </c:pt>
                <c:pt idx="16">
                  <c:v>6.568625560331989E-3</c:v>
                </c:pt>
                <c:pt idx="17">
                  <c:v>9.8837262909640625E-3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5922816"/>
        <c:axId val="135924352"/>
      </c:barChart>
      <c:catAx>
        <c:axId val="135922816"/>
        <c:scaling>
          <c:orientation val="minMax"/>
        </c:scaling>
        <c:delete val="0"/>
        <c:axPos val="l"/>
        <c:majorTickMark val="none"/>
        <c:minorTickMark val="none"/>
        <c:tickLblPos val="low"/>
        <c:crossAx val="135924352"/>
        <c:crosses val="autoZero"/>
        <c:auto val="1"/>
        <c:lblAlgn val="ctr"/>
        <c:lblOffset val="100"/>
        <c:noMultiLvlLbl val="0"/>
      </c:catAx>
      <c:valAx>
        <c:axId val="135924352"/>
        <c:scaling>
          <c:orientation val="minMax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35922816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4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Ziebach</a:t>
            </a:r>
            <a:r>
              <a:rPr lang="en-US" baseline="0"/>
              <a:t> 2035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Ziebach!$X$3:$X$20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Ziebach!$Y$3:$Y$20</c:f>
              <c:numCache>
                <c:formatCode>0.00%</c:formatCode>
                <c:ptCount val="18"/>
                <c:pt idx="0">
                  <c:v>-5.6905553240896453E-2</c:v>
                </c:pt>
                <c:pt idx="1">
                  <c:v>-5.2432731305153565E-2</c:v>
                </c:pt>
                <c:pt idx="2">
                  <c:v>-4.6398784124148752E-2</c:v>
                </c:pt>
                <c:pt idx="3">
                  <c:v>-4.0320558057888943E-2</c:v>
                </c:pt>
                <c:pt idx="4">
                  <c:v>-3.5577075537455781E-2</c:v>
                </c:pt>
                <c:pt idx="5">
                  <c:v>-4.048152770368936E-2</c:v>
                </c:pt>
                <c:pt idx="6">
                  <c:v>-3.5388699402568488E-2</c:v>
                </c:pt>
                <c:pt idx="7">
                  <c:v>-2.8870699391587921E-2</c:v>
                </c:pt>
                <c:pt idx="8">
                  <c:v>-3.006744763680572E-2</c:v>
                </c:pt>
                <c:pt idx="9">
                  <c:v>-1.8173030698406849E-2</c:v>
                </c:pt>
                <c:pt idx="10">
                  <c:v>-1.9509624038133989E-2</c:v>
                </c:pt>
                <c:pt idx="11">
                  <c:v>-1.4661760625373365E-2</c:v>
                </c:pt>
                <c:pt idx="12">
                  <c:v>-1.1883588997536443E-2</c:v>
                </c:pt>
                <c:pt idx="13">
                  <c:v>-1.1091605144942262E-2</c:v>
                </c:pt>
                <c:pt idx="14">
                  <c:v>-1.2513133965464444E-2</c:v>
                </c:pt>
                <c:pt idx="15">
                  <c:v>-9.8228201702442001E-3</c:v>
                </c:pt>
                <c:pt idx="16">
                  <c:v>-5.3000072937037851E-3</c:v>
                </c:pt>
                <c:pt idx="17">
                  <c:v>-6.653341742022814E-3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Ziebach!$X$3:$X$20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Ziebach!$Z$3:$Z$20</c:f>
              <c:numCache>
                <c:formatCode>0.00%</c:formatCode>
                <c:ptCount val="18"/>
                <c:pt idx="0">
                  <c:v>5.4673962917724521E-2</c:v>
                </c:pt>
                <c:pt idx="1">
                  <c:v>5.0515984198190943E-2</c:v>
                </c:pt>
                <c:pt idx="2">
                  <c:v>4.4667368811541902E-2</c:v>
                </c:pt>
                <c:pt idx="3">
                  <c:v>3.8728925007682102E-2</c:v>
                </c:pt>
                <c:pt idx="4">
                  <c:v>3.470445329872468E-2</c:v>
                </c:pt>
                <c:pt idx="5">
                  <c:v>4.4719646694936527E-2</c:v>
                </c:pt>
                <c:pt idx="6">
                  <c:v>3.8591810445361092E-2</c:v>
                </c:pt>
                <c:pt idx="7">
                  <c:v>3.6246225354767174E-2</c:v>
                </c:pt>
                <c:pt idx="8">
                  <c:v>2.8598990765347613E-2</c:v>
                </c:pt>
                <c:pt idx="9">
                  <c:v>2.3575481748244087E-2</c:v>
                </c:pt>
                <c:pt idx="10">
                  <c:v>2.4369272106942827E-2</c:v>
                </c:pt>
                <c:pt idx="11">
                  <c:v>1.9396055831987322E-2</c:v>
                </c:pt>
                <c:pt idx="12">
                  <c:v>1.8201895766958825E-2</c:v>
                </c:pt>
                <c:pt idx="13">
                  <c:v>1.5377508092418481E-2</c:v>
                </c:pt>
                <c:pt idx="14">
                  <c:v>1.7040369398228093E-2</c:v>
                </c:pt>
                <c:pt idx="15">
                  <c:v>1.4984331882980135E-2</c:v>
                </c:pt>
                <c:pt idx="16">
                  <c:v>7.7541772658336365E-3</c:v>
                </c:pt>
                <c:pt idx="17">
                  <c:v>1.1801551336106763E-2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5949312"/>
        <c:axId val="135955200"/>
      </c:barChart>
      <c:catAx>
        <c:axId val="135949312"/>
        <c:scaling>
          <c:orientation val="minMax"/>
        </c:scaling>
        <c:delete val="0"/>
        <c:axPos val="l"/>
        <c:majorTickMark val="none"/>
        <c:minorTickMark val="none"/>
        <c:tickLblPos val="low"/>
        <c:crossAx val="135955200"/>
        <c:crosses val="autoZero"/>
        <c:auto val="1"/>
        <c:lblAlgn val="ctr"/>
        <c:lblOffset val="100"/>
        <c:noMultiLvlLbl val="0"/>
      </c:catAx>
      <c:valAx>
        <c:axId val="135955200"/>
        <c:scaling>
          <c:orientation val="minMax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35949312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4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aseline="0"/>
              <a:t>2010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'So Dak Proj'!$I$3:$I$20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'So Dak Proj'!$J$3:$J$20</c:f>
              <c:numCache>
                <c:formatCode>0.00%</c:formatCode>
                <c:ptCount val="18"/>
                <c:pt idx="0">
                  <c:v>-3.7503991746296886E-2</c:v>
                </c:pt>
                <c:pt idx="1">
                  <c:v>-3.5058586553342014E-2</c:v>
                </c:pt>
                <c:pt idx="2">
                  <c:v>-3.3994939693925176E-2</c:v>
                </c:pt>
                <c:pt idx="3">
                  <c:v>-3.6456311872067604E-2</c:v>
                </c:pt>
                <c:pt idx="4">
                  <c:v>-3.6432975509101184E-2</c:v>
                </c:pt>
                <c:pt idx="5">
                  <c:v>-3.556707362008401E-2</c:v>
                </c:pt>
                <c:pt idx="6">
                  <c:v>-3.1473384263921982E-2</c:v>
                </c:pt>
                <c:pt idx="7">
                  <c:v>-2.8588272863494558E-2</c:v>
                </c:pt>
                <c:pt idx="8">
                  <c:v>-2.9732982878478961E-2</c:v>
                </c:pt>
                <c:pt idx="9">
                  <c:v>-3.5560932471934953E-2</c:v>
                </c:pt>
                <c:pt idx="10">
                  <c:v>-3.6676164975803879E-2</c:v>
                </c:pt>
                <c:pt idx="11">
                  <c:v>-3.3708762190179077E-2</c:v>
                </c:pt>
                <c:pt idx="12">
                  <c:v>-2.7143874818836129E-2</c:v>
                </c:pt>
                <c:pt idx="13">
                  <c:v>-1.9116165958387579E-2</c:v>
                </c:pt>
                <c:pt idx="14">
                  <c:v>-1.4817362254047017E-2</c:v>
                </c:pt>
                <c:pt idx="15">
                  <c:v>-1.1637475742464811E-2</c:v>
                </c:pt>
                <c:pt idx="16">
                  <c:v>-9.1539954309857764E-3</c:v>
                </c:pt>
                <c:pt idx="17">
                  <c:v>-7.7341619789235792E-3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'So Dak Proj'!$I$3:$I$20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'So Dak Proj'!$K$3:$K$20</c:f>
              <c:numCache>
                <c:formatCode>0.00%</c:formatCode>
                <c:ptCount val="18"/>
                <c:pt idx="0">
                  <c:v>3.5724287012699897E-2</c:v>
                </c:pt>
                <c:pt idx="1">
                  <c:v>3.3146233019725371E-2</c:v>
                </c:pt>
                <c:pt idx="2">
                  <c:v>3.2280331130708197E-2</c:v>
                </c:pt>
                <c:pt idx="3">
                  <c:v>3.4324105234714679E-2</c:v>
                </c:pt>
                <c:pt idx="4">
                  <c:v>3.430813824952713E-2</c:v>
                </c:pt>
                <c:pt idx="5">
                  <c:v>3.2685646908546022E-2</c:v>
                </c:pt>
                <c:pt idx="6">
                  <c:v>2.9764916848854062E-2</c:v>
                </c:pt>
                <c:pt idx="7">
                  <c:v>2.7622884374462649E-2</c:v>
                </c:pt>
                <c:pt idx="8">
                  <c:v>2.8418777174580561E-2</c:v>
                </c:pt>
                <c:pt idx="9">
                  <c:v>3.5085607605197869E-2</c:v>
                </c:pt>
                <c:pt idx="10">
                  <c:v>3.6279446805374732E-2</c:v>
                </c:pt>
                <c:pt idx="11">
                  <c:v>3.2899358864133241E-2</c:v>
                </c:pt>
                <c:pt idx="12">
                  <c:v>2.6373774840944261E-2</c:v>
                </c:pt>
                <c:pt idx="13">
                  <c:v>2.0118401336313839E-2</c:v>
                </c:pt>
                <c:pt idx="14">
                  <c:v>1.6727259328404038E-2</c:v>
                </c:pt>
                <c:pt idx="15">
                  <c:v>1.5044584735562161E-2</c:v>
                </c:pt>
                <c:pt idx="16">
                  <c:v>1.2959050824142082E-2</c:v>
                </c:pt>
                <c:pt idx="17">
                  <c:v>1.587978088383404E-2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8348416"/>
        <c:axId val="138349952"/>
      </c:barChart>
      <c:catAx>
        <c:axId val="138348416"/>
        <c:scaling>
          <c:orientation val="minMax"/>
        </c:scaling>
        <c:delete val="0"/>
        <c:axPos val="l"/>
        <c:majorTickMark val="none"/>
        <c:minorTickMark val="none"/>
        <c:tickLblPos val="low"/>
        <c:crossAx val="138349952"/>
        <c:crosses val="autoZero"/>
        <c:auto val="1"/>
        <c:lblAlgn val="ctr"/>
        <c:lblOffset val="100"/>
        <c:noMultiLvlLbl val="0"/>
      </c:catAx>
      <c:valAx>
        <c:axId val="138349952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38348416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4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aseline="0"/>
              <a:t>2015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'So Dak Proj'!$L$3:$L$20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'So Dak Proj'!$M$3:$M$20</c:f>
              <c:numCache>
                <c:formatCode>0.00%</c:formatCode>
                <c:ptCount val="18"/>
                <c:pt idx="0">
                  <c:v>-3.4434612282492651E-2</c:v>
                </c:pt>
                <c:pt idx="1">
                  <c:v>-3.6077244013655453E-2</c:v>
                </c:pt>
                <c:pt idx="2">
                  <c:v>-3.3815088713860839E-2</c:v>
                </c:pt>
                <c:pt idx="3">
                  <c:v>-3.2813529990066689E-2</c:v>
                </c:pt>
                <c:pt idx="4">
                  <c:v>-3.4989912150232352E-2</c:v>
                </c:pt>
                <c:pt idx="5">
                  <c:v>-3.496063924818342E-2</c:v>
                </c:pt>
                <c:pt idx="6">
                  <c:v>-3.4092005614591941E-2</c:v>
                </c:pt>
                <c:pt idx="7">
                  <c:v>-3.0112827222498334E-2</c:v>
                </c:pt>
                <c:pt idx="8">
                  <c:v>-2.7382819488276335E-2</c:v>
                </c:pt>
                <c:pt idx="9">
                  <c:v>-2.8470699933615666E-2</c:v>
                </c:pt>
                <c:pt idx="10">
                  <c:v>-3.3735715092199317E-2</c:v>
                </c:pt>
                <c:pt idx="11">
                  <c:v>-3.446829914606548E-2</c:v>
                </c:pt>
                <c:pt idx="12">
                  <c:v>-3.0989523253020991E-2</c:v>
                </c:pt>
                <c:pt idx="13">
                  <c:v>-2.4454441633070555E-2</c:v>
                </c:pt>
                <c:pt idx="14">
                  <c:v>-1.6604327802991075E-2</c:v>
                </c:pt>
                <c:pt idx="15">
                  <c:v>-1.2137240996331558E-2</c:v>
                </c:pt>
                <c:pt idx="16">
                  <c:v>-8.6368272463746877E-3</c:v>
                </c:pt>
                <c:pt idx="17">
                  <c:v>-1.0594461717109425E-2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'So Dak Proj'!$L$3:$L$20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'So Dak Proj'!$N$3:$N$20</c:f>
              <c:numCache>
                <c:formatCode>0.00%</c:formatCode>
                <c:ptCount val="18"/>
                <c:pt idx="0">
                  <c:v>3.3082620708375421E-2</c:v>
                </c:pt>
                <c:pt idx="1">
                  <c:v>3.4404132538194465E-2</c:v>
                </c:pt>
                <c:pt idx="2">
                  <c:v>3.1979024443552238E-2</c:v>
                </c:pt>
                <c:pt idx="3">
                  <c:v>3.1172523254147974E-2</c:v>
                </c:pt>
                <c:pt idx="4">
                  <c:v>3.3070676323742478E-2</c:v>
                </c:pt>
                <c:pt idx="5">
                  <c:v>3.3056158119295444E-2</c:v>
                </c:pt>
                <c:pt idx="6">
                  <c:v>3.1449974746928226E-2</c:v>
                </c:pt>
                <c:pt idx="7">
                  <c:v>2.8647689942958722E-2</c:v>
                </c:pt>
                <c:pt idx="8">
                  <c:v>2.6564611575303307E-2</c:v>
                </c:pt>
                <c:pt idx="9">
                  <c:v>2.7341800889117026E-2</c:v>
                </c:pt>
                <c:pt idx="10">
                  <c:v>3.3498648509070951E-2</c:v>
                </c:pt>
                <c:pt idx="11">
                  <c:v>3.4483714666584321E-2</c:v>
                </c:pt>
                <c:pt idx="12">
                  <c:v>3.1000560146795919E-2</c:v>
                </c:pt>
                <c:pt idx="13">
                  <c:v>2.4426967781982403E-2</c:v>
                </c:pt>
                <c:pt idx="14">
                  <c:v>1.8189287258263714E-2</c:v>
                </c:pt>
                <c:pt idx="15">
                  <c:v>1.4689206592840107E-2</c:v>
                </c:pt>
                <c:pt idx="16">
                  <c:v>1.2573315336129133E-2</c:v>
                </c:pt>
                <c:pt idx="17">
                  <c:v>2.1598871622081281E-2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8371072"/>
        <c:axId val="138372608"/>
      </c:barChart>
      <c:catAx>
        <c:axId val="138371072"/>
        <c:scaling>
          <c:orientation val="minMax"/>
        </c:scaling>
        <c:delete val="0"/>
        <c:axPos val="l"/>
        <c:majorTickMark val="none"/>
        <c:minorTickMark val="none"/>
        <c:tickLblPos val="low"/>
        <c:crossAx val="138372608"/>
        <c:crosses val="autoZero"/>
        <c:auto val="1"/>
        <c:lblAlgn val="ctr"/>
        <c:lblOffset val="100"/>
        <c:noMultiLvlLbl val="0"/>
      </c:catAx>
      <c:valAx>
        <c:axId val="138372608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38371072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Brule</a:t>
            </a:r>
            <a:r>
              <a:rPr lang="en-US" baseline="0"/>
              <a:t> 2015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Brule!$L$3:$L$20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Brule!$M$3:$M$20</c:f>
              <c:numCache>
                <c:formatCode>0.00%</c:formatCode>
                <c:ptCount val="18"/>
                <c:pt idx="0">
                  <c:v>-3.1241379875514931E-2</c:v>
                </c:pt>
                <c:pt idx="1">
                  <c:v>-3.3876842692214144E-2</c:v>
                </c:pt>
                <c:pt idx="2">
                  <c:v>-3.060413418314149E-2</c:v>
                </c:pt>
                <c:pt idx="3">
                  <c:v>-3.5616333460683561E-2</c:v>
                </c:pt>
                <c:pt idx="4">
                  <c:v>-3.2350078909763921E-2</c:v>
                </c:pt>
                <c:pt idx="5">
                  <c:v>-2.1294022618311186E-2</c:v>
                </c:pt>
                <c:pt idx="6">
                  <c:v>-2.8485888131630985E-2</c:v>
                </c:pt>
                <c:pt idx="7">
                  <c:v>-2.5846885642324326E-2</c:v>
                </c:pt>
                <c:pt idx="8">
                  <c:v>-2.3375497353797264E-2</c:v>
                </c:pt>
                <c:pt idx="9">
                  <c:v>-2.7878175799232477E-2</c:v>
                </c:pt>
                <c:pt idx="10">
                  <c:v>-3.1526296362466233E-2</c:v>
                </c:pt>
                <c:pt idx="11">
                  <c:v>-3.8272248366268975E-2</c:v>
                </c:pt>
                <c:pt idx="12">
                  <c:v>-3.9674006571076344E-2</c:v>
                </c:pt>
                <c:pt idx="13">
                  <c:v>-2.5862128607147435E-2</c:v>
                </c:pt>
                <c:pt idx="14">
                  <c:v>-1.5819533014109644E-2</c:v>
                </c:pt>
                <c:pt idx="15">
                  <c:v>-1.6652676117260286E-2</c:v>
                </c:pt>
                <c:pt idx="16">
                  <c:v>-1.0703291144345062E-2</c:v>
                </c:pt>
                <c:pt idx="17">
                  <c:v>-1.4629671685001316E-2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Brule!$L$3:$L$20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Brule!$N$3:$N$20</c:f>
              <c:numCache>
                <c:formatCode>0.00%</c:formatCode>
                <c:ptCount val="18"/>
                <c:pt idx="0">
                  <c:v>3.0002634072215293E-2</c:v>
                </c:pt>
                <c:pt idx="1">
                  <c:v>3.4467208931375941E-2</c:v>
                </c:pt>
                <c:pt idx="2">
                  <c:v>3.1733903766076849E-2</c:v>
                </c:pt>
                <c:pt idx="3">
                  <c:v>3.48829130922707E-2</c:v>
                </c:pt>
                <c:pt idx="4">
                  <c:v>3.7663821684477169E-2</c:v>
                </c:pt>
                <c:pt idx="5">
                  <c:v>1.9438974974261888E-2</c:v>
                </c:pt>
                <c:pt idx="6">
                  <c:v>2.5417801635858932E-2</c:v>
                </c:pt>
                <c:pt idx="7">
                  <c:v>2.6681894390750027E-2</c:v>
                </c:pt>
                <c:pt idx="8">
                  <c:v>2.7348054607839116E-2</c:v>
                </c:pt>
                <c:pt idx="9">
                  <c:v>3.111539991222996E-2</c:v>
                </c:pt>
                <c:pt idx="10">
                  <c:v>3.5544448093448339E-2</c:v>
                </c:pt>
                <c:pt idx="11">
                  <c:v>4.0310543509778404E-2</c:v>
                </c:pt>
                <c:pt idx="12">
                  <c:v>3.340024185812962E-2</c:v>
                </c:pt>
                <c:pt idx="13">
                  <c:v>2.2497581194296689E-2</c:v>
                </c:pt>
                <c:pt idx="14">
                  <c:v>2.0554167939090904E-2</c:v>
                </c:pt>
                <c:pt idx="15">
                  <c:v>1.9330818537676878E-2</c:v>
                </c:pt>
                <c:pt idx="16">
                  <c:v>1.6510769915141464E-2</c:v>
                </c:pt>
                <c:pt idx="17">
                  <c:v>2.9389731350792484E-2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18746496"/>
        <c:axId val="118748288"/>
      </c:barChart>
      <c:catAx>
        <c:axId val="118746496"/>
        <c:scaling>
          <c:orientation val="minMax"/>
        </c:scaling>
        <c:delete val="0"/>
        <c:axPos val="l"/>
        <c:majorTickMark val="none"/>
        <c:minorTickMark val="none"/>
        <c:tickLblPos val="low"/>
        <c:crossAx val="118748288"/>
        <c:crosses val="autoZero"/>
        <c:auto val="1"/>
        <c:lblAlgn val="ctr"/>
        <c:lblOffset val="100"/>
        <c:noMultiLvlLbl val="0"/>
      </c:catAx>
      <c:valAx>
        <c:axId val="118748288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18746496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4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aseline="0"/>
              <a:t>2020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'So Dak Proj'!$O$3:$O$20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'So Dak Proj'!$P$3:$P$20</c:f>
              <c:numCache>
                <c:formatCode>0.00%</c:formatCode>
                <c:ptCount val="18"/>
                <c:pt idx="0">
                  <c:v>-3.4454191692374347E-2</c:v>
                </c:pt>
                <c:pt idx="1">
                  <c:v>-3.3278071331933591E-2</c:v>
                </c:pt>
                <c:pt idx="2">
                  <c:v>-3.4901704002403833E-2</c:v>
                </c:pt>
                <c:pt idx="3">
                  <c:v>-3.2710475687760421E-2</c:v>
                </c:pt>
                <c:pt idx="4">
                  <c:v>-3.1622299341151759E-2</c:v>
                </c:pt>
                <c:pt idx="5">
                  <c:v>-3.3696876737510401E-2</c:v>
                </c:pt>
                <c:pt idx="6">
                  <c:v>-3.3658406507446503E-2</c:v>
                </c:pt>
                <c:pt idx="7">
                  <c:v>-3.2719332639956404E-2</c:v>
                </c:pt>
                <c:pt idx="8">
                  <c:v>-2.8896253228157549E-2</c:v>
                </c:pt>
                <c:pt idx="9">
                  <c:v>-2.6258917373584788E-2</c:v>
                </c:pt>
                <c:pt idx="10">
                  <c:v>-2.714586139952551E-2</c:v>
                </c:pt>
                <c:pt idx="11">
                  <c:v>-3.18488357760646E-2</c:v>
                </c:pt>
                <c:pt idx="12">
                  <c:v>-3.183089589536519E-2</c:v>
                </c:pt>
                <c:pt idx="13">
                  <c:v>-2.8044122154908108E-2</c:v>
                </c:pt>
                <c:pt idx="14">
                  <c:v>-2.1288292595989633E-2</c:v>
                </c:pt>
                <c:pt idx="15">
                  <c:v>-1.3637177656668229E-2</c:v>
                </c:pt>
                <c:pt idx="16">
                  <c:v>-9.0278838682538443E-3</c:v>
                </c:pt>
                <c:pt idx="17">
                  <c:v>-1.2125740677487425E-2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'So Dak Proj'!$O$3:$O$20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'So Dak Proj'!$Q$3:$Q$20</c:f>
              <c:numCache>
                <c:formatCode>0.00%</c:formatCode>
                <c:ptCount val="18"/>
                <c:pt idx="0">
                  <c:v>3.3103035517532339E-2</c:v>
                </c:pt>
                <c:pt idx="1">
                  <c:v>3.2007474507237038E-2</c:v>
                </c:pt>
                <c:pt idx="2">
                  <c:v>3.3287407676406332E-2</c:v>
                </c:pt>
                <c:pt idx="3">
                  <c:v>3.0953115715748474E-2</c:v>
                </c:pt>
                <c:pt idx="4">
                  <c:v>3.0154954628365538E-2</c:v>
                </c:pt>
                <c:pt idx="5">
                  <c:v>3.1987609520090964E-2</c:v>
                </c:pt>
                <c:pt idx="6">
                  <c:v>3.1928555092712696E-2</c:v>
                </c:pt>
                <c:pt idx="7">
                  <c:v>3.0365803842025044E-2</c:v>
                </c:pt>
                <c:pt idx="8">
                  <c:v>2.7610314881818584E-2</c:v>
                </c:pt>
                <c:pt idx="9">
                  <c:v>2.5581281445206966E-2</c:v>
                </c:pt>
                <c:pt idx="10">
                  <c:v>2.6247818207529899E-2</c:v>
                </c:pt>
                <c:pt idx="11">
                  <c:v>3.1992305337256638E-2</c:v>
                </c:pt>
                <c:pt idx="12">
                  <c:v>3.2641069511285682E-2</c:v>
                </c:pt>
                <c:pt idx="13">
                  <c:v>2.881950777857958E-2</c:v>
                </c:pt>
                <c:pt idx="14">
                  <c:v>2.2136896260360712E-2</c:v>
                </c:pt>
                <c:pt idx="15">
                  <c:v>1.6008522027127874E-2</c:v>
                </c:pt>
                <c:pt idx="16">
                  <c:v>1.2316451546766935E-2</c:v>
                </c:pt>
                <c:pt idx="17">
                  <c:v>2.5712537937406608E-2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8413952"/>
        <c:axId val="138415488"/>
      </c:barChart>
      <c:catAx>
        <c:axId val="138413952"/>
        <c:scaling>
          <c:orientation val="minMax"/>
        </c:scaling>
        <c:delete val="0"/>
        <c:axPos val="l"/>
        <c:majorTickMark val="none"/>
        <c:minorTickMark val="none"/>
        <c:tickLblPos val="low"/>
        <c:crossAx val="138415488"/>
        <c:crosses val="autoZero"/>
        <c:auto val="1"/>
        <c:lblAlgn val="ctr"/>
        <c:lblOffset val="100"/>
        <c:noMultiLvlLbl val="0"/>
      </c:catAx>
      <c:valAx>
        <c:axId val="138415488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38413952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4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aseline="0"/>
              <a:t>2025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'So Dak Proj'!$R$3:$R$20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'So Dak Proj'!$S$3:$S$20</c:f>
              <c:numCache>
                <c:formatCode>0.00%</c:formatCode>
                <c:ptCount val="18"/>
                <c:pt idx="0">
                  <c:v>-3.3681993111049587E-2</c:v>
                </c:pt>
                <c:pt idx="1">
                  <c:v>-3.3436084887347131E-2</c:v>
                </c:pt>
                <c:pt idx="2">
                  <c:v>-3.2396639022570638E-2</c:v>
                </c:pt>
                <c:pt idx="3">
                  <c:v>-3.3921499252883229E-2</c:v>
                </c:pt>
                <c:pt idx="4">
                  <c:v>-3.1648250387588991E-2</c:v>
                </c:pt>
                <c:pt idx="5">
                  <c:v>-3.0630099338369271E-2</c:v>
                </c:pt>
                <c:pt idx="6">
                  <c:v>-3.2615047889059161E-2</c:v>
                </c:pt>
                <c:pt idx="7">
                  <c:v>-3.2499877254456438E-2</c:v>
                </c:pt>
                <c:pt idx="8">
                  <c:v>-3.1549220272008932E-2</c:v>
                </c:pt>
                <c:pt idx="9">
                  <c:v>-2.7811064699357523E-2</c:v>
                </c:pt>
                <c:pt idx="10">
                  <c:v>-2.5120634009299782E-2</c:v>
                </c:pt>
                <c:pt idx="11">
                  <c:v>-2.5799805757758271E-2</c:v>
                </c:pt>
                <c:pt idx="12">
                  <c:v>-2.9595166646383644E-2</c:v>
                </c:pt>
                <c:pt idx="13">
                  <c:v>-2.8984235025245296E-2</c:v>
                </c:pt>
                <c:pt idx="14">
                  <c:v>-2.4563260884870014E-2</c:v>
                </c:pt>
                <c:pt idx="15">
                  <c:v>-1.7554089387232259E-2</c:v>
                </c:pt>
                <c:pt idx="16">
                  <c:v>-1.0188408449085806E-2</c:v>
                </c:pt>
                <c:pt idx="17">
                  <c:v>-1.3411399755542419E-2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'So Dak Proj'!$R$3:$R$20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'So Dak Proj'!$T$3:$T$20</c:f>
              <c:numCache>
                <c:formatCode>0.00%</c:formatCode>
                <c:ptCount val="18"/>
                <c:pt idx="0">
                  <c:v>3.2361130546675734E-2</c:v>
                </c:pt>
                <c:pt idx="1">
                  <c:v>3.2164197839243666E-2</c:v>
                </c:pt>
                <c:pt idx="2">
                  <c:v>3.1163492093412421E-2</c:v>
                </c:pt>
                <c:pt idx="3">
                  <c:v>3.2368021994575454E-2</c:v>
                </c:pt>
                <c:pt idx="4">
                  <c:v>3.0066092573005559E-2</c:v>
                </c:pt>
                <c:pt idx="5">
                  <c:v>2.9334642227764735E-2</c:v>
                </c:pt>
                <c:pt idx="6">
                  <c:v>3.1069534329589258E-2</c:v>
                </c:pt>
                <c:pt idx="7">
                  <c:v>3.099897913390158E-2</c:v>
                </c:pt>
                <c:pt idx="8">
                  <c:v>2.9410091814025881E-2</c:v>
                </c:pt>
                <c:pt idx="9">
                  <c:v>2.6693456272287992E-2</c:v>
                </c:pt>
                <c:pt idx="10">
                  <c:v>2.4626949934050207E-2</c:v>
                </c:pt>
                <c:pt idx="11">
                  <c:v>2.5245898073796992E-2</c:v>
                </c:pt>
                <c:pt idx="12">
                  <c:v>3.0477951605169751E-2</c:v>
                </c:pt>
                <c:pt idx="13">
                  <c:v>3.053337241907993E-2</c:v>
                </c:pt>
                <c:pt idx="14">
                  <c:v>2.6259756200690515E-2</c:v>
                </c:pt>
                <c:pt idx="15">
                  <c:v>1.9563410699948717E-2</c:v>
                </c:pt>
                <c:pt idx="16">
                  <c:v>1.3476520862381632E-2</c:v>
                </c:pt>
                <c:pt idx="17">
                  <c:v>2.877972535029159E-2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8448896"/>
        <c:axId val="138450432"/>
      </c:barChart>
      <c:catAx>
        <c:axId val="138448896"/>
        <c:scaling>
          <c:orientation val="minMax"/>
        </c:scaling>
        <c:delete val="0"/>
        <c:axPos val="l"/>
        <c:majorTickMark val="none"/>
        <c:minorTickMark val="none"/>
        <c:tickLblPos val="low"/>
        <c:crossAx val="138450432"/>
        <c:crosses val="autoZero"/>
        <c:auto val="1"/>
        <c:lblAlgn val="ctr"/>
        <c:lblOffset val="100"/>
        <c:noMultiLvlLbl val="0"/>
      </c:catAx>
      <c:valAx>
        <c:axId val="138450432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38448896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4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aseline="0"/>
              <a:t>2030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'So Dak Proj'!$U$3:$U$20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'So Dak Proj'!$V$3:$V$20</c:f>
              <c:numCache>
                <c:formatCode>0.00%</c:formatCode>
                <c:ptCount val="18"/>
                <c:pt idx="0">
                  <c:v>-3.29039158421515E-2</c:v>
                </c:pt>
                <c:pt idx="1">
                  <c:v>-3.2869328203614455E-2</c:v>
                </c:pt>
                <c:pt idx="2">
                  <c:v>-3.2695423953179426E-2</c:v>
                </c:pt>
                <c:pt idx="3">
                  <c:v>-3.169010101430382E-2</c:v>
                </c:pt>
                <c:pt idx="4">
                  <c:v>-3.2982634154879724E-2</c:v>
                </c:pt>
                <c:pt idx="5">
                  <c:v>-3.078566711134419E-2</c:v>
                </c:pt>
                <c:pt idx="6">
                  <c:v>-2.9824023675309019E-2</c:v>
                </c:pt>
                <c:pt idx="7">
                  <c:v>-3.1667481989291223E-2</c:v>
                </c:pt>
                <c:pt idx="8">
                  <c:v>-3.1533544220038089E-2</c:v>
                </c:pt>
                <c:pt idx="9">
                  <c:v>-3.0517558713586749E-2</c:v>
                </c:pt>
                <c:pt idx="10">
                  <c:v>-2.6709401378195455E-2</c:v>
                </c:pt>
                <c:pt idx="11">
                  <c:v>-2.3962679671779261E-2</c:v>
                </c:pt>
                <c:pt idx="12">
                  <c:v>-2.4139034997029324E-2</c:v>
                </c:pt>
                <c:pt idx="13">
                  <c:v>-2.7121056579693693E-2</c:v>
                </c:pt>
                <c:pt idx="14">
                  <c:v>-2.5548446130193317E-2</c:v>
                </c:pt>
                <c:pt idx="15">
                  <c:v>-2.0382077993926745E-2</c:v>
                </c:pt>
                <c:pt idx="16">
                  <c:v>-1.3170518663544621E-2</c:v>
                </c:pt>
                <c:pt idx="17">
                  <c:v>-1.5041058020581565E-2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'So Dak Proj'!$U$3:$U$20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'So Dak Proj'!$W$3:$W$20</c:f>
              <c:numCache>
                <c:formatCode>0.00%</c:formatCode>
                <c:ptCount val="18"/>
                <c:pt idx="0">
                  <c:v>3.1613566200573928E-2</c:v>
                </c:pt>
                <c:pt idx="1">
                  <c:v>3.1619059038938156E-2</c:v>
                </c:pt>
                <c:pt idx="2">
                  <c:v>3.1458491776269928E-2</c:v>
                </c:pt>
                <c:pt idx="3">
                  <c:v>3.0498173960379668E-2</c:v>
                </c:pt>
                <c:pt idx="4">
                  <c:v>3.1592529504261911E-2</c:v>
                </c:pt>
                <c:pt idx="5">
                  <c:v>2.9376706600167314E-2</c:v>
                </c:pt>
                <c:pt idx="6">
                  <c:v>2.8661619532651481E-2</c:v>
                </c:pt>
                <c:pt idx="7">
                  <c:v>3.0339874349486925E-2</c:v>
                </c:pt>
                <c:pt idx="8">
                  <c:v>3.0195680129092357E-2</c:v>
                </c:pt>
                <c:pt idx="9">
                  <c:v>2.8579235770310043E-2</c:v>
                </c:pt>
                <c:pt idx="10">
                  <c:v>2.5805614206371449E-2</c:v>
                </c:pt>
                <c:pt idx="11">
                  <c:v>2.3762267648253007E-2</c:v>
                </c:pt>
                <c:pt idx="12">
                  <c:v>2.4225342739588828E-2</c:v>
                </c:pt>
                <c:pt idx="13">
                  <c:v>2.8698276676927592E-2</c:v>
                </c:pt>
                <c:pt idx="14">
                  <c:v>2.7998911016885144E-2</c:v>
                </c:pt>
                <c:pt idx="15">
                  <c:v>2.3337493635981171E-2</c:v>
                </c:pt>
                <c:pt idx="16">
                  <c:v>1.6541254007277437E-2</c:v>
                </c:pt>
                <c:pt idx="17">
                  <c:v>3.2151950893941426E-2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8557312"/>
        <c:axId val="138558848"/>
      </c:barChart>
      <c:catAx>
        <c:axId val="138557312"/>
        <c:scaling>
          <c:orientation val="minMax"/>
        </c:scaling>
        <c:delete val="0"/>
        <c:axPos val="l"/>
        <c:majorTickMark val="none"/>
        <c:minorTickMark val="none"/>
        <c:tickLblPos val="low"/>
        <c:crossAx val="138558848"/>
        <c:crosses val="autoZero"/>
        <c:auto val="1"/>
        <c:lblAlgn val="ctr"/>
        <c:lblOffset val="100"/>
        <c:noMultiLvlLbl val="0"/>
      </c:catAx>
      <c:valAx>
        <c:axId val="138558848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38557312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4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aseline="0"/>
              <a:t>2035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'So Dak Proj'!$X$3:$X$20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'So Dak Proj'!$Y$3:$Y$20</c:f>
              <c:numCache>
                <c:formatCode>0.00%</c:formatCode>
                <c:ptCount val="18"/>
                <c:pt idx="0">
                  <c:v>-3.2687703118293242E-2</c:v>
                </c:pt>
                <c:pt idx="1">
                  <c:v>-3.2245425474428942E-2</c:v>
                </c:pt>
                <c:pt idx="2">
                  <c:v>-3.2283302586146097E-2</c:v>
                </c:pt>
                <c:pt idx="3">
                  <c:v>-3.2089795084353022E-2</c:v>
                </c:pt>
                <c:pt idx="4">
                  <c:v>-3.0974988998116234E-2</c:v>
                </c:pt>
                <c:pt idx="5">
                  <c:v>-3.2206061990491544E-2</c:v>
                </c:pt>
                <c:pt idx="6">
                  <c:v>-3.0070366863425735E-2</c:v>
                </c:pt>
                <c:pt idx="7">
                  <c:v>-2.9096834718928707E-2</c:v>
                </c:pt>
                <c:pt idx="8">
                  <c:v>-3.0861453425743934E-2</c:v>
                </c:pt>
                <c:pt idx="9">
                  <c:v>-3.0656734725297535E-2</c:v>
                </c:pt>
                <c:pt idx="10">
                  <c:v>-2.9422752132843344E-2</c:v>
                </c:pt>
                <c:pt idx="11">
                  <c:v>-2.5549624257443379E-2</c:v>
                </c:pt>
                <c:pt idx="12">
                  <c:v>-2.2479073299609856E-2</c:v>
                </c:pt>
                <c:pt idx="13">
                  <c:v>-2.2246661075864926E-2</c:v>
                </c:pt>
                <c:pt idx="14">
                  <c:v>-2.4030951654702884E-2</c:v>
                </c:pt>
                <c:pt idx="15">
                  <c:v>-2.1309443683220818E-2</c:v>
                </c:pt>
                <c:pt idx="16">
                  <c:v>-1.5370110736472656E-2</c:v>
                </c:pt>
                <c:pt idx="17">
                  <c:v>-1.8046001299529688E-2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'So Dak Proj'!$X$3:$X$20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'So Dak Proj'!$Z$3:$Z$20</c:f>
              <c:numCache>
                <c:formatCode>0.00%</c:formatCode>
                <c:ptCount val="18"/>
                <c:pt idx="0">
                  <c:v>3.1405832407766412E-2</c:v>
                </c:pt>
                <c:pt idx="1">
                  <c:v>3.1018888724065691E-2</c:v>
                </c:pt>
                <c:pt idx="2">
                  <c:v>3.106209362595146E-2</c:v>
                </c:pt>
                <c:pt idx="3">
                  <c:v>3.089304354306377E-2</c:v>
                </c:pt>
                <c:pt idx="4">
                  <c:v>2.992368707824087E-2</c:v>
                </c:pt>
                <c:pt idx="5">
                  <c:v>3.0982383633475427E-2</c:v>
                </c:pt>
                <c:pt idx="6">
                  <c:v>2.879735188891594E-2</c:v>
                </c:pt>
                <c:pt idx="7">
                  <c:v>2.8121803665394025E-2</c:v>
                </c:pt>
                <c:pt idx="8">
                  <c:v>2.9690631450860212E-2</c:v>
                </c:pt>
                <c:pt idx="9">
                  <c:v>2.9476758571776569E-2</c:v>
                </c:pt>
                <c:pt idx="10">
                  <c:v>2.7738487920231016E-2</c:v>
                </c:pt>
                <c:pt idx="11">
                  <c:v>2.4976282326073736E-2</c:v>
                </c:pt>
                <c:pt idx="12">
                  <c:v>2.2851034225602352E-2</c:v>
                </c:pt>
                <c:pt idx="13">
                  <c:v>2.294855715255319E-2</c:v>
                </c:pt>
                <c:pt idx="14">
                  <c:v>2.6458581043592725E-2</c:v>
                </c:pt>
                <c:pt idx="15">
                  <c:v>2.5012116306863591E-2</c:v>
                </c:pt>
                <c:pt idx="16">
                  <c:v>1.9820072970272842E-2</c:v>
                </c:pt>
                <c:pt idx="17">
                  <c:v>3.7195108340387549E-2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8600448"/>
        <c:axId val="138601984"/>
      </c:barChart>
      <c:catAx>
        <c:axId val="138600448"/>
        <c:scaling>
          <c:orientation val="minMax"/>
        </c:scaling>
        <c:delete val="0"/>
        <c:axPos val="l"/>
        <c:majorTickMark val="none"/>
        <c:minorTickMark val="none"/>
        <c:tickLblPos val="low"/>
        <c:crossAx val="138601984"/>
        <c:crosses val="autoZero"/>
        <c:auto val="1"/>
        <c:lblAlgn val="ctr"/>
        <c:lblOffset val="100"/>
        <c:noMultiLvlLbl val="0"/>
      </c:catAx>
      <c:valAx>
        <c:axId val="138601984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38600448"/>
        <c:crosses val="autoZero"/>
        <c:crossBetween val="between"/>
      </c:valAx>
      <c:spPr>
        <a:gradFill>
          <a:gsLst>
            <a:gs pos="27000">
              <a:schemeClr val="bg1">
                <a:lumMod val="75000"/>
              </a:schemeClr>
            </a:gs>
            <a:gs pos="28000">
              <a:srgbClr val="FFFFFF"/>
            </a:gs>
            <a:gs pos="84000">
              <a:schemeClr val="bg1">
                <a:lumMod val="75000"/>
              </a:schemeClr>
            </a:gs>
            <a:gs pos="83000">
              <a:srgbClr val="FFFFFF"/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Brule</a:t>
            </a:r>
            <a:r>
              <a:rPr lang="en-US" baseline="0"/>
              <a:t> 2020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Brule!$O$3:$O$20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Brule!$P$3:$P$20</c:f>
              <c:numCache>
                <c:formatCode>0.00%</c:formatCode>
                <c:ptCount val="18"/>
                <c:pt idx="0">
                  <c:v>-3.4076643937952796E-2</c:v>
                </c:pt>
                <c:pt idx="1">
                  <c:v>-3.0195156091687832E-2</c:v>
                </c:pt>
                <c:pt idx="2">
                  <c:v>-3.2995483464234955E-2</c:v>
                </c:pt>
                <c:pt idx="3">
                  <c:v>-2.9575353942685397E-2</c:v>
                </c:pt>
                <c:pt idx="4">
                  <c:v>-3.4517626410859675E-2</c:v>
                </c:pt>
                <c:pt idx="5">
                  <c:v>-3.145561819908619E-2</c:v>
                </c:pt>
                <c:pt idx="6">
                  <c:v>-2.0422325319401375E-2</c:v>
                </c:pt>
                <c:pt idx="7">
                  <c:v>-2.7596849796660224E-2</c:v>
                </c:pt>
                <c:pt idx="8">
                  <c:v>-2.4958864833361131E-2</c:v>
                </c:pt>
                <c:pt idx="9">
                  <c:v>-2.2467457548755544E-2</c:v>
                </c:pt>
                <c:pt idx="10">
                  <c:v>-2.640467916774988E-2</c:v>
                </c:pt>
                <c:pt idx="11">
                  <c:v>-2.9869806906788893E-2</c:v>
                </c:pt>
                <c:pt idx="12">
                  <c:v>-3.5343905330415426E-2</c:v>
                </c:pt>
                <c:pt idx="13">
                  <c:v>-3.6354974069714718E-2</c:v>
                </c:pt>
                <c:pt idx="14">
                  <c:v>-2.3174897849026019E-2</c:v>
                </c:pt>
                <c:pt idx="15">
                  <c:v>-1.3142099268270398E-2</c:v>
                </c:pt>
                <c:pt idx="16">
                  <c:v>-1.2846757300775986E-2</c:v>
                </c:pt>
                <c:pt idx="17">
                  <c:v>-1.6324155131058258E-2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Brule!$O$3:$O$20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Brule!$Q$3:$Q$20</c:f>
              <c:numCache>
                <c:formatCode>0.00%</c:formatCode>
                <c:ptCount val="18"/>
                <c:pt idx="0">
                  <c:v>3.2740446940929771E-2</c:v>
                </c:pt>
                <c:pt idx="1">
                  <c:v>2.8990190416382219E-2</c:v>
                </c:pt>
                <c:pt idx="2">
                  <c:v>3.3526487083512684E-2</c:v>
                </c:pt>
                <c:pt idx="3">
                  <c:v>3.0698409804299463E-2</c:v>
                </c:pt>
                <c:pt idx="4">
                  <c:v>3.3780967153895107E-2</c:v>
                </c:pt>
                <c:pt idx="5">
                  <c:v>3.7024276952607384E-2</c:v>
                </c:pt>
                <c:pt idx="6">
                  <c:v>1.8651812703927673E-2</c:v>
                </c:pt>
                <c:pt idx="7">
                  <c:v>2.4523887015339477E-2</c:v>
                </c:pt>
                <c:pt idx="8">
                  <c:v>2.5775837189491242E-2</c:v>
                </c:pt>
                <c:pt idx="9">
                  <c:v>2.626835067101508E-2</c:v>
                </c:pt>
                <c:pt idx="10">
                  <c:v>2.9740478842142822E-2</c:v>
                </c:pt>
                <c:pt idx="11">
                  <c:v>3.4038911694601444E-2</c:v>
                </c:pt>
                <c:pt idx="12">
                  <c:v>3.8665731197339993E-2</c:v>
                </c:pt>
                <c:pt idx="13">
                  <c:v>3.1521720015845113E-2</c:v>
                </c:pt>
                <c:pt idx="14">
                  <c:v>2.0581154745749314E-2</c:v>
                </c:pt>
                <c:pt idx="15">
                  <c:v>1.8591131274073171E-2</c:v>
                </c:pt>
                <c:pt idx="16">
                  <c:v>1.6521865733950127E-2</c:v>
                </c:pt>
                <c:pt idx="17">
                  <c:v>3.6635685996413252E-2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18838784"/>
        <c:axId val="118840320"/>
      </c:barChart>
      <c:catAx>
        <c:axId val="118838784"/>
        <c:scaling>
          <c:orientation val="minMax"/>
        </c:scaling>
        <c:delete val="0"/>
        <c:axPos val="l"/>
        <c:majorTickMark val="none"/>
        <c:minorTickMark val="none"/>
        <c:tickLblPos val="low"/>
        <c:crossAx val="118840320"/>
        <c:crosses val="autoZero"/>
        <c:auto val="1"/>
        <c:lblAlgn val="ctr"/>
        <c:lblOffset val="100"/>
        <c:noMultiLvlLbl val="0"/>
      </c:catAx>
      <c:valAx>
        <c:axId val="118840320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18838784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Brule</a:t>
            </a:r>
            <a:r>
              <a:rPr lang="en-US" baseline="0"/>
              <a:t> 2025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Brule!$R$3:$R$20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Brule!$S$3:$S$20</c:f>
              <c:numCache>
                <c:formatCode>0.00%</c:formatCode>
                <c:ptCount val="18"/>
                <c:pt idx="0">
                  <c:v>-3.6363138907356013E-2</c:v>
                </c:pt>
                <c:pt idx="1">
                  <c:v>-3.3069705886206592E-2</c:v>
                </c:pt>
                <c:pt idx="2">
                  <c:v>-2.9217913259714956E-2</c:v>
                </c:pt>
                <c:pt idx="3">
                  <c:v>-3.207688561172671E-2</c:v>
                </c:pt>
                <c:pt idx="4">
                  <c:v>-2.8421059415997246E-2</c:v>
                </c:pt>
                <c:pt idx="5">
                  <c:v>-3.3285512003783962E-2</c:v>
                </c:pt>
                <c:pt idx="6">
                  <c:v>-3.0701056369224277E-2</c:v>
                </c:pt>
                <c:pt idx="7">
                  <c:v>-1.951774822085842E-2</c:v>
                </c:pt>
                <c:pt idx="8">
                  <c:v>-2.6612243203349154E-2</c:v>
                </c:pt>
                <c:pt idx="9">
                  <c:v>-2.4150230943140259E-2</c:v>
                </c:pt>
                <c:pt idx="10">
                  <c:v>-2.12247228567016E-2</c:v>
                </c:pt>
                <c:pt idx="11">
                  <c:v>-2.5041414227081036E-2</c:v>
                </c:pt>
                <c:pt idx="12">
                  <c:v>-2.7430899175637079E-2</c:v>
                </c:pt>
                <c:pt idx="13">
                  <c:v>-3.1989752710212704E-2</c:v>
                </c:pt>
                <c:pt idx="14">
                  <c:v>-3.2507663253861924E-2</c:v>
                </c:pt>
                <c:pt idx="15">
                  <c:v>-1.9524655672125375E-2</c:v>
                </c:pt>
                <c:pt idx="16">
                  <c:v>-1.0008052995299513E-2</c:v>
                </c:pt>
                <c:pt idx="17">
                  <c:v>-1.8785345987590841E-2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Brule!$R$3:$R$20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Brule!$T$3:$T$20</c:f>
              <c:numCache>
                <c:formatCode>0.00%</c:formatCode>
                <c:ptCount val="18"/>
                <c:pt idx="0">
                  <c:v>3.4937131230482164E-2</c:v>
                </c:pt>
                <c:pt idx="1">
                  <c:v>3.1821154702463772E-2</c:v>
                </c:pt>
                <c:pt idx="2">
                  <c:v>2.797936051561966E-2</c:v>
                </c:pt>
                <c:pt idx="3">
                  <c:v>3.2551519143283116E-2</c:v>
                </c:pt>
                <c:pt idx="4">
                  <c:v>2.9671453460431277E-2</c:v>
                </c:pt>
                <c:pt idx="5">
                  <c:v>3.2642352923037486E-2</c:v>
                </c:pt>
                <c:pt idx="6">
                  <c:v>3.6265491943311419E-2</c:v>
                </c:pt>
                <c:pt idx="7">
                  <c:v>1.7840421088348921E-2</c:v>
                </c:pt>
                <c:pt idx="8">
                  <c:v>2.3641926582861593E-2</c:v>
                </c:pt>
                <c:pt idx="9">
                  <c:v>2.4805677585970104E-2</c:v>
                </c:pt>
                <c:pt idx="10">
                  <c:v>2.5080691695656711E-2</c:v>
                </c:pt>
                <c:pt idx="11">
                  <c:v>2.8433978747984093E-2</c:v>
                </c:pt>
                <c:pt idx="12">
                  <c:v>3.2328120868090261E-2</c:v>
                </c:pt>
                <c:pt idx="13">
                  <c:v>3.6295647194507161E-2</c:v>
                </c:pt>
                <c:pt idx="14">
                  <c:v>2.9014904666462855E-2</c:v>
                </c:pt>
                <c:pt idx="15">
                  <c:v>1.8610449970701895E-2</c:v>
                </c:pt>
                <c:pt idx="16">
                  <c:v>1.5850957739860623E-2</c:v>
                </c:pt>
                <c:pt idx="17">
                  <c:v>4.2300759241059166E-2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18857088"/>
        <c:axId val="118875264"/>
      </c:barChart>
      <c:catAx>
        <c:axId val="118857088"/>
        <c:scaling>
          <c:orientation val="minMax"/>
        </c:scaling>
        <c:delete val="0"/>
        <c:axPos val="l"/>
        <c:majorTickMark val="none"/>
        <c:minorTickMark val="none"/>
        <c:tickLblPos val="low"/>
        <c:crossAx val="118875264"/>
        <c:crosses val="autoZero"/>
        <c:auto val="1"/>
        <c:lblAlgn val="ctr"/>
        <c:lblOffset val="100"/>
        <c:noMultiLvlLbl val="0"/>
      </c:catAx>
      <c:valAx>
        <c:axId val="118875264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18857088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Brule</a:t>
            </a:r>
            <a:r>
              <a:rPr lang="en-US" baseline="0"/>
              <a:t> 2030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Brule!$U$3:$U$20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Brule!$V$3:$V$20</c:f>
              <c:numCache>
                <c:formatCode>0.00%</c:formatCode>
                <c:ptCount val="18"/>
                <c:pt idx="0">
                  <c:v>-3.7851196343288589E-2</c:v>
                </c:pt>
                <c:pt idx="1">
                  <c:v>-3.5253497875074764E-2</c:v>
                </c:pt>
                <c:pt idx="2">
                  <c:v>-3.2171041858473963E-2</c:v>
                </c:pt>
                <c:pt idx="3">
                  <c:v>-2.8238901682793381E-2</c:v>
                </c:pt>
                <c:pt idx="4">
                  <c:v>-3.1052549254401398E-2</c:v>
                </c:pt>
                <c:pt idx="5">
                  <c:v>-2.720187159855041E-2</c:v>
                </c:pt>
                <c:pt idx="6">
                  <c:v>-3.2234731263387301E-2</c:v>
                </c:pt>
                <c:pt idx="7">
                  <c:v>-2.9911566542068668E-2</c:v>
                </c:pt>
                <c:pt idx="8">
                  <c:v>-1.8578219016364861E-2</c:v>
                </c:pt>
                <c:pt idx="9">
                  <c:v>-2.5735647374452116E-2</c:v>
                </c:pt>
                <c:pt idx="10">
                  <c:v>-2.2995708860645749E-2</c:v>
                </c:pt>
                <c:pt idx="11">
                  <c:v>-2.0094922272823789E-2</c:v>
                </c:pt>
                <c:pt idx="12">
                  <c:v>-2.304726218280017E-2</c:v>
                </c:pt>
                <c:pt idx="13">
                  <c:v>-2.4719645593364255E-2</c:v>
                </c:pt>
                <c:pt idx="14">
                  <c:v>-2.8273880787265646E-2</c:v>
                </c:pt>
                <c:pt idx="15">
                  <c:v>-2.7348178094140353E-2</c:v>
                </c:pt>
                <c:pt idx="16">
                  <c:v>-1.5103178554346588E-2</c:v>
                </c:pt>
                <c:pt idx="17">
                  <c:v>-1.8464950735597549E-2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Brule!$U$3:$U$20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Brule!$W$3:$W$20</c:f>
              <c:numCache>
                <c:formatCode>0.00%</c:formatCode>
                <c:ptCount val="18"/>
                <c:pt idx="0">
                  <c:v>3.6366835745324858E-2</c:v>
                </c:pt>
                <c:pt idx="1">
                  <c:v>3.3920509610677378E-2</c:v>
                </c:pt>
                <c:pt idx="2">
                  <c:v>3.0934051292352369E-2</c:v>
                </c:pt>
                <c:pt idx="3">
                  <c:v>2.697305661969663E-2</c:v>
                </c:pt>
                <c:pt idx="4">
                  <c:v>3.1614075325685512E-2</c:v>
                </c:pt>
                <c:pt idx="5">
                  <c:v>2.8658344817303914E-2</c:v>
                </c:pt>
                <c:pt idx="6">
                  <c:v>3.1437689041205863E-2</c:v>
                </c:pt>
                <c:pt idx="7">
                  <c:v>3.5464166387209443E-2</c:v>
                </c:pt>
                <c:pt idx="8">
                  <c:v>1.7063840774243923E-2</c:v>
                </c:pt>
                <c:pt idx="9">
                  <c:v>2.2725376801458065E-2</c:v>
                </c:pt>
                <c:pt idx="10">
                  <c:v>2.3755430183816206E-2</c:v>
                </c:pt>
                <c:pt idx="11">
                  <c:v>2.397801593742745E-2</c:v>
                </c:pt>
                <c:pt idx="12">
                  <c:v>2.6995054822434389E-2</c:v>
                </c:pt>
                <c:pt idx="13">
                  <c:v>3.0073144747831869E-2</c:v>
                </c:pt>
                <c:pt idx="14">
                  <c:v>3.3256207886414514E-2</c:v>
                </c:pt>
                <c:pt idx="15">
                  <c:v>2.6427863489471744E-2</c:v>
                </c:pt>
                <c:pt idx="16">
                  <c:v>1.5880035736443456E-2</c:v>
                </c:pt>
                <c:pt idx="17">
                  <c:v>4.6199350891162949E-2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18912512"/>
        <c:axId val="118914048"/>
      </c:barChart>
      <c:catAx>
        <c:axId val="118912512"/>
        <c:scaling>
          <c:orientation val="minMax"/>
        </c:scaling>
        <c:delete val="0"/>
        <c:axPos val="l"/>
        <c:majorTickMark val="none"/>
        <c:minorTickMark val="none"/>
        <c:tickLblPos val="low"/>
        <c:crossAx val="118914048"/>
        <c:crosses val="autoZero"/>
        <c:auto val="1"/>
        <c:lblAlgn val="ctr"/>
        <c:lblOffset val="100"/>
        <c:noMultiLvlLbl val="0"/>
      </c:catAx>
      <c:valAx>
        <c:axId val="118914048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18912512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Brule</a:t>
            </a:r>
            <a:r>
              <a:rPr lang="en-US" baseline="0"/>
              <a:t> 2035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Brule!$X$3:$X$20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Brule!$Y$3:$Y$20</c:f>
              <c:numCache>
                <c:formatCode>0.00%</c:formatCode>
                <c:ptCount val="18"/>
                <c:pt idx="0">
                  <c:v>-3.6967325486240162E-2</c:v>
                </c:pt>
                <c:pt idx="1">
                  <c:v>-3.6855413384236799E-2</c:v>
                </c:pt>
                <c:pt idx="2">
                  <c:v>-3.4437695619628873E-2</c:v>
                </c:pt>
                <c:pt idx="3">
                  <c:v>-3.1434227384089054E-2</c:v>
                </c:pt>
                <c:pt idx="4">
                  <c:v>-2.7312743447116594E-2</c:v>
                </c:pt>
                <c:pt idx="5">
                  <c:v>-3.0110164078708573E-2</c:v>
                </c:pt>
                <c:pt idx="6">
                  <c:v>-2.6284563233371853E-2</c:v>
                </c:pt>
                <c:pt idx="7">
                  <c:v>-3.1311211012260809E-2</c:v>
                </c:pt>
                <c:pt idx="8">
                  <c:v>-2.9200196607549959E-2</c:v>
                </c:pt>
                <c:pt idx="9">
                  <c:v>-1.7820556396328315E-2</c:v>
                </c:pt>
                <c:pt idx="10">
                  <c:v>-2.4616326344430346E-2</c:v>
                </c:pt>
                <c:pt idx="11">
                  <c:v>-2.2065649579942399E-2</c:v>
                </c:pt>
                <c:pt idx="12">
                  <c:v>-1.8559151368698731E-2</c:v>
                </c:pt>
                <c:pt idx="13">
                  <c:v>-2.092958907154777E-2</c:v>
                </c:pt>
                <c:pt idx="14">
                  <c:v>-2.1873315896258815E-2</c:v>
                </c:pt>
                <c:pt idx="15">
                  <c:v>-2.362949580598768E-2</c:v>
                </c:pt>
                <c:pt idx="16">
                  <c:v>-2.1230228342251856E-2</c:v>
                </c:pt>
                <c:pt idx="17">
                  <c:v>-2.1724146800629882E-2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Brule!$X$3:$X$20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Brule!$Z$3:$Z$20</c:f>
              <c:numCache>
                <c:formatCode>0.00%</c:formatCode>
                <c:ptCount val="18"/>
                <c:pt idx="0">
                  <c:v>3.5517626446678344E-2</c:v>
                </c:pt>
                <c:pt idx="1">
                  <c:v>3.5461908083854292E-2</c:v>
                </c:pt>
                <c:pt idx="2">
                  <c:v>3.3108309818649463E-2</c:v>
                </c:pt>
                <c:pt idx="3">
                  <c:v>3.0207666591509957E-2</c:v>
                </c:pt>
                <c:pt idx="4">
                  <c:v>2.6140024065192762E-2</c:v>
                </c:pt>
                <c:pt idx="5">
                  <c:v>3.0847701006514371E-2</c:v>
                </c:pt>
                <c:pt idx="6">
                  <c:v>2.7748214362431529E-2</c:v>
                </c:pt>
                <c:pt idx="7">
                  <c:v>3.0365308186716539E-2</c:v>
                </c:pt>
                <c:pt idx="8">
                  <c:v>3.4880013376463383E-2</c:v>
                </c:pt>
                <c:pt idx="9">
                  <c:v>1.6356222418169447E-2</c:v>
                </c:pt>
                <c:pt idx="10">
                  <c:v>2.1850383812265447E-2</c:v>
                </c:pt>
                <c:pt idx="11">
                  <c:v>2.2901742340945327E-2</c:v>
                </c:pt>
                <c:pt idx="12">
                  <c:v>2.2884650410330755E-2</c:v>
                </c:pt>
                <c:pt idx="13">
                  <c:v>2.5242970874254315E-2</c:v>
                </c:pt>
                <c:pt idx="14">
                  <c:v>2.7447277884626049E-2</c:v>
                </c:pt>
                <c:pt idx="15">
                  <c:v>3.0305237261483538E-2</c:v>
                </c:pt>
                <c:pt idx="16">
                  <c:v>2.2837092268909648E-2</c:v>
                </c:pt>
                <c:pt idx="17">
                  <c:v>4.9535650931726259E-2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18943104"/>
        <c:axId val="119030912"/>
      </c:barChart>
      <c:catAx>
        <c:axId val="118943104"/>
        <c:scaling>
          <c:orientation val="minMax"/>
        </c:scaling>
        <c:delete val="0"/>
        <c:axPos val="l"/>
        <c:majorTickMark val="none"/>
        <c:minorTickMark val="none"/>
        <c:tickLblPos val="low"/>
        <c:crossAx val="119030912"/>
        <c:crosses val="autoZero"/>
        <c:auto val="1"/>
        <c:lblAlgn val="ctr"/>
        <c:lblOffset val="100"/>
        <c:noMultiLvlLbl val="0"/>
      </c:catAx>
      <c:valAx>
        <c:axId val="119030912"/>
        <c:scaling>
          <c:orientation val="minMax"/>
          <c:max val="8.0000000000000016E-2"/>
          <c:min val="-8.0000000000000016E-2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18943104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Aurora</a:t>
            </a:r>
            <a:r>
              <a:rPr lang="en-US" baseline="0"/>
              <a:t> 2010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Aurora!$I$3:$I$20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Aurora!$J$3:$J$20</c:f>
              <c:numCache>
                <c:formatCode>0.00%</c:formatCode>
                <c:ptCount val="18"/>
                <c:pt idx="0">
                  <c:v>-4.1697416974169739E-2</c:v>
                </c:pt>
                <c:pt idx="1">
                  <c:v>-2.915129151291513E-2</c:v>
                </c:pt>
                <c:pt idx="2">
                  <c:v>-4.0590405904059039E-2</c:v>
                </c:pt>
                <c:pt idx="3">
                  <c:v>-3.9852398523985241E-2</c:v>
                </c:pt>
                <c:pt idx="4">
                  <c:v>-2.1771217712177122E-2</c:v>
                </c:pt>
                <c:pt idx="5">
                  <c:v>-2.3985239852398525E-2</c:v>
                </c:pt>
                <c:pt idx="6">
                  <c:v>-2.3247232472324724E-2</c:v>
                </c:pt>
                <c:pt idx="7">
                  <c:v>-2.6568265682656828E-2</c:v>
                </c:pt>
                <c:pt idx="8">
                  <c:v>-3.136531365313653E-2</c:v>
                </c:pt>
                <c:pt idx="9">
                  <c:v>-3.6162361623616239E-2</c:v>
                </c:pt>
                <c:pt idx="10">
                  <c:v>-3.8007380073800737E-2</c:v>
                </c:pt>
                <c:pt idx="11">
                  <c:v>-3.8376383763837639E-2</c:v>
                </c:pt>
                <c:pt idx="12">
                  <c:v>-3.2103321033210334E-2</c:v>
                </c:pt>
                <c:pt idx="13">
                  <c:v>-2.2878228782287822E-2</c:v>
                </c:pt>
                <c:pt idx="14">
                  <c:v>-2.3247232472324724E-2</c:v>
                </c:pt>
                <c:pt idx="15">
                  <c:v>-1.808118081180812E-2</c:v>
                </c:pt>
                <c:pt idx="16">
                  <c:v>-1.3284132841328414E-2</c:v>
                </c:pt>
                <c:pt idx="17">
                  <c:v>-9.2250922509225092E-3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Aurora!$I$3:$I$20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Aurora!$K$3:$K$20</c:f>
              <c:numCache>
                <c:formatCode>0.00%</c:formatCode>
                <c:ptCount val="18"/>
                <c:pt idx="0">
                  <c:v>2.9889298892988931E-2</c:v>
                </c:pt>
                <c:pt idx="1">
                  <c:v>3.3579335793357937E-2</c:v>
                </c:pt>
                <c:pt idx="2">
                  <c:v>3.7269372693726939E-2</c:v>
                </c:pt>
                <c:pt idx="3">
                  <c:v>2.9520295202952029E-2</c:v>
                </c:pt>
                <c:pt idx="4">
                  <c:v>1.3653136531365314E-2</c:v>
                </c:pt>
                <c:pt idx="5">
                  <c:v>2.0664206642066422E-2</c:v>
                </c:pt>
                <c:pt idx="6">
                  <c:v>2.9520295202952029E-2</c:v>
                </c:pt>
                <c:pt idx="7">
                  <c:v>2.6568265682656828E-2</c:v>
                </c:pt>
                <c:pt idx="8">
                  <c:v>2.3985239852398525E-2</c:v>
                </c:pt>
                <c:pt idx="9">
                  <c:v>3.3579335793357937E-2</c:v>
                </c:pt>
                <c:pt idx="10">
                  <c:v>3.6900369003690037E-2</c:v>
                </c:pt>
                <c:pt idx="11">
                  <c:v>3.025830258302583E-2</c:v>
                </c:pt>
                <c:pt idx="12">
                  <c:v>3.2841328413284132E-2</c:v>
                </c:pt>
                <c:pt idx="13">
                  <c:v>2.1771217712177122E-2</c:v>
                </c:pt>
                <c:pt idx="14">
                  <c:v>2.5830258302583026E-2</c:v>
                </c:pt>
                <c:pt idx="15">
                  <c:v>2.3616236162361623E-2</c:v>
                </c:pt>
                <c:pt idx="16">
                  <c:v>1.8450184501845018E-2</c:v>
                </c:pt>
                <c:pt idx="17">
                  <c:v>2.2509225092250923E-2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19077120"/>
        <c:axId val="118947840"/>
      </c:barChart>
      <c:catAx>
        <c:axId val="119077120"/>
        <c:scaling>
          <c:orientation val="minMax"/>
        </c:scaling>
        <c:delete val="0"/>
        <c:axPos val="l"/>
        <c:majorTickMark val="none"/>
        <c:minorTickMark val="none"/>
        <c:tickLblPos val="low"/>
        <c:crossAx val="118947840"/>
        <c:crosses val="autoZero"/>
        <c:auto val="1"/>
        <c:lblAlgn val="ctr"/>
        <c:lblOffset val="100"/>
        <c:noMultiLvlLbl val="0"/>
      </c:catAx>
      <c:valAx>
        <c:axId val="118947840"/>
        <c:scaling>
          <c:orientation val="minMax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1907712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Buffalo</a:t>
            </a:r>
            <a:r>
              <a:rPr lang="en-US" baseline="0"/>
              <a:t> 2010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Buffalo!$I$3:$I$20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Buffalo!$J$3:$J$20</c:f>
              <c:numCache>
                <c:formatCode>0.00%</c:formatCode>
                <c:ptCount val="18"/>
                <c:pt idx="0">
                  <c:v>-4.9686192468619245E-2</c:v>
                </c:pt>
                <c:pt idx="1">
                  <c:v>-6.4330543933054388E-2</c:v>
                </c:pt>
                <c:pt idx="2">
                  <c:v>-4.7071129707112969E-2</c:v>
                </c:pt>
                <c:pt idx="3">
                  <c:v>-5.387029288702929E-2</c:v>
                </c:pt>
                <c:pt idx="4">
                  <c:v>-3.1380753138075312E-2</c:v>
                </c:pt>
                <c:pt idx="5">
                  <c:v>-3.8702928870292884E-2</c:v>
                </c:pt>
                <c:pt idx="6">
                  <c:v>-2.8242677824267783E-2</c:v>
                </c:pt>
                <c:pt idx="7">
                  <c:v>-2.981171548117155E-2</c:v>
                </c:pt>
                <c:pt idx="8">
                  <c:v>-2.8765690376569036E-2</c:v>
                </c:pt>
                <c:pt idx="9">
                  <c:v>-2.2489539748953975E-2</c:v>
                </c:pt>
                <c:pt idx="10">
                  <c:v>-3.0857740585774059E-2</c:v>
                </c:pt>
                <c:pt idx="11">
                  <c:v>-1.8305439330543932E-2</c:v>
                </c:pt>
                <c:pt idx="12">
                  <c:v>-1.5690376569037656E-2</c:v>
                </c:pt>
                <c:pt idx="13">
                  <c:v>-1.2552301255230125E-2</c:v>
                </c:pt>
                <c:pt idx="14">
                  <c:v>-1.0460251046025104E-2</c:v>
                </c:pt>
                <c:pt idx="15">
                  <c:v>-4.1841004184100415E-3</c:v>
                </c:pt>
                <c:pt idx="16">
                  <c:v>-1.5690376569037657E-3</c:v>
                </c:pt>
                <c:pt idx="17">
                  <c:v>-2.0920502092050207E-3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Buffalo!$I$3:$I$20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Buffalo!$K$3:$K$20</c:f>
              <c:numCache>
                <c:formatCode>0.00%</c:formatCode>
                <c:ptCount val="18"/>
                <c:pt idx="0">
                  <c:v>6.851464435146444E-2</c:v>
                </c:pt>
                <c:pt idx="1">
                  <c:v>5.7008368200836823E-2</c:v>
                </c:pt>
                <c:pt idx="2">
                  <c:v>4.7594142259414225E-2</c:v>
                </c:pt>
                <c:pt idx="3">
                  <c:v>4.7594142259414225E-2</c:v>
                </c:pt>
                <c:pt idx="4">
                  <c:v>3.2949790794979082E-2</c:v>
                </c:pt>
                <c:pt idx="5">
                  <c:v>3.7133891213389121E-2</c:v>
                </c:pt>
                <c:pt idx="6">
                  <c:v>2.5627615062761507E-2</c:v>
                </c:pt>
                <c:pt idx="7">
                  <c:v>2.5104602510460251E-2</c:v>
                </c:pt>
                <c:pt idx="8">
                  <c:v>2.6673640167364017E-2</c:v>
                </c:pt>
                <c:pt idx="9">
                  <c:v>3.1903765690376569E-2</c:v>
                </c:pt>
                <c:pt idx="10">
                  <c:v>3.2426778242677826E-2</c:v>
                </c:pt>
                <c:pt idx="11">
                  <c:v>2.0397489539748955E-2</c:v>
                </c:pt>
                <c:pt idx="12">
                  <c:v>1.6213389121338913E-2</c:v>
                </c:pt>
                <c:pt idx="13">
                  <c:v>1.7259414225941423E-2</c:v>
                </c:pt>
                <c:pt idx="14">
                  <c:v>1.202928870292887E-2</c:v>
                </c:pt>
                <c:pt idx="15">
                  <c:v>3.1380753138075313E-3</c:v>
                </c:pt>
                <c:pt idx="16">
                  <c:v>3.1380753138075313E-3</c:v>
                </c:pt>
                <c:pt idx="17">
                  <c:v>5.2301255230125521E-3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19001856"/>
        <c:axId val="119003392"/>
      </c:barChart>
      <c:catAx>
        <c:axId val="119001856"/>
        <c:scaling>
          <c:orientation val="minMax"/>
        </c:scaling>
        <c:delete val="0"/>
        <c:axPos val="l"/>
        <c:majorTickMark val="none"/>
        <c:minorTickMark val="none"/>
        <c:tickLblPos val="low"/>
        <c:crossAx val="119003392"/>
        <c:crosses val="autoZero"/>
        <c:auto val="1"/>
        <c:lblAlgn val="ctr"/>
        <c:lblOffset val="100"/>
        <c:noMultiLvlLbl val="0"/>
      </c:catAx>
      <c:valAx>
        <c:axId val="119003392"/>
        <c:scaling>
          <c:orientation val="minMax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19001856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Aurora</a:t>
            </a:r>
            <a:r>
              <a:rPr lang="en-US" baseline="0"/>
              <a:t> 2030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Aurora!$U$3:$U$20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Aurora!$V$3:$V$20</c:f>
              <c:numCache>
                <c:formatCode>0.00%</c:formatCode>
                <c:ptCount val="18"/>
                <c:pt idx="0">
                  <c:v>-3.7143918898629669E-2</c:v>
                </c:pt>
                <c:pt idx="1">
                  <c:v>-3.2379765801338903E-2</c:v>
                </c:pt>
                <c:pt idx="2">
                  <c:v>-2.5074560867371851E-2</c:v>
                </c:pt>
                <c:pt idx="3">
                  <c:v>-2.3026319824055862E-2</c:v>
                </c:pt>
                <c:pt idx="4">
                  <c:v>-4.0004196122267827E-2</c:v>
                </c:pt>
                <c:pt idx="5">
                  <c:v>-2.6324476306020174E-2</c:v>
                </c:pt>
                <c:pt idx="6">
                  <c:v>-3.7704841006055471E-2</c:v>
                </c:pt>
                <c:pt idx="7">
                  <c:v>-3.8148615941297023E-2</c:v>
                </c:pt>
                <c:pt idx="8">
                  <c:v>-1.9877740583223096E-2</c:v>
                </c:pt>
                <c:pt idx="9">
                  <c:v>-2.2214340314790776E-2</c:v>
                </c:pt>
                <c:pt idx="10">
                  <c:v>-2.0865999253329229E-2</c:v>
                </c:pt>
                <c:pt idx="11">
                  <c:v>-2.3450868802135923E-2</c:v>
                </c:pt>
                <c:pt idx="12">
                  <c:v>-2.6664627327969637E-2</c:v>
                </c:pt>
                <c:pt idx="13">
                  <c:v>-2.9102874371919416E-2</c:v>
                </c:pt>
                <c:pt idx="14">
                  <c:v>-2.8648792781939384E-2</c:v>
                </c:pt>
                <c:pt idx="15">
                  <c:v>-2.56496963674528E-2</c:v>
                </c:pt>
                <c:pt idx="16">
                  <c:v>-1.7962636167116942E-2</c:v>
                </c:pt>
                <c:pt idx="17">
                  <c:v>-2.34643698942947E-2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Aurora!$U$3:$U$20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Aurora!$W$3:$W$20</c:f>
              <c:numCache>
                <c:formatCode>0.00%</c:formatCode>
                <c:ptCount val="18"/>
                <c:pt idx="0">
                  <c:v>3.5687294226780013E-2</c:v>
                </c:pt>
                <c:pt idx="1">
                  <c:v>3.1155658351880101E-2</c:v>
                </c:pt>
                <c:pt idx="2">
                  <c:v>2.408910824516599E-2</c:v>
                </c:pt>
                <c:pt idx="3">
                  <c:v>2.2840932436470601E-2</c:v>
                </c:pt>
                <c:pt idx="4">
                  <c:v>2.7840611098422407E-2</c:v>
                </c:pt>
                <c:pt idx="5">
                  <c:v>3.1286053602583457E-2</c:v>
                </c:pt>
                <c:pt idx="6">
                  <c:v>3.5475954434275578E-2</c:v>
                </c:pt>
                <c:pt idx="7">
                  <c:v>2.8745276725160463E-2</c:v>
                </c:pt>
                <c:pt idx="8">
                  <c:v>1.2208351661631893E-2</c:v>
                </c:pt>
                <c:pt idx="9">
                  <c:v>1.8454797974770527E-2</c:v>
                </c:pt>
                <c:pt idx="10">
                  <c:v>2.7274999291523772E-2</c:v>
                </c:pt>
                <c:pt idx="11">
                  <c:v>2.4445656422682059E-2</c:v>
                </c:pt>
                <c:pt idx="12">
                  <c:v>2.0938385140141496E-2</c:v>
                </c:pt>
                <c:pt idx="13">
                  <c:v>2.9116021023207012E-2</c:v>
                </c:pt>
                <c:pt idx="14">
                  <c:v>3.1170862068507506E-2</c:v>
                </c:pt>
                <c:pt idx="15">
                  <c:v>2.3516526783868136E-2</c:v>
                </c:pt>
                <c:pt idx="16">
                  <c:v>2.360068795143401E-2</c:v>
                </c:pt>
                <c:pt idx="17">
                  <c:v>5.4444181930286308E-2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12268416"/>
        <c:axId val="112269952"/>
      </c:barChart>
      <c:catAx>
        <c:axId val="112268416"/>
        <c:scaling>
          <c:orientation val="minMax"/>
        </c:scaling>
        <c:delete val="0"/>
        <c:axPos val="l"/>
        <c:majorTickMark val="none"/>
        <c:minorTickMark val="none"/>
        <c:tickLblPos val="low"/>
        <c:crossAx val="112269952"/>
        <c:crosses val="autoZero"/>
        <c:auto val="1"/>
        <c:lblAlgn val="ctr"/>
        <c:lblOffset val="100"/>
        <c:noMultiLvlLbl val="0"/>
      </c:catAx>
      <c:valAx>
        <c:axId val="112269952"/>
        <c:scaling>
          <c:orientation val="minMax"/>
          <c:max val="8.0000000000000016E-2"/>
          <c:min val="-8.0000000000000016E-2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12268416"/>
        <c:crosses val="autoZero"/>
        <c:crossBetween val="between"/>
      </c:valAx>
      <c:spPr>
        <a:gradFill>
          <a:gsLst>
            <a:gs pos="83000">
              <a:schemeClr val="bg1"/>
            </a:gs>
            <a:gs pos="28000">
              <a:schemeClr val="bg1"/>
            </a:gs>
            <a:gs pos="27000">
              <a:schemeClr val="bg1">
                <a:lumMod val="75000"/>
              </a:schemeClr>
            </a:gs>
            <a:gs pos="84000">
              <a:schemeClr val="bg1">
                <a:lumMod val="75000"/>
              </a:schemeClr>
            </a:gs>
          </a:gsLst>
          <a:lin ang="5400000" scaled="0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Buffalo</a:t>
            </a:r>
            <a:r>
              <a:rPr lang="en-US" baseline="0"/>
              <a:t> 2015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Buffalo!$L$3:$L$20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Buffalo!$M$3:$M$20</c:f>
              <c:numCache>
                <c:formatCode>0.00%</c:formatCode>
                <c:ptCount val="18"/>
                <c:pt idx="0">
                  <c:v>-5.305108762844872E-2</c:v>
                </c:pt>
                <c:pt idx="1">
                  <c:v>-4.4884344265800645E-2</c:v>
                </c:pt>
                <c:pt idx="2">
                  <c:v>-6.0421711231124331E-2</c:v>
                </c:pt>
                <c:pt idx="3">
                  <c:v>-4.3059547601688307E-2</c:v>
                </c:pt>
                <c:pt idx="4">
                  <c:v>-4.9844256793591918E-2</c:v>
                </c:pt>
                <c:pt idx="5">
                  <c:v>-2.7832269939699523E-2</c:v>
                </c:pt>
                <c:pt idx="6">
                  <c:v>-3.5332882594126591E-2</c:v>
                </c:pt>
                <c:pt idx="7">
                  <c:v>-2.5070020186196966E-2</c:v>
                </c:pt>
                <c:pt idx="8">
                  <c:v>-2.656767723587148E-2</c:v>
                </c:pt>
                <c:pt idx="9">
                  <c:v>-2.5763005409257612E-2</c:v>
                </c:pt>
                <c:pt idx="10">
                  <c:v>-1.8824220066357578E-2</c:v>
                </c:pt>
                <c:pt idx="11">
                  <c:v>-2.650595091667237E-2</c:v>
                </c:pt>
                <c:pt idx="12">
                  <c:v>-1.4996266522319021E-2</c:v>
                </c:pt>
                <c:pt idx="13">
                  <c:v>-1.3270537324306242E-2</c:v>
                </c:pt>
                <c:pt idx="14">
                  <c:v>-9.7198239651655003E-3</c:v>
                </c:pt>
                <c:pt idx="15">
                  <c:v>-7.8385313277087275E-3</c:v>
                </c:pt>
                <c:pt idx="16">
                  <c:v>-2.8161898274822821E-3</c:v>
                </c:pt>
                <c:pt idx="17">
                  <c:v>-2.1184396447574095E-3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Buffalo!$L$3:$L$20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Buffalo!$N$3:$N$20</c:f>
              <c:numCache>
                <c:formatCode>0.00%</c:formatCode>
                <c:ptCount val="18"/>
                <c:pt idx="0">
                  <c:v>5.0123996262141403E-2</c:v>
                </c:pt>
                <c:pt idx="1">
                  <c:v>6.3784658743654202E-2</c:v>
                </c:pt>
                <c:pt idx="2">
                  <c:v>5.3183790326808131E-2</c:v>
                </c:pt>
                <c:pt idx="3">
                  <c:v>4.3803487854993675E-2</c:v>
                </c:pt>
                <c:pt idx="4">
                  <c:v>4.4372857508651206E-2</c:v>
                </c:pt>
                <c:pt idx="5">
                  <c:v>3.0002713728893845E-2</c:v>
                </c:pt>
                <c:pt idx="6">
                  <c:v>3.459468229906603E-2</c:v>
                </c:pt>
                <c:pt idx="7">
                  <c:v>2.3497271254950915E-2</c:v>
                </c:pt>
                <c:pt idx="8">
                  <c:v>2.2667294870367758E-2</c:v>
                </c:pt>
                <c:pt idx="9">
                  <c:v>2.3527287465287205E-2</c:v>
                </c:pt>
                <c:pt idx="10">
                  <c:v>2.8598663468778963E-2</c:v>
                </c:pt>
                <c:pt idx="11">
                  <c:v>2.9235637107096844E-2</c:v>
                </c:pt>
                <c:pt idx="12">
                  <c:v>1.8360607609927339E-2</c:v>
                </c:pt>
                <c:pt idx="13">
                  <c:v>1.3699075257066968E-2</c:v>
                </c:pt>
                <c:pt idx="14">
                  <c:v>1.4204923160493181E-2</c:v>
                </c:pt>
                <c:pt idx="15">
                  <c:v>1.0167610687300391E-2</c:v>
                </c:pt>
                <c:pt idx="16">
                  <c:v>2.2099856639319197E-3</c:v>
                </c:pt>
                <c:pt idx="17">
                  <c:v>6.048694250014839E-3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18434432"/>
        <c:axId val="118452608"/>
      </c:barChart>
      <c:catAx>
        <c:axId val="118434432"/>
        <c:scaling>
          <c:orientation val="minMax"/>
        </c:scaling>
        <c:delete val="0"/>
        <c:axPos val="l"/>
        <c:majorTickMark val="none"/>
        <c:minorTickMark val="none"/>
        <c:tickLblPos val="low"/>
        <c:crossAx val="118452608"/>
        <c:crosses val="autoZero"/>
        <c:auto val="1"/>
        <c:lblAlgn val="ctr"/>
        <c:lblOffset val="100"/>
        <c:noMultiLvlLbl val="0"/>
      </c:catAx>
      <c:valAx>
        <c:axId val="118452608"/>
        <c:scaling>
          <c:orientation val="minMax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18434432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Buffalo</a:t>
            </a:r>
            <a:r>
              <a:rPr lang="en-US" baseline="0"/>
              <a:t> 2020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Buffalo!$O$3:$O$20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Buffalo!$P$3:$P$20</c:f>
              <c:numCache>
                <c:formatCode>0.00%</c:formatCode>
                <c:ptCount val="18"/>
                <c:pt idx="0">
                  <c:v>-5.6876731734043603E-2</c:v>
                </c:pt>
                <c:pt idx="1">
                  <c:v>-4.8938584807490394E-2</c:v>
                </c:pt>
                <c:pt idx="2">
                  <c:v>-4.0475439262753883E-2</c:v>
                </c:pt>
                <c:pt idx="3">
                  <c:v>-5.6360459760215809E-2</c:v>
                </c:pt>
                <c:pt idx="4">
                  <c:v>-3.8314364384085378E-2</c:v>
                </c:pt>
                <c:pt idx="5">
                  <c:v>-4.5754896317232202E-2</c:v>
                </c:pt>
                <c:pt idx="6">
                  <c:v>-2.4479686725458472E-2</c:v>
                </c:pt>
                <c:pt idx="7">
                  <c:v>-3.1843883348376185E-2</c:v>
                </c:pt>
                <c:pt idx="8">
                  <c:v>-2.2099892504608507E-2</c:v>
                </c:pt>
                <c:pt idx="9">
                  <c:v>-2.3402364752590329E-2</c:v>
                </c:pt>
                <c:pt idx="10">
                  <c:v>-2.2330362053745424E-2</c:v>
                </c:pt>
                <c:pt idx="11">
                  <c:v>-1.5273227246281001E-2</c:v>
                </c:pt>
                <c:pt idx="12">
                  <c:v>-2.2004628286993875E-2</c:v>
                </c:pt>
                <c:pt idx="13">
                  <c:v>-1.2548237295747782E-2</c:v>
                </c:pt>
                <c:pt idx="14">
                  <c:v>-1.0292189027485174E-2</c:v>
                </c:pt>
                <c:pt idx="15">
                  <c:v>-7.0340023918736214E-3</c:v>
                </c:pt>
                <c:pt idx="16">
                  <c:v>-5.2517437000474182E-3</c:v>
                </c:pt>
                <c:pt idx="17">
                  <c:v>-2.8768717991260145E-3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Buffalo!$O$3:$O$20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Buffalo!$Q$3:$Q$20</c:f>
              <c:numCache>
                <c:formatCode>0.00%</c:formatCode>
                <c:ptCount val="18"/>
                <c:pt idx="0">
                  <c:v>5.4681298526890944E-2</c:v>
                </c:pt>
                <c:pt idx="1">
                  <c:v>4.5251054446097165E-2</c:v>
                </c:pt>
                <c:pt idx="2">
                  <c:v>5.9184836667753767E-2</c:v>
                </c:pt>
                <c:pt idx="3">
                  <c:v>4.918316377754408E-2</c:v>
                </c:pt>
                <c:pt idx="4">
                  <c:v>3.9872832585699063E-2</c:v>
                </c:pt>
                <c:pt idx="5">
                  <c:v>4.1247894188311041E-2</c:v>
                </c:pt>
                <c:pt idx="6">
                  <c:v>2.7065736624692697E-2</c:v>
                </c:pt>
                <c:pt idx="7">
                  <c:v>3.2097023123452792E-2</c:v>
                </c:pt>
                <c:pt idx="8">
                  <c:v>2.1227243862757875E-2</c:v>
                </c:pt>
                <c:pt idx="9">
                  <c:v>2.0082252826090455E-2</c:v>
                </c:pt>
                <c:pt idx="10">
                  <c:v>2.0734480276171363E-2</c:v>
                </c:pt>
                <c:pt idx="11">
                  <c:v>2.5048477861190289E-2</c:v>
                </c:pt>
                <c:pt idx="12">
                  <c:v>2.6428400952467998E-2</c:v>
                </c:pt>
                <c:pt idx="13">
                  <c:v>1.5741393042388443E-2</c:v>
                </c:pt>
                <c:pt idx="14">
                  <c:v>1.0968364226471882E-2</c:v>
                </c:pt>
                <c:pt idx="15">
                  <c:v>1.1594785035638166E-2</c:v>
                </c:pt>
                <c:pt idx="16">
                  <c:v>7.5429114226527446E-3</c:v>
                </c:pt>
                <c:pt idx="17">
                  <c:v>5.8902851555743011E-3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18489856"/>
        <c:axId val="118491392"/>
      </c:barChart>
      <c:catAx>
        <c:axId val="118489856"/>
        <c:scaling>
          <c:orientation val="minMax"/>
        </c:scaling>
        <c:delete val="0"/>
        <c:axPos val="l"/>
        <c:majorTickMark val="none"/>
        <c:minorTickMark val="none"/>
        <c:tickLblPos val="low"/>
        <c:crossAx val="118491392"/>
        <c:crosses val="autoZero"/>
        <c:auto val="1"/>
        <c:lblAlgn val="ctr"/>
        <c:lblOffset val="100"/>
        <c:noMultiLvlLbl val="0"/>
      </c:catAx>
      <c:valAx>
        <c:axId val="118491392"/>
        <c:scaling>
          <c:orientation val="minMax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18489856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Buffalo</a:t>
            </a:r>
            <a:r>
              <a:rPr lang="en-US" baseline="0"/>
              <a:t> 2025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Buffalo!$R$3:$R$20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Buffalo!$S$3:$S$20</c:f>
              <c:numCache>
                <c:formatCode>0.00%</c:formatCode>
                <c:ptCount val="18"/>
                <c:pt idx="0">
                  <c:v>-5.8987539910162763E-2</c:v>
                </c:pt>
                <c:pt idx="1">
                  <c:v>-5.2277414658843196E-2</c:v>
                </c:pt>
                <c:pt idx="2">
                  <c:v>-4.5333766080676956E-2</c:v>
                </c:pt>
                <c:pt idx="3">
                  <c:v>-3.6239444680480723E-2</c:v>
                </c:pt>
                <c:pt idx="4">
                  <c:v>-5.1404024279631456E-2</c:v>
                </c:pt>
                <c:pt idx="5">
                  <c:v>-3.3816609913989062E-2</c:v>
                </c:pt>
                <c:pt idx="6">
                  <c:v>-4.1868598735914406E-2</c:v>
                </c:pt>
                <c:pt idx="7">
                  <c:v>-2.1259208305117336E-2</c:v>
                </c:pt>
                <c:pt idx="8">
                  <c:v>-2.8595327625854722E-2</c:v>
                </c:pt>
                <c:pt idx="9">
                  <c:v>-1.9316158813642403E-2</c:v>
                </c:pt>
                <c:pt idx="10">
                  <c:v>-1.9958478513363475E-2</c:v>
                </c:pt>
                <c:pt idx="11">
                  <c:v>-1.8909697681592338E-2</c:v>
                </c:pt>
                <c:pt idx="12">
                  <c:v>-1.1959264726176162E-2</c:v>
                </c:pt>
                <c:pt idx="13">
                  <c:v>-1.8716329888675502E-2</c:v>
                </c:pt>
                <c:pt idx="14">
                  <c:v>-9.6487155043716733E-3</c:v>
                </c:pt>
                <c:pt idx="15">
                  <c:v>-7.4935356180706987E-3</c:v>
                </c:pt>
                <c:pt idx="16">
                  <c:v>-4.5582556692450038E-3</c:v>
                </c:pt>
                <c:pt idx="17">
                  <c:v>-4.7555709698095614E-3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Buffalo!$R$3:$R$20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Buffalo!$T$3:$T$20</c:f>
              <c:numCache>
                <c:formatCode>0.00%</c:formatCode>
                <c:ptCount val="18"/>
                <c:pt idx="0">
                  <c:v>5.6672881758143355E-2</c:v>
                </c:pt>
                <c:pt idx="1">
                  <c:v>5.0496813128784505E-2</c:v>
                </c:pt>
                <c:pt idx="2">
                  <c:v>4.0775630592740655E-2</c:v>
                </c:pt>
                <c:pt idx="3">
                  <c:v>5.4553542807298683E-2</c:v>
                </c:pt>
                <c:pt idx="4">
                  <c:v>4.5161209572023846E-2</c:v>
                </c:pt>
                <c:pt idx="5">
                  <c:v>3.6222994463140548E-2</c:v>
                </c:pt>
                <c:pt idx="6">
                  <c:v>3.8166088574941248E-2</c:v>
                </c:pt>
                <c:pt idx="7">
                  <c:v>2.4336166610139084E-2</c:v>
                </c:pt>
                <c:pt idx="8">
                  <c:v>2.9415539993399936E-2</c:v>
                </c:pt>
                <c:pt idx="9">
                  <c:v>1.8858865393111955E-2</c:v>
                </c:pt>
                <c:pt idx="10">
                  <c:v>1.7846399394774809E-2</c:v>
                </c:pt>
                <c:pt idx="11">
                  <c:v>1.7919094736475051E-2</c:v>
                </c:pt>
                <c:pt idx="12">
                  <c:v>2.2027821655562923E-2</c:v>
                </c:pt>
                <c:pt idx="13">
                  <c:v>2.2795128244979847E-2</c:v>
                </c:pt>
                <c:pt idx="14">
                  <c:v>1.2846836560902042E-2</c:v>
                </c:pt>
                <c:pt idx="15">
                  <c:v>8.7365094864496062E-3</c:v>
                </c:pt>
                <c:pt idx="16">
                  <c:v>8.3144025748300814E-3</c:v>
                </c:pt>
                <c:pt idx="17">
                  <c:v>9.7561328766845798E-3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18512256"/>
        <c:axId val="118514048"/>
      </c:barChart>
      <c:catAx>
        <c:axId val="118512256"/>
        <c:scaling>
          <c:orientation val="minMax"/>
        </c:scaling>
        <c:delete val="0"/>
        <c:axPos val="l"/>
        <c:majorTickMark val="none"/>
        <c:minorTickMark val="none"/>
        <c:tickLblPos val="low"/>
        <c:crossAx val="118514048"/>
        <c:crosses val="autoZero"/>
        <c:auto val="1"/>
        <c:lblAlgn val="ctr"/>
        <c:lblOffset val="100"/>
        <c:noMultiLvlLbl val="0"/>
      </c:catAx>
      <c:valAx>
        <c:axId val="118514048"/>
        <c:scaling>
          <c:orientation val="minMax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18512256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Buffalo</a:t>
            </a:r>
            <a:r>
              <a:rPr lang="en-US" baseline="0"/>
              <a:t> 2030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Buffalo!$U$3:$U$20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Buffalo!$V$3:$V$20</c:f>
              <c:numCache>
                <c:formatCode>0.00%</c:formatCode>
                <c:ptCount val="18"/>
                <c:pt idx="0">
                  <c:v>-6.267205418443568E-2</c:v>
                </c:pt>
                <c:pt idx="1">
                  <c:v>-5.3767303857061487E-2</c:v>
                </c:pt>
                <c:pt idx="2">
                  <c:v>-4.7985278931958877E-2</c:v>
                </c:pt>
                <c:pt idx="3">
                  <c:v>-4.1662720531955619E-2</c:v>
                </c:pt>
                <c:pt idx="4">
                  <c:v>-3.15028337016732E-2</c:v>
                </c:pt>
                <c:pt idx="5">
                  <c:v>-4.6434134386372047E-2</c:v>
                </c:pt>
                <c:pt idx="6">
                  <c:v>-2.9548985725759095E-2</c:v>
                </c:pt>
                <c:pt idx="7">
                  <c:v>-3.7765649779688222E-2</c:v>
                </c:pt>
                <c:pt idx="8">
                  <c:v>-1.8275513738279157E-2</c:v>
                </c:pt>
                <c:pt idx="9">
                  <c:v>-2.5367645217883792E-2</c:v>
                </c:pt>
                <c:pt idx="10">
                  <c:v>-1.6289164524308532E-2</c:v>
                </c:pt>
                <c:pt idx="11">
                  <c:v>-1.6523204678606965E-2</c:v>
                </c:pt>
                <c:pt idx="12">
                  <c:v>-1.547285404953359E-2</c:v>
                </c:pt>
                <c:pt idx="13">
                  <c:v>-9.5148506848721313E-3</c:v>
                </c:pt>
                <c:pt idx="14">
                  <c:v>-1.4573984640162817E-2</c:v>
                </c:pt>
                <c:pt idx="15">
                  <c:v>-6.932338189935181E-3</c:v>
                </c:pt>
                <c:pt idx="16">
                  <c:v>-4.8747499216381662E-3</c:v>
                </c:pt>
                <c:pt idx="17">
                  <c:v>-5.3370325398517503E-3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Buffalo!$U$3:$U$20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Buffalo!$W$3:$W$20</c:f>
              <c:numCache>
                <c:formatCode>0.00%</c:formatCode>
                <c:ptCount val="18"/>
                <c:pt idx="0">
                  <c:v>6.0214382214897492E-2</c:v>
                </c:pt>
                <c:pt idx="1">
                  <c:v>5.1794017936374802E-2</c:v>
                </c:pt>
                <c:pt idx="2">
                  <c:v>4.6460269886981688E-2</c:v>
                </c:pt>
                <c:pt idx="3">
                  <c:v>3.6310103796419219E-2</c:v>
                </c:pt>
                <c:pt idx="4">
                  <c:v>4.9695585654392783E-2</c:v>
                </c:pt>
                <c:pt idx="5">
                  <c:v>4.1269600480287071E-2</c:v>
                </c:pt>
                <c:pt idx="6">
                  <c:v>3.2567758284343974E-2</c:v>
                </c:pt>
                <c:pt idx="7">
                  <c:v>3.5123933524251451E-2</c:v>
                </c:pt>
                <c:pt idx="8">
                  <c:v>2.1488847986851415E-2</c:v>
                </c:pt>
                <c:pt idx="9">
                  <c:v>2.639693073723233E-2</c:v>
                </c:pt>
                <c:pt idx="10">
                  <c:v>1.6728364835156585E-2</c:v>
                </c:pt>
                <c:pt idx="11">
                  <c:v>1.5505295957921295E-2</c:v>
                </c:pt>
                <c:pt idx="12">
                  <c:v>1.5502325873938395E-2</c:v>
                </c:pt>
                <c:pt idx="13">
                  <c:v>1.8386986410952457E-2</c:v>
                </c:pt>
                <c:pt idx="14">
                  <c:v>1.862106567338832E-2</c:v>
                </c:pt>
                <c:pt idx="15">
                  <c:v>1.04051239036064E-2</c:v>
                </c:pt>
                <c:pt idx="16">
                  <c:v>6.0922374960800966E-3</c:v>
                </c:pt>
                <c:pt idx="17">
                  <c:v>1.2936870062948169E-2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18559488"/>
        <c:axId val="118561024"/>
      </c:barChart>
      <c:catAx>
        <c:axId val="118559488"/>
        <c:scaling>
          <c:orientation val="minMax"/>
        </c:scaling>
        <c:delete val="0"/>
        <c:axPos val="l"/>
        <c:majorTickMark val="none"/>
        <c:minorTickMark val="none"/>
        <c:tickLblPos val="low"/>
        <c:crossAx val="118561024"/>
        <c:crosses val="autoZero"/>
        <c:auto val="1"/>
        <c:lblAlgn val="ctr"/>
        <c:lblOffset val="100"/>
        <c:noMultiLvlLbl val="0"/>
      </c:catAx>
      <c:valAx>
        <c:axId val="118561024"/>
        <c:scaling>
          <c:orientation val="minMax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18559488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Buffalo</a:t>
            </a:r>
            <a:r>
              <a:rPr lang="en-US" baseline="0"/>
              <a:t> 2035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Buffalo!$X$3:$X$20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Buffalo!$Y$3:$Y$20</c:f>
              <c:numCache>
                <c:formatCode>0.00%</c:formatCode>
                <c:ptCount val="18"/>
                <c:pt idx="0">
                  <c:v>-6.1773339780058868E-2</c:v>
                </c:pt>
                <c:pt idx="1">
                  <c:v>-5.7282368538255968E-2</c:v>
                </c:pt>
                <c:pt idx="2">
                  <c:v>-4.9349331565912931E-2</c:v>
                </c:pt>
                <c:pt idx="3">
                  <c:v>-4.3991867003489143E-2</c:v>
                </c:pt>
                <c:pt idx="4">
                  <c:v>-3.7607624025030872E-2</c:v>
                </c:pt>
                <c:pt idx="5">
                  <c:v>-2.7269391516364122E-2</c:v>
                </c:pt>
                <c:pt idx="6">
                  <c:v>-4.1975684862812383E-2</c:v>
                </c:pt>
                <c:pt idx="7">
                  <c:v>-2.5594885129774939E-2</c:v>
                </c:pt>
                <c:pt idx="8">
                  <c:v>-3.4074442477903366E-2</c:v>
                </c:pt>
                <c:pt idx="9">
                  <c:v>-1.5613581371757572E-2</c:v>
                </c:pt>
                <c:pt idx="10">
                  <c:v>-2.1897090579797475E-2</c:v>
                </c:pt>
                <c:pt idx="11">
                  <c:v>-1.3455626121820894E-2</c:v>
                </c:pt>
                <c:pt idx="12">
                  <c:v>-1.3295768602255443E-2</c:v>
                </c:pt>
                <c:pt idx="13">
                  <c:v>-1.3041168257969494E-2</c:v>
                </c:pt>
                <c:pt idx="14">
                  <c:v>-6.9587201538242136E-3</c:v>
                </c:pt>
                <c:pt idx="15">
                  <c:v>-1.0693127746533641E-2</c:v>
                </c:pt>
                <c:pt idx="16">
                  <c:v>-4.4841346308363388E-3</c:v>
                </c:pt>
                <c:pt idx="17">
                  <c:v>-5.8523847804611649E-3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Buffalo!$X$3:$X$20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Buffalo!$Z$3:$Z$20</c:f>
              <c:numCache>
                <c:formatCode>0.00%</c:formatCode>
                <c:ptCount val="18"/>
                <c:pt idx="0">
                  <c:v>5.9350853770442816E-2</c:v>
                </c:pt>
                <c:pt idx="1">
                  <c:v>5.518875503272451E-2</c:v>
                </c:pt>
                <c:pt idx="2">
                  <c:v>4.7487864911553164E-2</c:v>
                </c:pt>
                <c:pt idx="3">
                  <c:v>4.2683322044551962E-2</c:v>
                </c:pt>
                <c:pt idx="4">
                  <c:v>3.2189997461698219E-2</c:v>
                </c:pt>
                <c:pt idx="5">
                  <c:v>4.5396908592224332E-2</c:v>
                </c:pt>
                <c:pt idx="6">
                  <c:v>3.7680439757925309E-2</c:v>
                </c:pt>
                <c:pt idx="7">
                  <c:v>2.93182682908311E-2</c:v>
                </c:pt>
                <c:pt idx="8">
                  <c:v>3.206451228978547E-2</c:v>
                </c:pt>
                <c:pt idx="9">
                  <c:v>1.8704590784201072E-2</c:v>
                </c:pt>
                <c:pt idx="10">
                  <c:v>2.3837573915489085E-2</c:v>
                </c:pt>
                <c:pt idx="11">
                  <c:v>1.4618248470818586E-2</c:v>
                </c:pt>
                <c:pt idx="12">
                  <c:v>1.3609967497248292E-2</c:v>
                </c:pt>
                <c:pt idx="13">
                  <c:v>1.28525201403121E-2</c:v>
                </c:pt>
                <c:pt idx="14">
                  <c:v>1.4642397402313849E-2</c:v>
                </c:pt>
                <c:pt idx="15">
                  <c:v>1.5203832806796826E-2</c:v>
                </c:pt>
                <c:pt idx="16">
                  <c:v>7.4498423216474334E-3</c:v>
                </c:pt>
                <c:pt idx="17">
                  <c:v>1.3509567364577205E-2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18594176"/>
        <c:axId val="118604160"/>
      </c:barChart>
      <c:catAx>
        <c:axId val="118594176"/>
        <c:scaling>
          <c:orientation val="minMax"/>
        </c:scaling>
        <c:delete val="0"/>
        <c:axPos val="l"/>
        <c:majorTickMark val="none"/>
        <c:minorTickMark val="none"/>
        <c:tickLblPos val="low"/>
        <c:crossAx val="118604160"/>
        <c:crosses val="autoZero"/>
        <c:auto val="1"/>
        <c:lblAlgn val="ctr"/>
        <c:lblOffset val="100"/>
        <c:noMultiLvlLbl val="0"/>
      </c:catAx>
      <c:valAx>
        <c:axId val="118604160"/>
        <c:scaling>
          <c:orientation val="minMax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18594176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Aurora</a:t>
            </a:r>
            <a:r>
              <a:rPr lang="en-US" baseline="0"/>
              <a:t> 2010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Aurora!$I$3:$I$20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Aurora!$J$3:$J$20</c:f>
              <c:numCache>
                <c:formatCode>0.00%</c:formatCode>
                <c:ptCount val="18"/>
                <c:pt idx="0">
                  <c:v>-4.1697416974169739E-2</c:v>
                </c:pt>
                <c:pt idx="1">
                  <c:v>-2.915129151291513E-2</c:v>
                </c:pt>
                <c:pt idx="2">
                  <c:v>-4.0590405904059039E-2</c:v>
                </c:pt>
                <c:pt idx="3">
                  <c:v>-3.9852398523985241E-2</c:v>
                </c:pt>
                <c:pt idx="4">
                  <c:v>-2.1771217712177122E-2</c:v>
                </c:pt>
                <c:pt idx="5">
                  <c:v>-2.3985239852398525E-2</c:v>
                </c:pt>
                <c:pt idx="6">
                  <c:v>-2.3247232472324724E-2</c:v>
                </c:pt>
                <c:pt idx="7">
                  <c:v>-2.6568265682656828E-2</c:v>
                </c:pt>
                <c:pt idx="8">
                  <c:v>-3.136531365313653E-2</c:v>
                </c:pt>
                <c:pt idx="9">
                  <c:v>-3.6162361623616239E-2</c:v>
                </c:pt>
                <c:pt idx="10">
                  <c:v>-3.8007380073800737E-2</c:v>
                </c:pt>
                <c:pt idx="11">
                  <c:v>-3.8376383763837639E-2</c:v>
                </c:pt>
                <c:pt idx="12">
                  <c:v>-3.2103321033210334E-2</c:v>
                </c:pt>
                <c:pt idx="13">
                  <c:v>-2.2878228782287822E-2</c:v>
                </c:pt>
                <c:pt idx="14">
                  <c:v>-2.3247232472324724E-2</c:v>
                </c:pt>
                <c:pt idx="15">
                  <c:v>-1.808118081180812E-2</c:v>
                </c:pt>
                <c:pt idx="16">
                  <c:v>-1.3284132841328414E-2</c:v>
                </c:pt>
                <c:pt idx="17">
                  <c:v>-9.2250922509225092E-3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Aurora!$I$3:$I$20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Aurora!$K$3:$K$20</c:f>
              <c:numCache>
                <c:formatCode>0.00%</c:formatCode>
                <c:ptCount val="18"/>
                <c:pt idx="0">
                  <c:v>2.9889298892988931E-2</c:v>
                </c:pt>
                <c:pt idx="1">
                  <c:v>3.3579335793357937E-2</c:v>
                </c:pt>
                <c:pt idx="2">
                  <c:v>3.7269372693726939E-2</c:v>
                </c:pt>
                <c:pt idx="3">
                  <c:v>2.9520295202952029E-2</c:v>
                </c:pt>
                <c:pt idx="4">
                  <c:v>1.3653136531365314E-2</c:v>
                </c:pt>
                <c:pt idx="5">
                  <c:v>2.0664206642066422E-2</c:v>
                </c:pt>
                <c:pt idx="6">
                  <c:v>2.9520295202952029E-2</c:v>
                </c:pt>
                <c:pt idx="7">
                  <c:v>2.6568265682656828E-2</c:v>
                </c:pt>
                <c:pt idx="8">
                  <c:v>2.3985239852398525E-2</c:v>
                </c:pt>
                <c:pt idx="9">
                  <c:v>3.3579335793357937E-2</c:v>
                </c:pt>
                <c:pt idx="10">
                  <c:v>3.6900369003690037E-2</c:v>
                </c:pt>
                <c:pt idx="11">
                  <c:v>3.025830258302583E-2</c:v>
                </c:pt>
                <c:pt idx="12">
                  <c:v>3.2841328413284132E-2</c:v>
                </c:pt>
                <c:pt idx="13">
                  <c:v>2.1771217712177122E-2</c:v>
                </c:pt>
                <c:pt idx="14">
                  <c:v>2.5830258302583026E-2</c:v>
                </c:pt>
                <c:pt idx="15">
                  <c:v>2.3616236162361623E-2</c:v>
                </c:pt>
                <c:pt idx="16">
                  <c:v>1.8450184501845018E-2</c:v>
                </c:pt>
                <c:pt idx="17">
                  <c:v>2.2509225092250923E-2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19117312"/>
        <c:axId val="119118848"/>
      </c:barChart>
      <c:catAx>
        <c:axId val="119117312"/>
        <c:scaling>
          <c:orientation val="minMax"/>
        </c:scaling>
        <c:delete val="0"/>
        <c:axPos val="l"/>
        <c:majorTickMark val="none"/>
        <c:minorTickMark val="none"/>
        <c:tickLblPos val="low"/>
        <c:crossAx val="119118848"/>
        <c:crosses val="autoZero"/>
        <c:auto val="1"/>
        <c:lblAlgn val="ctr"/>
        <c:lblOffset val="100"/>
        <c:noMultiLvlLbl val="0"/>
      </c:catAx>
      <c:valAx>
        <c:axId val="119118848"/>
        <c:scaling>
          <c:orientation val="minMax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191173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Butte</a:t>
            </a:r>
            <a:r>
              <a:rPr lang="en-US" baseline="0"/>
              <a:t> 2010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Butte!$I$3:$I$20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Butte!$J$3:$J$20</c:f>
              <c:numCache>
                <c:formatCode>0.00%</c:formatCode>
                <c:ptCount val="18"/>
                <c:pt idx="0">
                  <c:v>-3.9465875370919883E-2</c:v>
                </c:pt>
                <c:pt idx="1">
                  <c:v>-3.7685459940652817E-2</c:v>
                </c:pt>
                <c:pt idx="2">
                  <c:v>-3.2047477744807124E-2</c:v>
                </c:pt>
                <c:pt idx="3">
                  <c:v>-3.5014836795252226E-2</c:v>
                </c:pt>
                <c:pt idx="4">
                  <c:v>-2.5123639960435214E-2</c:v>
                </c:pt>
                <c:pt idx="5">
                  <c:v>-3.0959446092977249E-2</c:v>
                </c:pt>
                <c:pt idx="6">
                  <c:v>-2.7002967359050445E-2</c:v>
                </c:pt>
                <c:pt idx="7">
                  <c:v>-2.314540059347181E-2</c:v>
                </c:pt>
                <c:pt idx="8">
                  <c:v>-2.9475766567754698E-2</c:v>
                </c:pt>
                <c:pt idx="9">
                  <c:v>-3.3926805143422355E-2</c:v>
                </c:pt>
                <c:pt idx="10">
                  <c:v>-4.0454995054401581E-2</c:v>
                </c:pt>
                <c:pt idx="11">
                  <c:v>-3.8081107814045501E-2</c:v>
                </c:pt>
                <c:pt idx="12">
                  <c:v>-3.7190900098911968E-2</c:v>
                </c:pt>
                <c:pt idx="13">
                  <c:v>-2.235410484668645E-2</c:v>
                </c:pt>
                <c:pt idx="14">
                  <c:v>-2.1068249258160237E-2</c:v>
                </c:pt>
                <c:pt idx="15">
                  <c:v>-1.3056379821958458E-2</c:v>
                </c:pt>
                <c:pt idx="16">
                  <c:v>-7.6162215628090999E-3</c:v>
                </c:pt>
                <c:pt idx="17">
                  <c:v>-9.3966369930761628E-3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Butte!$I$3:$I$20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Butte!$K$3:$K$20</c:f>
              <c:numCache>
                <c:formatCode>0.00%</c:formatCode>
                <c:ptCount val="18"/>
                <c:pt idx="0">
                  <c:v>3.5311572700296737E-2</c:v>
                </c:pt>
                <c:pt idx="1">
                  <c:v>3.323442136498516E-2</c:v>
                </c:pt>
                <c:pt idx="2">
                  <c:v>2.927794263105836E-2</c:v>
                </c:pt>
                <c:pt idx="3">
                  <c:v>3.3036597428288822E-2</c:v>
                </c:pt>
                <c:pt idx="4">
                  <c:v>2.6409495548961423E-2</c:v>
                </c:pt>
                <c:pt idx="5">
                  <c:v>2.8783382789317507E-2</c:v>
                </c:pt>
                <c:pt idx="6">
                  <c:v>2.6013847675568743E-2</c:v>
                </c:pt>
                <c:pt idx="7">
                  <c:v>2.6112759643916916E-2</c:v>
                </c:pt>
                <c:pt idx="8">
                  <c:v>2.7398615232443125E-2</c:v>
                </c:pt>
                <c:pt idx="9">
                  <c:v>3.7190900098911968E-2</c:v>
                </c:pt>
                <c:pt idx="10">
                  <c:v>4.3026706231454007E-2</c:v>
                </c:pt>
                <c:pt idx="11">
                  <c:v>3.5905044510385759E-2</c:v>
                </c:pt>
                <c:pt idx="12">
                  <c:v>3.1355093966369929E-2</c:v>
                </c:pt>
                <c:pt idx="13">
                  <c:v>2.2156280909990108E-2</c:v>
                </c:pt>
                <c:pt idx="14">
                  <c:v>1.9386745796241344E-2</c:v>
                </c:pt>
                <c:pt idx="15">
                  <c:v>1.52324431256182E-2</c:v>
                </c:pt>
                <c:pt idx="16">
                  <c:v>1.4045499505440158E-2</c:v>
                </c:pt>
                <c:pt idx="17">
                  <c:v>1.3056379821958458E-2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19213440"/>
        <c:axId val="119227520"/>
      </c:barChart>
      <c:catAx>
        <c:axId val="119213440"/>
        <c:scaling>
          <c:orientation val="minMax"/>
        </c:scaling>
        <c:delete val="0"/>
        <c:axPos val="l"/>
        <c:majorTickMark val="none"/>
        <c:minorTickMark val="none"/>
        <c:tickLblPos val="low"/>
        <c:crossAx val="119227520"/>
        <c:crosses val="autoZero"/>
        <c:auto val="1"/>
        <c:lblAlgn val="ctr"/>
        <c:lblOffset val="100"/>
        <c:noMultiLvlLbl val="0"/>
      </c:catAx>
      <c:valAx>
        <c:axId val="119227520"/>
        <c:scaling>
          <c:orientation val="minMax"/>
          <c:max val="8.0000000000000016E-2"/>
          <c:min val="-8.0000000000000016E-2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19213440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Butte</a:t>
            </a:r>
            <a:r>
              <a:rPr lang="en-US" baseline="0"/>
              <a:t> 2015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Butte!$L$3:$L$20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Butte!$M$3:$M$20</c:f>
              <c:numCache>
                <c:formatCode>0.00%</c:formatCode>
                <c:ptCount val="18"/>
                <c:pt idx="0">
                  <c:v>-3.1302873840753809E-2</c:v>
                </c:pt>
                <c:pt idx="1">
                  <c:v>-3.8203023775789186E-2</c:v>
                </c:pt>
                <c:pt idx="2">
                  <c:v>-3.650113184079537E-2</c:v>
                </c:pt>
                <c:pt idx="3">
                  <c:v>-3.116583249531359E-2</c:v>
                </c:pt>
                <c:pt idx="4">
                  <c:v>-3.366963240662503E-2</c:v>
                </c:pt>
                <c:pt idx="5">
                  <c:v>-2.43194828341067E-2</c:v>
                </c:pt>
                <c:pt idx="6">
                  <c:v>-2.9899469354972456E-2</c:v>
                </c:pt>
                <c:pt idx="7">
                  <c:v>-2.6026657133066906E-2</c:v>
                </c:pt>
                <c:pt idx="8">
                  <c:v>-2.2418884905523656E-2</c:v>
                </c:pt>
                <c:pt idx="9">
                  <c:v>-2.8571746336996634E-2</c:v>
                </c:pt>
                <c:pt idx="10">
                  <c:v>-3.2405950648265701E-2</c:v>
                </c:pt>
                <c:pt idx="11">
                  <c:v>-3.8547417498473749E-2</c:v>
                </c:pt>
                <c:pt idx="12">
                  <c:v>-3.5268219649274381E-2</c:v>
                </c:pt>
                <c:pt idx="13">
                  <c:v>-3.356397252538202E-2</c:v>
                </c:pt>
                <c:pt idx="14">
                  <c:v>-1.9863097222543428E-2</c:v>
                </c:pt>
                <c:pt idx="15">
                  <c:v>-1.7514108617231686E-2</c:v>
                </c:pt>
                <c:pt idx="16">
                  <c:v>-9.9701227529613787E-3</c:v>
                </c:pt>
                <c:pt idx="17">
                  <c:v>-1.088990773435067E-2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Butte!$L$3:$L$20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Butte!$N$3:$N$20</c:f>
              <c:numCache>
                <c:formatCode>0.00%</c:formatCode>
                <c:ptCount val="18"/>
                <c:pt idx="0">
                  <c:v>3.004842662078034E-2</c:v>
                </c:pt>
                <c:pt idx="1">
                  <c:v>3.4221606656483133E-2</c:v>
                </c:pt>
                <c:pt idx="2">
                  <c:v>3.2183203848718887E-2</c:v>
                </c:pt>
                <c:pt idx="3">
                  <c:v>2.8471826051183039E-2</c:v>
                </c:pt>
                <c:pt idx="4">
                  <c:v>3.1938658141642054E-2</c:v>
                </c:pt>
                <c:pt idx="5">
                  <c:v>2.5667039040992799E-2</c:v>
                </c:pt>
                <c:pt idx="6">
                  <c:v>2.7805153780571395E-2</c:v>
                </c:pt>
                <c:pt idx="7">
                  <c:v>2.5140845879365534E-2</c:v>
                </c:pt>
                <c:pt idx="8">
                  <c:v>2.5272577153672225E-2</c:v>
                </c:pt>
                <c:pt idx="9">
                  <c:v>2.6610137248793155E-2</c:v>
                </c:pt>
                <c:pt idx="10">
                  <c:v>3.5817333017357143E-2</c:v>
                </c:pt>
                <c:pt idx="11">
                  <c:v>4.124238344433509E-2</c:v>
                </c:pt>
                <c:pt idx="12">
                  <c:v>3.4217253750149994E-2</c:v>
                </c:pt>
                <c:pt idx="13">
                  <c:v>2.9197375690967722E-2</c:v>
                </c:pt>
                <c:pt idx="14">
                  <c:v>2.0224773878679596E-2</c:v>
                </c:pt>
                <c:pt idx="15">
                  <c:v>1.7486276361622956E-2</c:v>
                </c:pt>
                <c:pt idx="16">
                  <c:v>1.3020894259365035E-2</c:v>
                </c:pt>
                <c:pt idx="17">
                  <c:v>2.1332703602893445E-2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19268864"/>
        <c:axId val="119270400"/>
      </c:barChart>
      <c:catAx>
        <c:axId val="119268864"/>
        <c:scaling>
          <c:orientation val="minMax"/>
        </c:scaling>
        <c:delete val="0"/>
        <c:axPos val="l"/>
        <c:majorTickMark val="none"/>
        <c:minorTickMark val="none"/>
        <c:tickLblPos val="low"/>
        <c:crossAx val="119270400"/>
        <c:crosses val="autoZero"/>
        <c:auto val="1"/>
        <c:lblAlgn val="ctr"/>
        <c:lblOffset val="100"/>
        <c:noMultiLvlLbl val="0"/>
      </c:catAx>
      <c:valAx>
        <c:axId val="119270400"/>
        <c:scaling>
          <c:orientation val="minMax"/>
          <c:max val="8.0000000000000016E-2"/>
          <c:min val="-8.0000000000000016E-2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19268864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Butte</a:t>
            </a:r>
            <a:r>
              <a:rPr lang="en-US" baseline="0"/>
              <a:t> 2020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Butte!$O$3:$O$20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Butte!$P$3:$P$20</c:f>
              <c:numCache>
                <c:formatCode>0.00%</c:formatCode>
                <c:ptCount val="18"/>
                <c:pt idx="0">
                  <c:v>-3.2413723334919826E-2</c:v>
                </c:pt>
                <c:pt idx="1">
                  <c:v>-3.0517892136099817E-2</c:v>
                </c:pt>
                <c:pt idx="2">
                  <c:v>-3.7160113117362024E-2</c:v>
                </c:pt>
                <c:pt idx="3">
                  <c:v>-3.5414175579768531E-2</c:v>
                </c:pt>
                <c:pt idx="4">
                  <c:v>-3.0244820260174728E-2</c:v>
                </c:pt>
                <c:pt idx="5">
                  <c:v>-3.2346457890556943E-2</c:v>
                </c:pt>
                <c:pt idx="6">
                  <c:v>-2.3696958141730944E-2</c:v>
                </c:pt>
                <c:pt idx="7">
                  <c:v>-2.8891843977332923E-2</c:v>
                </c:pt>
                <c:pt idx="8">
                  <c:v>-2.506489459277569E-2</c:v>
                </c:pt>
                <c:pt idx="9">
                  <c:v>-2.1825261863588106E-2</c:v>
                </c:pt>
                <c:pt idx="10">
                  <c:v>-2.7314926855568147E-2</c:v>
                </c:pt>
                <c:pt idx="11">
                  <c:v>-3.1090962543737801E-2</c:v>
                </c:pt>
                <c:pt idx="12">
                  <c:v>-3.5734027169813859E-2</c:v>
                </c:pt>
                <c:pt idx="13">
                  <c:v>-3.2130965160964489E-2</c:v>
                </c:pt>
                <c:pt idx="14">
                  <c:v>-2.9675840951986089E-2</c:v>
                </c:pt>
                <c:pt idx="15">
                  <c:v>-1.6646051125286967E-2</c:v>
                </c:pt>
                <c:pt idx="16">
                  <c:v>-1.3401942053118497E-2</c:v>
                </c:pt>
                <c:pt idx="17">
                  <c:v>-1.3372109582809164E-2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Butte!$O$3:$O$20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Butte!$Q$3:$Q$20</c:f>
              <c:numCache>
                <c:formatCode>0.00%</c:formatCode>
                <c:ptCount val="18"/>
                <c:pt idx="0">
                  <c:v>3.1142254389625288E-2</c:v>
                </c:pt>
                <c:pt idx="1">
                  <c:v>2.9292673432116282E-2</c:v>
                </c:pt>
                <c:pt idx="2">
                  <c:v>3.3251372428039758E-2</c:v>
                </c:pt>
                <c:pt idx="3">
                  <c:v>3.1220204528472802E-2</c:v>
                </c:pt>
                <c:pt idx="4">
                  <c:v>2.7755651420356641E-2</c:v>
                </c:pt>
                <c:pt idx="5">
                  <c:v>3.094102626231366E-2</c:v>
                </c:pt>
                <c:pt idx="6">
                  <c:v>2.4933642642287996E-2</c:v>
                </c:pt>
                <c:pt idx="7">
                  <c:v>2.6880323239282883E-2</c:v>
                </c:pt>
                <c:pt idx="8">
                  <c:v>2.4363687159194389E-2</c:v>
                </c:pt>
                <c:pt idx="9">
                  <c:v>2.4451957270516446E-2</c:v>
                </c:pt>
                <c:pt idx="10">
                  <c:v>2.5769672623672697E-2</c:v>
                </c:pt>
                <c:pt idx="11">
                  <c:v>3.4615885777031397E-2</c:v>
                </c:pt>
                <c:pt idx="12">
                  <c:v>3.9360690768931339E-2</c:v>
                </c:pt>
                <c:pt idx="13">
                  <c:v>3.2029893718294629E-2</c:v>
                </c:pt>
                <c:pt idx="14">
                  <c:v>2.6615809860866032E-2</c:v>
                </c:pt>
                <c:pt idx="15">
                  <c:v>1.8313102082197517E-2</c:v>
                </c:pt>
                <c:pt idx="16">
                  <c:v>1.4923449265245853E-2</c:v>
                </c:pt>
                <c:pt idx="17">
                  <c:v>2.719573679395984E-2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19303552"/>
        <c:axId val="119317632"/>
      </c:barChart>
      <c:catAx>
        <c:axId val="119303552"/>
        <c:scaling>
          <c:orientation val="minMax"/>
        </c:scaling>
        <c:delete val="0"/>
        <c:axPos val="l"/>
        <c:majorTickMark val="none"/>
        <c:minorTickMark val="none"/>
        <c:tickLblPos val="low"/>
        <c:crossAx val="119317632"/>
        <c:crosses val="autoZero"/>
        <c:auto val="1"/>
        <c:lblAlgn val="ctr"/>
        <c:lblOffset val="100"/>
        <c:noMultiLvlLbl val="0"/>
      </c:catAx>
      <c:valAx>
        <c:axId val="119317632"/>
        <c:scaling>
          <c:orientation val="minMax"/>
          <c:max val="8.0000000000000016E-2"/>
          <c:min val="-8.0000000000000016E-2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19303552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Butte</a:t>
            </a:r>
            <a:r>
              <a:rPr lang="en-US" baseline="0"/>
              <a:t> 2025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Butte!$R$3:$R$20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Butte!$S$3:$S$20</c:f>
              <c:numCache>
                <c:formatCode>0.00%</c:formatCode>
                <c:ptCount val="18"/>
                <c:pt idx="0">
                  <c:v>-3.236938934529307E-2</c:v>
                </c:pt>
                <c:pt idx="1">
                  <c:v>-3.159215420345135E-2</c:v>
                </c:pt>
                <c:pt idx="2">
                  <c:v>-2.9968405558550373E-2</c:v>
                </c:pt>
                <c:pt idx="3">
                  <c:v>-3.6296603287889265E-2</c:v>
                </c:pt>
                <c:pt idx="4">
                  <c:v>-3.4393412579824263E-2</c:v>
                </c:pt>
                <c:pt idx="5">
                  <c:v>-2.9385419977157511E-2</c:v>
                </c:pt>
                <c:pt idx="6">
                  <c:v>-3.1387455678807498E-2</c:v>
                </c:pt>
                <c:pt idx="7">
                  <c:v>-2.3154840481155653E-2</c:v>
                </c:pt>
                <c:pt idx="8">
                  <c:v>-2.7965336621560994E-2</c:v>
                </c:pt>
                <c:pt idx="9">
                  <c:v>-2.433905452357692E-2</c:v>
                </c:pt>
                <c:pt idx="10">
                  <c:v>-2.1008130471078069E-2</c:v>
                </c:pt>
                <c:pt idx="11">
                  <c:v>-2.6305025430466582E-2</c:v>
                </c:pt>
                <c:pt idx="12">
                  <c:v>-2.9088729526242595E-2</c:v>
                </c:pt>
                <c:pt idx="13">
                  <c:v>-3.2680461573336129E-2</c:v>
                </c:pt>
                <c:pt idx="14">
                  <c:v>-2.8739392054691199E-2</c:v>
                </c:pt>
                <c:pt idx="15">
                  <c:v>-2.4825028326319987E-2</c:v>
                </c:pt>
                <c:pt idx="16">
                  <c:v>-1.2870367106564019E-2</c:v>
                </c:pt>
                <c:pt idx="17">
                  <c:v>-1.7239026184535888E-2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Butte!$R$3:$R$20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Butte!$T$3:$T$20</c:f>
              <c:numCache>
                <c:formatCode>0.00%</c:formatCode>
                <c:ptCount val="18"/>
                <c:pt idx="0">
                  <c:v>3.1099996941289669E-2</c:v>
                </c:pt>
                <c:pt idx="1">
                  <c:v>3.0396088906701427E-2</c:v>
                </c:pt>
                <c:pt idx="2">
                  <c:v>2.870039560603288E-2</c:v>
                </c:pt>
                <c:pt idx="3">
                  <c:v>3.2447200455030127E-2</c:v>
                </c:pt>
                <c:pt idx="4">
                  <c:v>3.0453904602872877E-2</c:v>
                </c:pt>
                <c:pt idx="5">
                  <c:v>2.7172906190837478E-2</c:v>
                </c:pt>
                <c:pt idx="6">
                  <c:v>3.0052186950762564E-2</c:v>
                </c:pt>
                <c:pt idx="7">
                  <c:v>2.4298141431383924E-2</c:v>
                </c:pt>
                <c:pt idx="8">
                  <c:v>2.6129662674738575E-2</c:v>
                </c:pt>
                <c:pt idx="9">
                  <c:v>2.3665073311476843E-2</c:v>
                </c:pt>
                <c:pt idx="10">
                  <c:v>2.3664111451178145E-2</c:v>
                </c:pt>
                <c:pt idx="11">
                  <c:v>2.510839348126228E-2</c:v>
                </c:pt>
                <c:pt idx="12">
                  <c:v>3.3385220967024849E-2</c:v>
                </c:pt>
                <c:pt idx="13">
                  <c:v>3.6999905476302802E-2</c:v>
                </c:pt>
                <c:pt idx="14">
                  <c:v>2.9422545786348599E-2</c:v>
                </c:pt>
                <c:pt idx="15">
                  <c:v>2.4137153283800214E-2</c:v>
                </c:pt>
                <c:pt idx="16">
                  <c:v>1.5729180084164764E-2</c:v>
                </c:pt>
                <c:pt idx="17">
                  <c:v>3.3529699468290895E-2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19678464"/>
        <c:axId val="119680000"/>
      </c:barChart>
      <c:catAx>
        <c:axId val="119678464"/>
        <c:scaling>
          <c:orientation val="minMax"/>
        </c:scaling>
        <c:delete val="0"/>
        <c:axPos val="l"/>
        <c:majorTickMark val="none"/>
        <c:minorTickMark val="none"/>
        <c:tickLblPos val="low"/>
        <c:crossAx val="119680000"/>
        <c:crosses val="autoZero"/>
        <c:auto val="1"/>
        <c:lblAlgn val="ctr"/>
        <c:lblOffset val="100"/>
        <c:noMultiLvlLbl val="0"/>
      </c:catAx>
      <c:valAx>
        <c:axId val="119680000"/>
        <c:scaling>
          <c:orientation val="minMax"/>
          <c:max val="8.0000000000000016E-2"/>
          <c:min val="-8.0000000000000016E-2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19678464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Aurora</a:t>
            </a:r>
            <a:r>
              <a:rPr lang="en-US" baseline="0"/>
              <a:t> 2035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Aurora!$X$3:$X$20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Aurora!$Y$3:$Y$20</c:f>
              <c:numCache>
                <c:formatCode>0.00%</c:formatCode>
                <c:ptCount val="18"/>
                <c:pt idx="0">
                  <c:v>-3.6071095520712255E-2</c:v>
                </c:pt>
                <c:pt idx="1">
                  <c:v>-3.6471244294212293E-2</c:v>
                </c:pt>
                <c:pt idx="2">
                  <c:v>-3.1939113612708105E-2</c:v>
                </c:pt>
                <c:pt idx="3">
                  <c:v>-2.4648376443165355E-2</c:v>
                </c:pt>
                <c:pt idx="4">
                  <c:v>-2.2187332682673144E-2</c:v>
                </c:pt>
                <c:pt idx="5">
                  <c:v>-3.9220380742187658E-2</c:v>
                </c:pt>
                <c:pt idx="6">
                  <c:v>-2.5551348034202458E-2</c:v>
                </c:pt>
                <c:pt idx="7">
                  <c:v>-3.683096897057983E-2</c:v>
                </c:pt>
                <c:pt idx="8">
                  <c:v>-3.7493113324204769E-2</c:v>
                </c:pt>
                <c:pt idx="9">
                  <c:v>-1.9376411812409434E-2</c:v>
                </c:pt>
                <c:pt idx="10">
                  <c:v>-2.1379855840027877E-2</c:v>
                </c:pt>
                <c:pt idx="11">
                  <c:v>-2.0062482822622959E-2</c:v>
                </c:pt>
                <c:pt idx="12">
                  <c:v>-2.1867344808478937E-2</c:v>
                </c:pt>
                <c:pt idx="13">
                  <c:v>-2.4422417783617024E-2</c:v>
                </c:pt>
                <c:pt idx="14">
                  <c:v>-2.6092022447117856E-2</c:v>
                </c:pt>
                <c:pt idx="15">
                  <c:v>-2.4192145183354181E-2</c:v>
                </c:pt>
                <c:pt idx="16">
                  <c:v>-1.994788746001493E-2</c:v>
                </c:pt>
                <c:pt idx="17">
                  <c:v>-2.6970545655552847E-2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Aurora!$X$3:$X$20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Aurora!$Z$3:$Z$20</c:f>
              <c:numCache>
                <c:formatCode>0.00%</c:formatCode>
                <c:ptCount val="18"/>
                <c:pt idx="0">
                  <c:v>3.4656542761227607E-2</c:v>
                </c:pt>
                <c:pt idx="1">
                  <c:v>3.5092259411013065E-2</c:v>
                </c:pt>
                <c:pt idx="2">
                  <c:v>3.0706848420016971E-2</c:v>
                </c:pt>
                <c:pt idx="3">
                  <c:v>2.3648496312991988E-2</c:v>
                </c:pt>
                <c:pt idx="4">
                  <c:v>2.2318814528597606E-2</c:v>
                </c:pt>
                <c:pt idx="5">
                  <c:v>2.7243694736266012E-2</c:v>
                </c:pt>
                <c:pt idx="6">
                  <c:v>3.0531508204304846E-2</c:v>
                </c:pt>
                <c:pt idx="7">
                  <c:v>3.4781961469196543E-2</c:v>
                </c:pt>
                <c:pt idx="8">
                  <c:v>2.8407352080074843E-2</c:v>
                </c:pt>
                <c:pt idx="9">
                  <c:v>1.1784330998605159E-2</c:v>
                </c:pt>
                <c:pt idx="10">
                  <c:v>1.774064862544129E-2</c:v>
                </c:pt>
                <c:pt idx="11">
                  <c:v>2.6562030418068577E-2</c:v>
                </c:pt>
                <c:pt idx="12">
                  <c:v>2.3663905951787814E-2</c:v>
                </c:pt>
                <c:pt idx="13">
                  <c:v>1.9647736139692347E-2</c:v>
                </c:pt>
                <c:pt idx="14">
                  <c:v>2.6837693808640761E-2</c:v>
                </c:pt>
                <c:pt idx="15">
                  <c:v>2.8616714258555376E-2</c:v>
                </c:pt>
                <c:pt idx="16">
                  <c:v>2.0250543785679698E-2</c:v>
                </c:pt>
                <c:pt idx="17">
                  <c:v>6.2784830651997428E-2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12307200"/>
        <c:axId val="112321280"/>
      </c:barChart>
      <c:catAx>
        <c:axId val="112307200"/>
        <c:scaling>
          <c:orientation val="minMax"/>
        </c:scaling>
        <c:delete val="0"/>
        <c:axPos val="l"/>
        <c:majorTickMark val="none"/>
        <c:minorTickMark val="none"/>
        <c:tickLblPos val="low"/>
        <c:crossAx val="112321280"/>
        <c:crosses val="autoZero"/>
        <c:auto val="1"/>
        <c:lblAlgn val="ctr"/>
        <c:lblOffset val="100"/>
        <c:noMultiLvlLbl val="0"/>
      </c:catAx>
      <c:valAx>
        <c:axId val="112321280"/>
        <c:scaling>
          <c:orientation val="minMax"/>
          <c:max val="8.0000000000000016E-2"/>
          <c:min val="-8.0000000000000029E-2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12307200"/>
        <c:crosses val="autoZero"/>
        <c:crossBetween val="between"/>
      </c:valAx>
      <c:spPr>
        <a:gradFill>
          <a:gsLst>
            <a:gs pos="83000">
              <a:schemeClr val="bg1"/>
            </a:gs>
            <a:gs pos="28000">
              <a:schemeClr val="bg1"/>
            </a:gs>
            <a:gs pos="27000">
              <a:schemeClr val="bg1">
                <a:lumMod val="75000"/>
              </a:schemeClr>
            </a:gs>
            <a:gs pos="84000">
              <a:schemeClr val="bg1">
                <a:lumMod val="75000"/>
              </a:schemeClr>
            </a:gs>
          </a:gsLst>
          <a:lin ang="5400000" scaled="0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Butte</a:t>
            </a:r>
            <a:r>
              <a:rPr lang="en-US" baseline="0"/>
              <a:t> 2030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Butte!$U$3:$U$20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Butte!$V$3:$V$20</c:f>
              <c:numCache>
                <c:formatCode>0.00%</c:formatCode>
                <c:ptCount val="18"/>
                <c:pt idx="0">
                  <c:v>-3.3297620146688245E-2</c:v>
                </c:pt>
                <c:pt idx="1">
                  <c:v>-3.1642580467339601E-2</c:v>
                </c:pt>
                <c:pt idx="2">
                  <c:v>-3.0949595321187993E-2</c:v>
                </c:pt>
                <c:pt idx="3">
                  <c:v>-2.9470441903815998E-2</c:v>
                </c:pt>
                <c:pt idx="4">
                  <c:v>-3.5392918961990531E-2</c:v>
                </c:pt>
                <c:pt idx="5">
                  <c:v>-3.3369176096570863E-2</c:v>
                </c:pt>
                <c:pt idx="6">
                  <c:v>-2.8750516452110287E-2</c:v>
                </c:pt>
                <c:pt idx="7">
                  <c:v>-3.0484444880742267E-2</c:v>
                </c:pt>
                <c:pt idx="8">
                  <c:v>-2.2598031717427965E-2</c:v>
                </c:pt>
                <c:pt idx="9">
                  <c:v>-2.7221161799624378E-2</c:v>
                </c:pt>
                <c:pt idx="10">
                  <c:v>-2.3320575326668584E-2</c:v>
                </c:pt>
                <c:pt idx="11">
                  <c:v>-2.0316457703652389E-2</c:v>
                </c:pt>
                <c:pt idx="12">
                  <c:v>-2.4646062168094045E-2</c:v>
                </c:pt>
                <c:pt idx="13">
                  <c:v>-2.6774782835230691E-2</c:v>
                </c:pt>
                <c:pt idx="14">
                  <c:v>-2.9275000815114943E-2</c:v>
                </c:pt>
                <c:pt idx="15">
                  <c:v>-2.4248793328082753E-2</c:v>
                </c:pt>
                <c:pt idx="16">
                  <c:v>-1.9120164852995523E-2</c:v>
                </c:pt>
                <c:pt idx="17">
                  <c:v>-1.9471864989049861E-2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Butte!$U$3:$U$20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Butte!$W$3:$W$20</c:f>
              <c:numCache>
                <c:formatCode>0.00%</c:formatCode>
                <c:ptCount val="18"/>
                <c:pt idx="0">
                  <c:v>3.1991831060655569E-2</c:v>
                </c:pt>
                <c:pt idx="1">
                  <c:v>3.0446141025699244E-2</c:v>
                </c:pt>
                <c:pt idx="2">
                  <c:v>2.9751655514641689E-2</c:v>
                </c:pt>
                <c:pt idx="3">
                  <c:v>2.8164678643074738E-2</c:v>
                </c:pt>
                <c:pt idx="4">
                  <c:v>3.1754029236620684E-2</c:v>
                </c:pt>
                <c:pt idx="5">
                  <c:v>2.9768921349328424E-2</c:v>
                </c:pt>
                <c:pt idx="6">
                  <c:v>2.6593509797453049E-2</c:v>
                </c:pt>
                <c:pt idx="7">
                  <c:v>2.9218003790981092E-2</c:v>
                </c:pt>
                <c:pt idx="8">
                  <c:v>2.374477658686177E-2</c:v>
                </c:pt>
                <c:pt idx="9">
                  <c:v>2.5396931693742426E-2</c:v>
                </c:pt>
                <c:pt idx="10">
                  <c:v>2.2933852334654174E-2</c:v>
                </c:pt>
                <c:pt idx="11">
                  <c:v>2.2993861660163595E-2</c:v>
                </c:pt>
                <c:pt idx="12">
                  <c:v>2.4350461175542227E-2</c:v>
                </c:pt>
                <c:pt idx="13">
                  <c:v>3.1623567769285002E-2</c:v>
                </c:pt>
                <c:pt idx="14">
                  <c:v>3.4048156503319632E-2</c:v>
                </c:pt>
                <c:pt idx="15">
                  <c:v>2.681462676427538E-2</c:v>
                </c:pt>
                <c:pt idx="16">
                  <c:v>2.0715310165259317E-2</c:v>
                </c:pt>
                <c:pt idx="17">
                  <c:v>3.933949516205501E-2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19704960"/>
        <c:axId val="119714944"/>
      </c:barChart>
      <c:catAx>
        <c:axId val="119704960"/>
        <c:scaling>
          <c:orientation val="minMax"/>
        </c:scaling>
        <c:delete val="0"/>
        <c:axPos val="l"/>
        <c:majorTickMark val="none"/>
        <c:minorTickMark val="none"/>
        <c:tickLblPos val="low"/>
        <c:crossAx val="119714944"/>
        <c:crosses val="autoZero"/>
        <c:auto val="1"/>
        <c:lblAlgn val="ctr"/>
        <c:lblOffset val="100"/>
        <c:noMultiLvlLbl val="0"/>
      </c:catAx>
      <c:valAx>
        <c:axId val="119714944"/>
        <c:scaling>
          <c:orientation val="minMax"/>
          <c:max val="8.0000000000000016E-2"/>
          <c:min val="-8.0000000000000016E-2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19704960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Butte</a:t>
            </a:r>
            <a:r>
              <a:rPr lang="en-US" baseline="0"/>
              <a:t> 2035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Butte!$X$3:$X$20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Butte!$Y$3:$Y$20</c:f>
              <c:numCache>
                <c:formatCode>0.00%</c:formatCode>
                <c:ptCount val="18"/>
                <c:pt idx="0">
                  <c:v>-3.4058886627041325E-2</c:v>
                </c:pt>
                <c:pt idx="1">
                  <c:v>-3.26137821963998E-2</c:v>
                </c:pt>
                <c:pt idx="2">
                  <c:v>-3.1088514179957873E-2</c:v>
                </c:pt>
                <c:pt idx="3">
                  <c:v>-3.0374395425246937E-2</c:v>
                </c:pt>
                <c:pt idx="4">
                  <c:v>-2.8926074401722988E-2</c:v>
                </c:pt>
                <c:pt idx="5">
                  <c:v>-3.4473688881210593E-2</c:v>
                </c:pt>
                <c:pt idx="6">
                  <c:v>-3.26130877716614E-2</c:v>
                </c:pt>
                <c:pt idx="7">
                  <c:v>-2.8143498796554926E-2</c:v>
                </c:pt>
                <c:pt idx="8">
                  <c:v>-2.9588774088756004E-2</c:v>
                </c:pt>
                <c:pt idx="9">
                  <c:v>-2.2172284771263231E-2</c:v>
                </c:pt>
                <c:pt idx="10">
                  <c:v>-2.6142977806641574E-2</c:v>
                </c:pt>
                <c:pt idx="11">
                  <c:v>-2.2459274644994358E-2</c:v>
                </c:pt>
                <c:pt idx="12">
                  <c:v>-1.9113599605410682E-2</c:v>
                </c:pt>
                <c:pt idx="13">
                  <c:v>-2.2721816585160357E-2</c:v>
                </c:pt>
                <c:pt idx="14">
                  <c:v>-2.4134507331262683E-2</c:v>
                </c:pt>
                <c:pt idx="15">
                  <c:v>-2.4742475947993506E-2</c:v>
                </c:pt>
                <c:pt idx="16">
                  <c:v>-1.8830121491006969E-2</c:v>
                </c:pt>
                <c:pt idx="17">
                  <c:v>-2.4976530582881396E-2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Butte!$X$3:$X$20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Butte!$Z$3:$Z$20</c:f>
              <c:numCache>
                <c:formatCode>0.00%</c:formatCode>
                <c:ptCount val="18"/>
                <c:pt idx="0">
                  <c:v>3.2723244013435362E-2</c:v>
                </c:pt>
                <c:pt idx="1">
                  <c:v>3.1380651454748512E-2</c:v>
                </c:pt>
                <c:pt idx="2">
                  <c:v>2.9888490116430654E-2</c:v>
                </c:pt>
                <c:pt idx="3">
                  <c:v>2.917501341489431E-2</c:v>
                </c:pt>
                <c:pt idx="4">
                  <c:v>2.771512314258074E-2</c:v>
                </c:pt>
                <c:pt idx="5">
                  <c:v>3.1138563686314225E-2</c:v>
                </c:pt>
                <c:pt idx="6">
                  <c:v>2.9099269981483118E-2</c:v>
                </c:pt>
                <c:pt idx="7">
                  <c:v>2.604397883942439E-2</c:v>
                </c:pt>
                <c:pt idx="8">
                  <c:v>2.8495168048480228E-2</c:v>
                </c:pt>
                <c:pt idx="9">
                  <c:v>2.3197616545809596E-2</c:v>
                </c:pt>
                <c:pt idx="10">
                  <c:v>2.4630689800804899E-2</c:v>
                </c:pt>
                <c:pt idx="11">
                  <c:v>2.2314557422487256E-2</c:v>
                </c:pt>
                <c:pt idx="12">
                  <c:v>2.224757635791216E-2</c:v>
                </c:pt>
                <c:pt idx="13">
                  <c:v>2.3192895285396888E-2</c:v>
                </c:pt>
                <c:pt idx="14">
                  <c:v>2.9315964233214212E-2</c:v>
                </c:pt>
                <c:pt idx="15">
                  <c:v>3.1088053330455997E-2</c:v>
                </c:pt>
                <c:pt idx="16">
                  <c:v>2.3123656289663636E-2</c:v>
                </c:pt>
                <c:pt idx="17">
                  <c:v>4.8055196901297365E-2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19748096"/>
        <c:axId val="119749632"/>
      </c:barChart>
      <c:catAx>
        <c:axId val="119748096"/>
        <c:scaling>
          <c:orientation val="minMax"/>
        </c:scaling>
        <c:delete val="0"/>
        <c:axPos val="l"/>
        <c:majorTickMark val="none"/>
        <c:minorTickMark val="none"/>
        <c:tickLblPos val="low"/>
        <c:crossAx val="119749632"/>
        <c:crosses val="autoZero"/>
        <c:auto val="1"/>
        <c:lblAlgn val="ctr"/>
        <c:lblOffset val="100"/>
        <c:noMultiLvlLbl val="0"/>
      </c:catAx>
      <c:valAx>
        <c:axId val="119749632"/>
        <c:scaling>
          <c:orientation val="minMax"/>
          <c:max val="8.0000000000000016E-2"/>
          <c:min val="-8.0000000000000016E-2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19748096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Aurora</a:t>
            </a:r>
            <a:r>
              <a:rPr lang="en-US" baseline="0"/>
              <a:t> 2010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Aurora!$I$3:$I$20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Aurora!$J$3:$J$20</c:f>
              <c:numCache>
                <c:formatCode>0.00%</c:formatCode>
                <c:ptCount val="18"/>
                <c:pt idx="0">
                  <c:v>-4.1697416974169739E-2</c:v>
                </c:pt>
                <c:pt idx="1">
                  <c:v>-2.915129151291513E-2</c:v>
                </c:pt>
                <c:pt idx="2">
                  <c:v>-4.0590405904059039E-2</c:v>
                </c:pt>
                <c:pt idx="3">
                  <c:v>-3.9852398523985241E-2</c:v>
                </c:pt>
                <c:pt idx="4">
                  <c:v>-2.1771217712177122E-2</c:v>
                </c:pt>
                <c:pt idx="5">
                  <c:v>-2.3985239852398525E-2</c:v>
                </c:pt>
                <c:pt idx="6">
                  <c:v>-2.3247232472324724E-2</c:v>
                </c:pt>
                <c:pt idx="7">
                  <c:v>-2.6568265682656828E-2</c:v>
                </c:pt>
                <c:pt idx="8">
                  <c:v>-3.136531365313653E-2</c:v>
                </c:pt>
                <c:pt idx="9">
                  <c:v>-3.6162361623616239E-2</c:v>
                </c:pt>
                <c:pt idx="10">
                  <c:v>-3.8007380073800737E-2</c:v>
                </c:pt>
                <c:pt idx="11">
                  <c:v>-3.8376383763837639E-2</c:v>
                </c:pt>
                <c:pt idx="12">
                  <c:v>-3.2103321033210334E-2</c:v>
                </c:pt>
                <c:pt idx="13">
                  <c:v>-2.2878228782287822E-2</c:v>
                </c:pt>
                <c:pt idx="14">
                  <c:v>-2.3247232472324724E-2</c:v>
                </c:pt>
                <c:pt idx="15">
                  <c:v>-1.808118081180812E-2</c:v>
                </c:pt>
                <c:pt idx="16">
                  <c:v>-1.3284132841328414E-2</c:v>
                </c:pt>
                <c:pt idx="17">
                  <c:v>-9.2250922509225092E-3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Aurora!$I$3:$I$20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Aurora!$K$3:$K$20</c:f>
              <c:numCache>
                <c:formatCode>0.00%</c:formatCode>
                <c:ptCount val="18"/>
                <c:pt idx="0">
                  <c:v>2.9889298892988931E-2</c:v>
                </c:pt>
                <c:pt idx="1">
                  <c:v>3.3579335793357937E-2</c:v>
                </c:pt>
                <c:pt idx="2">
                  <c:v>3.7269372693726939E-2</c:v>
                </c:pt>
                <c:pt idx="3">
                  <c:v>2.9520295202952029E-2</c:v>
                </c:pt>
                <c:pt idx="4">
                  <c:v>1.3653136531365314E-2</c:v>
                </c:pt>
                <c:pt idx="5">
                  <c:v>2.0664206642066422E-2</c:v>
                </c:pt>
                <c:pt idx="6">
                  <c:v>2.9520295202952029E-2</c:v>
                </c:pt>
                <c:pt idx="7">
                  <c:v>2.6568265682656828E-2</c:v>
                </c:pt>
                <c:pt idx="8">
                  <c:v>2.3985239852398525E-2</c:v>
                </c:pt>
                <c:pt idx="9">
                  <c:v>3.3579335793357937E-2</c:v>
                </c:pt>
                <c:pt idx="10">
                  <c:v>3.6900369003690037E-2</c:v>
                </c:pt>
                <c:pt idx="11">
                  <c:v>3.025830258302583E-2</c:v>
                </c:pt>
                <c:pt idx="12">
                  <c:v>3.2841328413284132E-2</c:v>
                </c:pt>
                <c:pt idx="13">
                  <c:v>2.1771217712177122E-2</c:v>
                </c:pt>
                <c:pt idx="14">
                  <c:v>2.5830258302583026E-2</c:v>
                </c:pt>
                <c:pt idx="15">
                  <c:v>2.3616236162361623E-2</c:v>
                </c:pt>
                <c:pt idx="16">
                  <c:v>1.8450184501845018E-2</c:v>
                </c:pt>
                <c:pt idx="17">
                  <c:v>2.2509225092250923E-2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19480704"/>
        <c:axId val="119482240"/>
      </c:barChart>
      <c:catAx>
        <c:axId val="119480704"/>
        <c:scaling>
          <c:orientation val="minMax"/>
        </c:scaling>
        <c:delete val="0"/>
        <c:axPos val="l"/>
        <c:majorTickMark val="none"/>
        <c:minorTickMark val="none"/>
        <c:tickLblPos val="low"/>
        <c:crossAx val="119482240"/>
        <c:crosses val="autoZero"/>
        <c:auto val="1"/>
        <c:lblAlgn val="ctr"/>
        <c:lblOffset val="100"/>
        <c:noMultiLvlLbl val="0"/>
      </c:catAx>
      <c:valAx>
        <c:axId val="119482240"/>
        <c:scaling>
          <c:orientation val="minMax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194807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Campbell</a:t>
            </a:r>
            <a:r>
              <a:rPr lang="en-US" baseline="0"/>
              <a:t> 2010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Campbell!$I$3:$I$20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Campbell!$J$3:$J$20</c:f>
              <c:numCache>
                <c:formatCode>0.00%</c:formatCode>
                <c:ptCount val="18"/>
                <c:pt idx="0">
                  <c:v>-1.7053206002728513E-2</c:v>
                </c:pt>
                <c:pt idx="1">
                  <c:v>-2.0463847203274217E-2</c:v>
                </c:pt>
                <c:pt idx="2">
                  <c:v>-3.1377899045020467E-2</c:v>
                </c:pt>
                <c:pt idx="3">
                  <c:v>-3.8881309686221006E-2</c:v>
                </c:pt>
                <c:pt idx="4">
                  <c:v>-8.1855388813096858E-3</c:v>
                </c:pt>
                <c:pt idx="5">
                  <c:v>-2.5238744884038201E-2</c:v>
                </c:pt>
                <c:pt idx="6">
                  <c:v>-1.6371077762619372E-2</c:v>
                </c:pt>
                <c:pt idx="7">
                  <c:v>-1.6371077762619372E-2</c:v>
                </c:pt>
                <c:pt idx="8">
                  <c:v>-2.5238744884038201E-2</c:v>
                </c:pt>
                <c:pt idx="9">
                  <c:v>-5.7298772169167803E-2</c:v>
                </c:pt>
                <c:pt idx="10">
                  <c:v>-5.3888130968622099E-2</c:v>
                </c:pt>
                <c:pt idx="11">
                  <c:v>-5.2523874488403823E-2</c:v>
                </c:pt>
                <c:pt idx="12">
                  <c:v>-2.9331514324693043E-2</c:v>
                </c:pt>
                <c:pt idx="13">
                  <c:v>-3.1377899045020467E-2</c:v>
                </c:pt>
                <c:pt idx="14">
                  <c:v>-3.0013642564802184E-2</c:v>
                </c:pt>
                <c:pt idx="15">
                  <c:v>-2.7285129604365622E-2</c:v>
                </c:pt>
                <c:pt idx="16">
                  <c:v>-1.3642564802182811E-2</c:v>
                </c:pt>
                <c:pt idx="17">
                  <c:v>-1.2960436562073669E-2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Campbell!$I$3:$I$20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Campbell!$K$3:$K$20</c:f>
              <c:numCache>
                <c:formatCode>0.00%</c:formatCode>
                <c:ptCount val="18"/>
                <c:pt idx="0">
                  <c:v>2.2510231923601638E-2</c:v>
                </c:pt>
                <c:pt idx="1">
                  <c:v>1.7053206002728513E-2</c:v>
                </c:pt>
                <c:pt idx="2">
                  <c:v>3.0695770804911322E-2</c:v>
                </c:pt>
                <c:pt idx="3">
                  <c:v>3.751705320600273E-2</c:v>
                </c:pt>
                <c:pt idx="4">
                  <c:v>1.2960436562073669E-2</c:v>
                </c:pt>
                <c:pt idx="5">
                  <c:v>1.9099590723055934E-2</c:v>
                </c:pt>
                <c:pt idx="6">
                  <c:v>1.4324693042291951E-2</c:v>
                </c:pt>
                <c:pt idx="7">
                  <c:v>1.6371077762619372E-2</c:v>
                </c:pt>
                <c:pt idx="8">
                  <c:v>2.5238744884038201E-2</c:v>
                </c:pt>
                <c:pt idx="9">
                  <c:v>4.6384720327421552E-2</c:v>
                </c:pt>
                <c:pt idx="10">
                  <c:v>4.5702592087312414E-2</c:v>
                </c:pt>
                <c:pt idx="11">
                  <c:v>3.3424283765347888E-2</c:v>
                </c:pt>
                <c:pt idx="12">
                  <c:v>3.4106412005457026E-2</c:v>
                </c:pt>
                <c:pt idx="13">
                  <c:v>2.7285129604365622E-2</c:v>
                </c:pt>
                <c:pt idx="14">
                  <c:v>3.5470668485675309E-2</c:v>
                </c:pt>
                <c:pt idx="15">
                  <c:v>2.1828103683492497E-2</c:v>
                </c:pt>
                <c:pt idx="16">
                  <c:v>2.5238744884038201E-2</c:v>
                </c:pt>
                <c:pt idx="17">
                  <c:v>2.7285129604365622E-2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19511296"/>
        <c:axId val="119517184"/>
      </c:barChart>
      <c:catAx>
        <c:axId val="119511296"/>
        <c:scaling>
          <c:orientation val="minMax"/>
        </c:scaling>
        <c:delete val="0"/>
        <c:axPos val="l"/>
        <c:majorTickMark val="none"/>
        <c:minorTickMark val="none"/>
        <c:tickLblPos val="low"/>
        <c:crossAx val="119517184"/>
        <c:crosses val="autoZero"/>
        <c:auto val="1"/>
        <c:lblAlgn val="ctr"/>
        <c:lblOffset val="100"/>
        <c:noMultiLvlLbl val="0"/>
      </c:catAx>
      <c:valAx>
        <c:axId val="119517184"/>
        <c:scaling>
          <c:orientation val="minMax"/>
          <c:max val="8.0000000000000016E-2"/>
          <c:min val="-8.0000000000000016E-2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19511296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Campbell</a:t>
            </a:r>
            <a:r>
              <a:rPr lang="en-US" baseline="0"/>
              <a:t> 2015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Campbell!$L$3:$L$20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Campbell!$M$3:$M$20</c:f>
              <c:numCache>
                <c:formatCode>0.00%</c:formatCode>
                <c:ptCount val="18"/>
                <c:pt idx="0">
                  <c:v>-2.4474569327819849E-2</c:v>
                </c:pt>
                <c:pt idx="1">
                  <c:v>-1.6845132008572843E-2</c:v>
                </c:pt>
                <c:pt idx="2">
                  <c:v>-1.9581157673595896E-2</c:v>
                </c:pt>
                <c:pt idx="3">
                  <c:v>-3.0916315047894088E-2</c:v>
                </c:pt>
                <c:pt idx="4">
                  <c:v>-3.8255248020937618E-2</c:v>
                </c:pt>
                <c:pt idx="5">
                  <c:v>-8.9759787253050182E-3</c:v>
                </c:pt>
                <c:pt idx="6">
                  <c:v>-2.6204770544021996E-2</c:v>
                </c:pt>
                <c:pt idx="7">
                  <c:v>-1.6407353890663112E-2</c:v>
                </c:pt>
                <c:pt idx="8">
                  <c:v>-1.551950643309313E-2</c:v>
                </c:pt>
                <c:pt idx="9">
                  <c:v>-2.2040276620883627E-2</c:v>
                </c:pt>
                <c:pt idx="10">
                  <c:v>-5.6941570817060728E-2</c:v>
                </c:pt>
                <c:pt idx="11">
                  <c:v>-5.2996329014922725E-2</c:v>
                </c:pt>
                <c:pt idx="12">
                  <c:v>-5.3078817457905714E-2</c:v>
                </c:pt>
                <c:pt idx="13">
                  <c:v>-2.7388226035212061E-2</c:v>
                </c:pt>
                <c:pt idx="14">
                  <c:v>-2.8778052568730939E-2</c:v>
                </c:pt>
                <c:pt idx="15">
                  <c:v>-2.5539457153337962E-2</c:v>
                </c:pt>
                <c:pt idx="16">
                  <c:v>-2.1626883283274598E-2</c:v>
                </c:pt>
                <c:pt idx="17">
                  <c:v>-1.7841759168416717E-2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Campbell!$L$3:$L$20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Campbell!$N$3:$N$20</c:f>
              <c:numCache>
                <c:formatCode>0.00%</c:formatCode>
                <c:ptCount val="18"/>
                <c:pt idx="0">
                  <c:v>2.3123022649832337E-2</c:v>
                </c:pt>
                <c:pt idx="1">
                  <c:v>2.3221750051643304E-2</c:v>
                </c:pt>
                <c:pt idx="2">
                  <c:v>1.5874413840817881E-2</c:v>
                </c:pt>
                <c:pt idx="3">
                  <c:v>3.0314936353938293E-2</c:v>
                </c:pt>
                <c:pt idx="4">
                  <c:v>3.6899825602758361E-2</c:v>
                </c:pt>
                <c:pt idx="5">
                  <c:v>1.4336831152994001E-2</c:v>
                </c:pt>
                <c:pt idx="6">
                  <c:v>1.9712676613141362E-2</c:v>
                </c:pt>
                <c:pt idx="7">
                  <c:v>1.4256815152207322E-2</c:v>
                </c:pt>
                <c:pt idx="8">
                  <c:v>1.5581948849557208E-2</c:v>
                </c:pt>
                <c:pt idx="9">
                  <c:v>2.3327207268197474E-2</c:v>
                </c:pt>
                <c:pt idx="10">
                  <c:v>4.6523753856964507E-2</c:v>
                </c:pt>
                <c:pt idx="11">
                  <c:v>4.6805704093264691E-2</c:v>
                </c:pt>
                <c:pt idx="12">
                  <c:v>3.2720536217362747E-2</c:v>
                </c:pt>
                <c:pt idx="13">
                  <c:v>3.3542672072713817E-2</c:v>
                </c:pt>
                <c:pt idx="14">
                  <c:v>2.5102525670666322E-2</c:v>
                </c:pt>
                <c:pt idx="15">
                  <c:v>3.3266526966352766E-2</c:v>
                </c:pt>
                <c:pt idx="16">
                  <c:v>1.8658369118345744E-2</c:v>
                </c:pt>
                <c:pt idx="17">
                  <c:v>4.3319080677593075E-2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19546240"/>
        <c:axId val="119547776"/>
      </c:barChart>
      <c:catAx>
        <c:axId val="119546240"/>
        <c:scaling>
          <c:orientation val="minMax"/>
        </c:scaling>
        <c:delete val="0"/>
        <c:axPos val="l"/>
        <c:majorTickMark val="none"/>
        <c:minorTickMark val="none"/>
        <c:tickLblPos val="low"/>
        <c:crossAx val="119547776"/>
        <c:crosses val="autoZero"/>
        <c:auto val="1"/>
        <c:lblAlgn val="ctr"/>
        <c:lblOffset val="100"/>
        <c:noMultiLvlLbl val="0"/>
      </c:catAx>
      <c:valAx>
        <c:axId val="119547776"/>
        <c:scaling>
          <c:orientation val="minMax"/>
          <c:max val="8.0000000000000016E-2"/>
          <c:min val="-8.0000000000000016E-2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19546240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Campbell</a:t>
            </a:r>
            <a:r>
              <a:rPr lang="en-US" baseline="0"/>
              <a:t> 2020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Campbell!$O$3:$O$20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Campbell!$P$3:$P$20</c:f>
              <c:numCache>
                <c:formatCode>0.00%</c:formatCode>
                <c:ptCount val="18"/>
                <c:pt idx="0">
                  <c:v>-3.5407259656581758E-2</c:v>
                </c:pt>
                <c:pt idx="1">
                  <c:v>-2.5130650861095352E-2</c:v>
                </c:pt>
                <c:pt idx="2">
                  <c:v>-1.6460594717765419E-2</c:v>
                </c:pt>
                <c:pt idx="3">
                  <c:v>-1.8239531907869099E-2</c:v>
                </c:pt>
                <c:pt idx="4">
                  <c:v>-2.9814424299624012E-2</c:v>
                </c:pt>
                <c:pt idx="5">
                  <c:v>-3.6296391350602107E-2</c:v>
                </c:pt>
                <c:pt idx="6">
                  <c:v>-9.853841999527737E-3</c:v>
                </c:pt>
                <c:pt idx="7">
                  <c:v>-2.6947180451881707E-2</c:v>
                </c:pt>
                <c:pt idx="8">
                  <c:v>-1.6286584359347388E-2</c:v>
                </c:pt>
                <c:pt idx="9">
                  <c:v>-1.4558567240813976E-2</c:v>
                </c:pt>
                <c:pt idx="10">
                  <c:v>-1.7668708783168216E-2</c:v>
                </c:pt>
                <c:pt idx="11">
                  <c:v>-5.5466947746548749E-2</c:v>
                </c:pt>
                <c:pt idx="12">
                  <c:v>-5.048801147804062E-2</c:v>
                </c:pt>
                <c:pt idx="13">
                  <c:v>-5.1959304045815204E-2</c:v>
                </c:pt>
                <c:pt idx="14">
                  <c:v>-2.4464414661520915E-2</c:v>
                </c:pt>
                <c:pt idx="15">
                  <c:v>-2.4183937745442988E-2</c:v>
                </c:pt>
                <c:pt idx="16">
                  <c:v>-1.9068751622851654E-2</c:v>
                </c:pt>
                <c:pt idx="17">
                  <c:v>-2.6315116853426069E-2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Campbell!$O$3:$O$20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Campbell!$Q$3:$Q$20</c:f>
              <c:numCache>
                <c:formatCode>0.00%</c:formatCode>
                <c:ptCount val="18"/>
                <c:pt idx="0">
                  <c:v>3.4050800956061972E-2</c:v>
                </c:pt>
                <c:pt idx="1">
                  <c:v>2.2957359645302159E-2</c:v>
                </c:pt>
                <c:pt idx="2">
                  <c:v>2.3903457717628383E-2</c:v>
                </c:pt>
                <c:pt idx="3">
                  <c:v>1.4227023120765526E-2</c:v>
                </c:pt>
                <c:pt idx="4">
                  <c:v>2.9312972310516827E-2</c:v>
                </c:pt>
                <c:pt idx="5">
                  <c:v>3.5292695940322825E-2</c:v>
                </c:pt>
                <c:pt idx="6">
                  <c:v>1.5793060022828861E-2</c:v>
                </c:pt>
                <c:pt idx="7">
                  <c:v>2.0202573661102619E-2</c:v>
                </c:pt>
                <c:pt idx="8">
                  <c:v>1.397850691146427E-2</c:v>
                </c:pt>
                <c:pt idx="9">
                  <c:v>1.4618832532011192E-2</c:v>
                </c:pt>
                <c:pt idx="10">
                  <c:v>2.0508705299954265E-2</c:v>
                </c:pt>
                <c:pt idx="11">
                  <c:v>4.5715614507442381E-2</c:v>
                </c:pt>
                <c:pt idx="12">
                  <c:v>4.6769696251486852E-2</c:v>
                </c:pt>
                <c:pt idx="13">
                  <c:v>3.0978927286634528E-2</c:v>
                </c:pt>
                <c:pt idx="14">
                  <c:v>3.2286301605016395E-2</c:v>
                </c:pt>
                <c:pt idx="15">
                  <c:v>2.1354525850135652E-2</c:v>
                </c:pt>
                <c:pt idx="16">
                  <c:v>3.0067860103652734E-2</c:v>
                </c:pt>
                <c:pt idx="17">
                  <c:v>4.9370866495749725E-2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19609600"/>
        <c:axId val="119611392"/>
      </c:barChart>
      <c:catAx>
        <c:axId val="119609600"/>
        <c:scaling>
          <c:orientation val="minMax"/>
        </c:scaling>
        <c:delete val="0"/>
        <c:axPos val="l"/>
        <c:majorTickMark val="none"/>
        <c:minorTickMark val="none"/>
        <c:tickLblPos val="low"/>
        <c:crossAx val="119611392"/>
        <c:crosses val="autoZero"/>
        <c:auto val="1"/>
        <c:lblAlgn val="ctr"/>
        <c:lblOffset val="100"/>
        <c:noMultiLvlLbl val="0"/>
      </c:catAx>
      <c:valAx>
        <c:axId val="119611392"/>
        <c:scaling>
          <c:orientation val="minMax"/>
          <c:max val="8.0000000000000016E-2"/>
          <c:min val="-8.0000000000000016E-2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19609600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Campbell</a:t>
            </a:r>
            <a:r>
              <a:rPr lang="en-US" baseline="0"/>
              <a:t> 2025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Campbell!$R$3:$R$20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Campbell!$S$3:$S$20</c:f>
              <c:numCache>
                <c:formatCode>0.00%</c:formatCode>
                <c:ptCount val="18"/>
                <c:pt idx="0">
                  <c:v>-3.9903321238164056E-2</c:v>
                </c:pt>
                <c:pt idx="1">
                  <c:v>-3.6260073737267952E-2</c:v>
                </c:pt>
                <c:pt idx="2">
                  <c:v>-2.5948254681059879E-2</c:v>
                </c:pt>
                <c:pt idx="3">
                  <c:v>-1.6087593176417201E-2</c:v>
                </c:pt>
                <c:pt idx="4">
                  <c:v>-1.6589831308859201E-2</c:v>
                </c:pt>
                <c:pt idx="5">
                  <c:v>-2.8430538086279471E-2</c:v>
                </c:pt>
                <c:pt idx="6">
                  <c:v>-3.2983997724287076E-2</c:v>
                </c:pt>
                <c:pt idx="7">
                  <c:v>-1.0883717503183151E-2</c:v>
                </c:pt>
                <c:pt idx="8">
                  <c:v>-2.7770454972506485E-2</c:v>
                </c:pt>
                <c:pt idx="9">
                  <c:v>-1.6164275108875668E-2</c:v>
                </c:pt>
                <c:pt idx="10">
                  <c:v>-1.3738070480532985E-2</c:v>
                </c:pt>
                <c:pt idx="11">
                  <c:v>-1.244197125415334E-2</c:v>
                </c:pt>
                <c:pt idx="12">
                  <c:v>-5.3217437919875946E-2</c:v>
                </c:pt>
                <c:pt idx="13">
                  <c:v>-4.6369799279991436E-2</c:v>
                </c:pt>
                <c:pt idx="14">
                  <c:v>-4.9777026303634279E-2</c:v>
                </c:pt>
                <c:pt idx="15">
                  <c:v>-2.016755737753341E-2</c:v>
                </c:pt>
                <c:pt idx="16">
                  <c:v>-1.8129325180628101E-2</c:v>
                </c:pt>
                <c:pt idx="17">
                  <c:v>-2.955246640953382E-2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Campbell!$R$3:$R$20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Campbell!$T$3:$T$20</c:f>
              <c:numCache>
                <c:formatCode>0.00%</c:formatCode>
                <c:ptCount val="18"/>
                <c:pt idx="0">
                  <c:v>3.8335435643385707E-2</c:v>
                </c:pt>
                <c:pt idx="1">
                  <c:v>3.5028177080938631E-2</c:v>
                </c:pt>
                <c:pt idx="2">
                  <c:v>2.2638900335502692E-2</c:v>
                </c:pt>
                <c:pt idx="3">
                  <c:v>2.4857309418565978E-2</c:v>
                </c:pt>
                <c:pt idx="4">
                  <c:v>1.2214676882970683E-2</c:v>
                </c:pt>
                <c:pt idx="5">
                  <c:v>2.8283274545833206E-2</c:v>
                </c:pt>
                <c:pt idx="6">
                  <c:v>3.2118762300875986E-2</c:v>
                </c:pt>
                <c:pt idx="7">
                  <c:v>1.7556006550474332E-2</c:v>
                </c:pt>
                <c:pt idx="8">
                  <c:v>2.0683643342435543E-2</c:v>
                </c:pt>
                <c:pt idx="9">
                  <c:v>1.3736230471555026E-2</c:v>
                </c:pt>
                <c:pt idx="10">
                  <c:v>1.3660974819652465E-2</c:v>
                </c:pt>
                <c:pt idx="11">
                  <c:v>1.7040628984514698E-2</c:v>
                </c:pt>
                <c:pt idx="12">
                  <c:v>4.3871423560282265E-2</c:v>
                </c:pt>
                <c:pt idx="13">
                  <c:v>4.6115142210351644E-2</c:v>
                </c:pt>
                <c:pt idx="14">
                  <c:v>2.8679580557552261E-2</c:v>
                </c:pt>
                <c:pt idx="15">
                  <c:v>2.9772220438370817E-2</c:v>
                </c:pt>
                <c:pt idx="16">
                  <c:v>1.7125716969896159E-2</c:v>
                </c:pt>
                <c:pt idx="17">
                  <c:v>6.3866184144058508E-2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19640448"/>
        <c:axId val="119641984"/>
      </c:barChart>
      <c:catAx>
        <c:axId val="119640448"/>
        <c:scaling>
          <c:orientation val="minMax"/>
        </c:scaling>
        <c:delete val="0"/>
        <c:axPos val="l"/>
        <c:majorTickMark val="none"/>
        <c:minorTickMark val="none"/>
        <c:tickLblPos val="low"/>
        <c:crossAx val="119641984"/>
        <c:crosses val="autoZero"/>
        <c:auto val="1"/>
        <c:lblAlgn val="ctr"/>
        <c:lblOffset val="100"/>
        <c:noMultiLvlLbl val="0"/>
      </c:catAx>
      <c:valAx>
        <c:axId val="119641984"/>
        <c:scaling>
          <c:orientation val="minMax"/>
          <c:min val="-8.0000000000000029E-2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19640448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Campbell </a:t>
            </a:r>
            <a:r>
              <a:rPr lang="en-US" baseline="0"/>
              <a:t>2030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Campbell!$U$3:$U$20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Campbell!$V$3:$V$20</c:f>
              <c:numCache>
                <c:formatCode>0.00%</c:formatCode>
                <c:ptCount val="18"/>
                <c:pt idx="0">
                  <c:v>-3.2191027287494983E-2</c:v>
                </c:pt>
                <c:pt idx="1">
                  <c:v>-4.075531218033146E-2</c:v>
                </c:pt>
                <c:pt idx="2">
                  <c:v>-3.8075461124470966E-2</c:v>
                </c:pt>
                <c:pt idx="3">
                  <c:v>-2.7578686766661004E-2</c:v>
                </c:pt>
                <c:pt idx="4">
                  <c:v>-1.6109505549156272E-2</c:v>
                </c:pt>
                <c:pt idx="5">
                  <c:v>-1.4931241602652242E-2</c:v>
                </c:pt>
                <c:pt idx="6">
                  <c:v>-2.7935098124672791E-2</c:v>
                </c:pt>
                <c:pt idx="7">
                  <c:v>-2.876071346425722E-2</c:v>
                </c:pt>
                <c:pt idx="8">
                  <c:v>-1.2419181105939169E-2</c:v>
                </c:pt>
                <c:pt idx="9">
                  <c:v>-2.9354181763440356E-2</c:v>
                </c:pt>
                <c:pt idx="10">
                  <c:v>-1.6313581164574962E-2</c:v>
                </c:pt>
                <c:pt idx="11">
                  <c:v>-1.365946519681786E-2</c:v>
                </c:pt>
                <c:pt idx="12">
                  <c:v>-6.3668767640078288E-3</c:v>
                </c:pt>
                <c:pt idx="13">
                  <c:v>-5.0937732185125054E-2</c:v>
                </c:pt>
                <c:pt idx="14">
                  <c:v>-4.1746989923355279E-2</c:v>
                </c:pt>
                <c:pt idx="15">
                  <c:v>-4.5773072023845035E-2</c:v>
                </c:pt>
                <c:pt idx="16">
                  <c:v>-1.5100496793857537E-2</c:v>
                </c:pt>
                <c:pt idx="17">
                  <c:v>-3.1452946609911374E-2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Campbell!$U$3:$U$20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Campbell!$W$3:$W$20</c:f>
              <c:numCache>
                <c:formatCode>0.00%</c:formatCode>
                <c:ptCount val="18"/>
                <c:pt idx="0">
                  <c:v>3.0928971549709857E-2</c:v>
                </c:pt>
                <c:pt idx="1">
                  <c:v>3.9140076034235229E-2</c:v>
                </c:pt>
                <c:pt idx="2">
                  <c:v>3.712705814204071E-2</c:v>
                </c:pt>
                <c:pt idx="3">
                  <c:v>2.2573630070237698E-2</c:v>
                </c:pt>
                <c:pt idx="4">
                  <c:v>2.6765075258278991E-2</c:v>
                </c:pt>
                <c:pt idx="5">
                  <c:v>1.0094808689017134E-2</c:v>
                </c:pt>
                <c:pt idx="6">
                  <c:v>2.7997954280150283E-2</c:v>
                </c:pt>
                <c:pt idx="7">
                  <c:v>2.8066317758866855E-2</c:v>
                </c:pt>
                <c:pt idx="8">
                  <c:v>2.0102283177764489E-2</c:v>
                </c:pt>
                <c:pt idx="9">
                  <c:v>2.1809719592079207E-2</c:v>
                </c:pt>
                <c:pt idx="10">
                  <c:v>1.3781627154275271E-2</c:v>
                </c:pt>
                <c:pt idx="11">
                  <c:v>1.3172199005187176E-2</c:v>
                </c:pt>
                <c:pt idx="12">
                  <c:v>1.2993503715745175E-2</c:v>
                </c:pt>
                <c:pt idx="13">
                  <c:v>4.1953193117857834E-2</c:v>
                </c:pt>
                <c:pt idx="14">
                  <c:v>4.616244707461549E-2</c:v>
                </c:pt>
                <c:pt idx="15">
                  <c:v>2.5579911260034623E-2</c:v>
                </c:pt>
                <c:pt idx="16">
                  <c:v>2.7544058127981431E-2</c:v>
                </c:pt>
                <c:pt idx="17">
                  <c:v>6.4745596361350952E-2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0129792"/>
        <c:axId val="120131584"/>
      </c:barChart>
      <c:catAx>
        <c:axId val="120129792"/>
        <c:scaling>
          <c:orientation val="minMax"/>
        </c:scaling>
        <c:delete val="0"/>
        <c:axPos val="l"/>
        <c:majorTickMark val="none"/>
        <c:minorTickMark val="none"/>
        <c:tickLblPos val="low"/>
        <c:crossAx val="120131584"/>
        <c:crosses val="autoZero"/>
        <c:auto val="1"/>
        <c:lblAlgn val="ctr"/>
        <c:lblOffset val="100"/>
        <c:noMultiLvlLbl val="0"/>
      </c:catAx>
      <c:valAx>
        <c:axId val="120131584"/>
        <c:scaling>
          <c:orientation val="minMax"/>
          <c:max val="8.0000000000000016E-2"/>
          <c:min val="-8.0000000000000016E-2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20129792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Campbell</a:t>
            </a:r>
            <a:r>
              <a:rPr lang="en-US" baseline="0"/>
              <a:t> 2035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Campbell!$X$3:$X$20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Campbell!$Y$3:$Y$20</c:f>
              <c:numCache>
                <c:formatCode>0.00%</c:formatCode>
                <c:ptCount val="18"/>
                <c:pt idx="0">
                  <c:v>-3.0769878017053307E-2</c:v>
                </c:pt>
                <c:pt idx="1">
                  <c:v>-3.0895509217145841E-2</c:v>
                </c:pt>
                <c:pt idx="2">
                  <c:v>-4.1387015539276636E-2</c:v>
                </c:pt>
                <c:pt idx="3">
                  <c:v>-3.9942261870876142E-2</c:v>
                </c:pt>
                <c:pt idx="4">
                  <c:v>-2.943578049892269E-2</c:v>
                </c:pt>
                <c:pt idx="5">
                  <c:v>-1.619159355569226E-2</c:v>
                </c:pt>
                <c:pt idx="6">
                  <c:v>-1.2807046796781931E-2</c:v>
                </c:pt>
                <c:pt idx="7">
                  <c:v>-2.7728116965840016E-2</c:v>
                </c:pt>
                <c:pt idx="8">
                  <c:v>-2.3170689512855065E-2</c:v>
                </c:pt>
                <c:pt idx="9">
                  <c:v>-1.4347481415063085E-2</c:v>
                </c:pt>
                <c:pt idx="10">
                  <c:v>-3.0950184409993232E-2</c:v>
                </c:pt>
                <c:pt idx="11">
                  <c:v>-1.6336059120389154E-2</c:v>
                </c:pt>
                <c:pt idx="12">
                  <c:v>-1.4302067211599169E-2</c:v>
                </c:pt>
                <c:pt idx="13">
                  <c:v>-6.969561036829869E-3</c:v>
                </c:pt>
                <c:pt idx="14">
                  <c:v>-4.7499832315838868E-2</c:v>
                </c:pt>
                <c:pt idx="15">
                  <c:v>-3.3936920420317519E-2</c:v>
                </c:pt>
                <c:pt idx="16">
                  <c:v>-3.8149405658395447E-2</c:v>
                </c:pt>
                <c:pt idx="17">
                  <c:v>-3.0145164278232495E-2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Campbell!$X$3:$X$20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Campbell!$Z$3:$Z$20</c:f>
              <c:numCache>
                <c:formatCode>0.00%</c:formatCode>
                <c:ptCount val="18"/>
                <c:pt idx="0">
                  <c:v>2.9563172385724326E-2</c:v>
                </c:pt>
                <c:pt idx="1">
                  <c:v>2.9697641503955038E-2</c:v>
                </c:pt>
                <c:pt idx="2">
                  <c:v>3.9664898699597426E-2</c:v>
                </c:pt>
                <c:pt idx="3">
                  <c:v>3.967283704729764E-2</c:v>
                </c:pt>
                <c:pt idx="4">
                  <c:v>2.1900815456807748E-2</c:v>
                </c:pt>
                <c:pt idx="5">
                  <c:v>2.9559455749937052E-2</c:v>
                </c:pt>
                <c:pt idx="6">
                  <c:v>7.2211269226859377E-3</c:v>
                </c:pt>
                <c:pt idx="7">
                  <c:v>2.8122701495443152E-2</c:v>
                </c:pt>
                <c:pt idx="8">
                  <c:v>2.2456520069145957E-2</c:v>
                </c:pt>
                <c:pt idx="9">
                  <c:v>2.3403281477098654E-2</c:v>
                </c:pt>
                <c:pt idx="10">
                  <c:v>2.3039515771651784E-2</c:v>
                </c:pt>
                <c:pt idx="11">
                  <c:v>1.3779290163072224E-2</c:v>
                </c:pt>
                <c:pt idx="12">
                  <c:v>1.2871585427831858E-2</c:v>
                </c:pt>
                <c:pt idx="13">
                  <c:v>1.4541205036705416E-2</c:v>
                </c:pt>
                <c:pt idx="14">
                  <c:v>3.8830183756385174E-2</c:v>
                </c:pt>
                <c:pt idx="15">
                  <c:v>4.4410979259890668E-2</c:v>
                </c:pt>
                <c:pt idx="16">
                  <c:v>2.1634707564345278E-2</c:v>
                </c:pt>
                <c:pt idx="17">
                  <c:v>7.4665514371321989E-2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0172928"/>
        <c:axId val="120174464"/>
      </c:barChart>
      <c:catAx>
        <c:axId val="120172928"/>
        <c:scaling>
          <c:orientation val="minMax"/>
        </c:scaling>
        <c:delete val="0"/>
        <c:axPos val="l"/>
        <c:majorTickMark val="none"/>
        <c:minorTickMark val="none"/>
        <c:tickLblPos val="low"/>
        <c:crossAx val="120174464"/>
        <c:crosses val="autoZero"/>
        <c:auto val="1"/>
        <c:lblAlgn val="ctr"/>
        <c:lblOffset val="100"/>
        <c:noMultiLvlLbl val="0"/>
      </c:catAx>
      <c:valAx>
        <c:axId val="120174464"/>
        <c:scaling>
          <c:orientation val="minMax"/>
          <c:max val="8.0000000000000016E-2"/>
          <c:min val="-8.0000000000000016E-2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20172928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Aurora</a:t>
            </a:r>
            <a:r>
              <a:rPr lang="en-US" baseline="0"/>
              <a:t> 2010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Aurora!$I$3:$I$20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Aurora!$J$3:$J$20</c:f>
              <c:numCache>
                <c:formatCode>0.00%</c:formatCode>
                <c:ptCount val="18"/>
                <c:pt idx="0">
                  <c:v>-4.1697416974169739E-2</c:v>
                </c:pt>
                <c:pt idx="1">
                  <c:v>-2.915129151291513E-2</c:v>
                </c:pt>
                <c:pt idx="2">
                  <c:v>-4.0590405904059039E-2</c:v>
                </c:pt>
                <c:pt idx="3">
                  <c:v>-3.9852398523985241E-2</c:v>
                </c:pt>
                <c:pt idx="4">
                  <c:v>-2.1771217712177122E-2</c:v>
                </c:pt>
                <c:pt idx="5">
                  <c:v>-2.3985239852398525E-2</c:v>
                </c:pt>
                <c:pt idx="6">
                  <c:v>-2.3247232472324724E-2</c:v>
                </c:pt>
                <c:pt idx="7">
                  <c:v>-2.6568265682656828E-2</c:v>
                </c:pt>
                <c:pt idx="8">
                  <c:v>-3.136531365313653E-2</c:v>
                </c:pt>
                <c:pt idx="9">
                  <c:v>-3.6162361623616239E-2</c:v>
                </c:pt>
                <c:pt idx="10">
                  <c:v>-3.8007380073800737E-2</c:v>
                </c:pt>
                <c:pt idx="11">
                  <c:v>-3.8376383763837639E-2</c:v>
                </c:pt>
                <c:pt idx="12">
                  <c:v>-3.2103321033210334E-2</c:v>
                </c:pt>
                <c:pt idx="13">
                  <c:v>-2.2878228782287822E-2</c:v>
                </c:pt>
                <c:pt idx="14">
                  <c:v>-2.3247232472324724E-2</c:v>
                </c:pt>
                <c:pt idx="15">
                  <c:v>-1.808118081180812E-2</c:v>
                </c:pt>
                <c:pt idx="16">
                  <c:v>-1.3284132841328414E-2</c:v>
                </c:pt>
                <c:pt idx="17">
                  <c:v>-9.2250922509225092E-3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Aurora!$I$3:$I$20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Aurora!$K$3:$K$20</c:f>
              <c:numCache>
                <c:formatCode>0.00%</c:formatCode>
                <c:ptCount val="18"/>
                <c:pt idx="0">
                  <c:v>2.9889298892988931E-2</c:v>
                </c:pt>
                <c:pt idx="1">
                  <c:v>3.3579335793357937E-2</c:v>
                </c:pt>
                <c:pt idx="2">
                  <c:v>3.7269372693726939E-2</c:v>
                </c:pt>
                <c:pt idx="3">
                  <c:v>2.9520295202952029E-2</c:v>
                </c:pt>
                <c:pt idx="4">
                  <c:v>1.3653136531365314E-2</c:v>
                </c:pt>
                <c:pt idx="5">
                  <c:v>2.0664206642066422E-2</c:v>
                </c:pt>
                <c:pt idx="6">
                  <c:v>2.9520295202952029E-2</c:v>
                </c:pt>
                <c:pt idx="7">
                  <c:v>2.6568265682656828E-2</c:v>
                </c:pt>
                <c:pt idx="8">
                  <c:v>2.3985239852398525E-2</c:v>
                </c:pt>
                <c:pt idx="9">
                  <c:v>3.3579335793357937E-2</c:v>
                </c:pt>
                <c:pt idx="10">
                  <c:v>3.6900369003690037E-2</c:v>
                </c:pt>
                <c:pt idx="11">
                  <c:v>3.025830258302583E-2</c:v>
                </c:pt>
                <c:pt idx="12">
                  <c:v>3.2841328413284132E-2</c:v>
                </c:pt>
                <c:pt idx="13">
                  <c:v>2.1771217712177122E-2</c:v>
                </c:pt>
                <c:pt idx="14">
                  <c:v>2.5830258302583026E-2</c:v>
                </c:pt>
                <c:pt idx="15">
                  <c:v>2.3616236162361623E-2</c:v>
                </c:pt>
                <c:pt idx="16">
                  <c:v>1.8450184501845018E-2</c:v>
                </c:pt>
                <c:pt idx="17">
                  <c:v>2.2509225092250923E-2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0241152"/>
        <c:axId val="120259328"/>
      </c:barChart>
      <c:catAx>
        <c:axId val="120241152"/>
        <c:scaling>
          <c:orientation val="minMax"/>
        </c:scaling>
        <c:delete val="0"/>
        <c:axPos val="l"/>
        <c:majorTickMark val="none"/>
        <c:minorTickMark val="none"/>
        <c:tickLblPos val="low"/>
        <c:crossAx val="120259328"/>
        <c:crosses val="autoZero"/>
        <c:auto val="1"/>
        <c:lblAlgn val="ctr"/>
        <c:lblOffset val="100"/>
        <c:noMultiLvlLbl val="0"/>
      </c:catAx>
      <c:valAx>
        <c:axId val="120259328"/>
        <c:scaling>
          <c:orientation val="minMax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202411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Beadle</a:t>
            </a:r>
            <a:r>
              <a:rPr lang="en-US" baseline="0"/>
              <a:t> 2010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Beadle!$I$3:$I$20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Beadle!$J$3:$J$20</c:f>
              <c:numCache>
                <c:formatCode>0.00%</c:formatCode>
                <c:ptCount val="18"/>
                <c:pt idx="0">
                  <c:v>-3.8452695712150819E-2</c:v>
                </c:pt>
                <c:pt idx="1">
                  <c:v>-3.224508564202782E-2</c:v>
                </c:pt>
                <c:pt idx="2">
                  <c:v>-3.1727784802850906E-2</c:v>
                </c:pt>
                <c:pt idx="3">
                  <c:v>-3.4601678353833772E-2</c:v>
                </c:pt>
                <c:pt idx="4">
                  <c:v>-3.023336015633981E-2</c:v>
                </c:pt>
                <c:pt idx="5">
                  <c:v>-3.2647430739165421E-2</c:v>
                </c:pt>
                <c:pt idx="6">
                  <c:v>-2.7876767444533854E-2</c:v>
                </c:pt>
                <c:pt idx="7">
                  <c:v>-2.5692608345786874E-2</c:v>
                </c:pt>
                <c:pt idx="8">
                  <c:v>-2.7531900218415908E-2</c:v>
                </c:pt>
                <c:pt idx="9">
                  <c:v>-3.7877917001954246E-2</c:v>
                </c:pt>
                <c:pt idx="10">
                  <c:v>-4.2361190941487527E-2</c:v>
                </c:pt>
                <c:pt idx="11">
                  <c:v>-3.874008506724911E-2</c:v>
                </c:pt>
                <c:pt idx="12">
                  <c:v>-3.0405793769398781E-2</c:v>
                </c:pt>
                <c:pt idx="13">
                  <c:v>-1.9657431888722841E-2</c:v>
                </c:pt>
                <c:pt idx="14">
                  <c:v>-1.7473272789975861E-2</c:v>
                </c:pt>
                <c:pt idx="15">
                  <c:v>-1.3047476721462238E-2</c:v>
                </c:pt>
                <c:pt idx="16">
                  <c:v>-1.253017588228532E-2</c:v>
                </c:pt>
                <c:pt idx="17">
                  <c:v>-1.0116105299459707E-2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Beadle!$I$3:$I$20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Beadle!$K$3:$K$20</c:f>
              <c:numCache>
                <c:formatCode>0.00%</c:formatCode>
                <c:ptCount val="18"/>
                <c:pt idx="0">
                  <c:v>3.6268536613403839E-2</c:v>
                </c:pt>
                <c:pt idx="1">
                  <c:v>3.0463271640418441E-2</c:v>
                </c:pt>
                <c:pt idx="2">
                  <c:v>3.0118404414300495E-2</c:v>
                </c:pt>
                <c:pt idx="3">
                  <c:v>3.1325439705713304E-2</c:v>
                </c:pt>
                <c:pt idx="4">
                  <c:v>2.7072077250258651E-2</c:v>
                </c:pt>
                <c:pt idx="5">
                  <c:v>2.8681457638809058E-2</c:v>
                </c:pt>
                <c:pt idx="6">
                  <c:v>2.6497298540062077E-2</c:v>
                </c:pt>
                <c:pt idx="7">
                  <c:v>2.2991148407862972E-2</c:v>
                </c:pt>
                <c:pt idx="8">
                  <c:v>2.799172318657317E-2</c:v>
                </c:pt>
                <c:pt idx="9">
                  <c:v>3.7130704678698702E-2</c:v>
                </c:pt>
                <c:pt idx="10">
                  <c:v>3.8107828486032877E-2</c:v>
                </c:pt>
                <c:pt idx="11">
                  <c:v>3.4889067708932062E-2</c:v>
                </c:pt>
                <c:pt idx="12">
                  <c:v>2.5290263248649272E-2</c:v>
                </c:pt>
                <c:pt idx="13">
                  <c:v>2.172663524543051E-2</c:v>
                </c:pt>
                <c:pt idx="14">
                  <c:v>1.8680308081388666E-2</c:v>
                </c:pt>
                <c:pt idx="15">
                  <c:v>1.8852741694447638E-2</c:v>
                </c:pt>
                <c:pt idx="16">
                  <c:v>1.8910219565467293E-2</c:v>
                </c:pt>
                <c:pt idx="17">
                  <c:v>2.1784113116450166E-2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12347008"/>
        <c:axId val="112348544"/>
      </c:barChart>
      <c:catAx>
        <c:axId val="112347008"/>
        <c:scaling>
          <c:orientation val="minMax"/>
        </c:scaling>
        <c:delete val="0"/>
        <c:axPos val="l"/>
        <c:majorTickMark val="none"/>
        <c:minorTickMark val="none"/>
        <c:tickLblPos val="low"/>
        <c:crossAx val="112348544"/>
        <c:crosses val="autoZero"/>
        <c:auto val="1"/>
        <c:lblAlgn val="ctr"/>
        <c:lblOffset val="100"/>
        <c:noMultiLvlLbl val="0"/>
      </c:catAx>
      <c:valAx>
        <c:axId val="112348544"/>
        <c:scaling>
          <c:orientation val="minMax"/>
          <c:max val="8.0000000000000016E-2"/>
          <c:min val="-8.0000000000000016E-2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12347008"/>
        <c:crosses val="autoZero"/>
        <c:crossBetween val="between"/>
      </c:valAx>
      <c:spPr>
        <a:gradFill>
          <a:gsLst>
            <a:gs pos="83000">
              <a:schemeClr val="bg1"/>
            </a:gs>
            <a:gs pos="28000">
              <a:schemeClr val="bg1"/>
            </a:gs>
            <a:gs pos="27000">
              <a:schemeClr val="bg1">
                <a:lumMod val="75000"/>
              </a:schemeClr>
            </a:gs>
            <a:gs pos="84000">
              <a:schemeClr val="bg1">
                <a:lumMod val="75000"/>
              </a:schemeClr>
            </a:gs>
          </a:gsLst>
          <a:lin ang="5400000" scaled="0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Charles Mix</a:t>
            </a:r>
            <a:r>
              <a:rPr lang="en-US" baseline="0"/>
              <a:t> 2010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'Charles Mix'!$I$3:$I$20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'Charles Mix'!$J$3:$J$20</c:f>
              <c:numCache>
                <c:formatCode>0.00%</c:formatCode>
                <c:ptCount val="18"/>
                <c:pt idx="0">
                  <c:v>-3.9763391390075585E-2</c:v>
                </c:pt>
                <c:pt idx="1">
                  <c:v>-3.9544309343849268E-2</c:v>
                </c:pt>
                <c:pt idx="2">
                  <c:v>-4.0749260598093986E-2</c:v>
                </c:pt>
                <c:pt idx="3">
                  <c:v>-3.9763391390075585E-2</c:v>
                </c:pt>
                <c:pt idx="4">
                  <c:v>-2.4537189177346916E-2</c:v>
                </c:pt>
                <c:pt idx="5">
                  <c:v>-2.6289845547157409E-2</c:v>
                </c:pt>
                <c:pt idx="6">
                  <c:v>-2.5632599408478476E-2</c:v>
                </c:pt>
                <c:pt idx="7">
                  <c:v>-2.4427648154233761E-2</c:v>
                </c:pt>
                <c:pt idx="8">
                  <c:v>-2.5413517362252162E-2</c:v>
                </c:pt>
                <c:pt idx="9">
                  <c:v>-3.4176799211304634E-2</c:v>
                </c:pt>
                <c:pt idx="10">
                  <c:v>-3.7134406835359846E-2</c:v>
                </c:pt>
                <c:pt idx="11">
                  <c:v>-3.0890568517909958E-2</c:v>
                </c:pt>
                <c:pt idx="12">
                  <c:v>-2.6399386570270567E-2</c:v>
                </c:pt>
                <c:pt idx="13">
                  <c:v>-2.2894073830649578E-2</c:v>
                </c:pt>
                <c:pt idx="14">
                  <c:v>-1.8293350859897032E-2</c:v>
                </c:pt>
                <c:pt idx="15">
                  <c:v>-1.7197940628765472E-2</c:v>
                </c:pt>
                <c:pt idx="16">
                  <c:v>-1.2597217658012926E-2</c:v>
                </c:pt>
                <c:pt idx="17">
                  <c:v>-9.0919049183919385E-3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'Charles Mix'!$I$3:$I$20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'Charles Mix'!$K$3:$K$20</c:f>
              <c:numCache>
                <c:formatCode>0.00%</c:formatCode>
                <c:ptCount val="18"/>
                <c:pt idx="0">
                  <c:v>4.4911819476393909E-2</c:v>
                </c:pt>
                <c:pt idx="1">
                  <c:v>3.8558440135830867E-2</c:v>
                </c:pt>
                <c:pt idx="2">
                  <c:v>4.2830540037243951E-2</c:v>
                </c:pt>
                <c:pt idx="3">
                  <c:v>3.7243947858473E-2</c:v>
                </c:pt>
                <c:pt idx="4">
                  <c:v>2.3113155876875891E-2</c:v>
                </c:pt>
                <c:pt idx="5">
                  <c:v>2.2674991784423268E-2</c:v>
                </c:pt>
                <c:pt idx="6">
                  <c:v>2.4208566108007448E-2</c:v>
                </c:pt>
                <c:pt idx="7">
                  <c:v>2.2784532807536423E-2</c:v>
                </c:pt>
                <c:pt idx="8">
                  <c:v>2.7823419870741592E-2</c:v>
                </c:pt>
                <c:pt idx="9">
                  <c:v>3.2752765910833606E-2</c:v>
                </c:pt>
                <c:pt idx="10">
                  <c:v>3.5819914558001972E-2</c:v>
                </c:pt>
                <c:pt idx="11">
                  <c:v>2.8809289078759997E-2</c:v>
                </c:pt>
                <c:pt idx="12">
                  <c:v>2.6399386570270567E-2</c:v>
                </c:pt>
                <c:pt idx="13">
                  <c:v>2.3770402015554824E-2</c:v>
                </c:pt>
                <c:pt idx="14">
                  <c:v>2.0265089275933838E-2</c:v>
                </c:pt>
                <c:pt idx="15">
                  <c:v>1.9826925183481215E-2</c:v>
                </c:pt>
                <c:pt idx="16">
                  <c:v>1.4021250958483953E-2</c:v>
                </c:pt>
                <c:pt idx="17">
                  <c:v>1.9388761091028592E-2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0292480"/>
        <c:axId val="120294016"/>
      </c:barChart>
      <c:catAx>
        <c:axId val="120292480"/>
        <c:scaling>
          <c:orientation val="minMax"/>
        </c:scaling>
        <c:delete val="0"/>
        <c:axPos val="l"/>
        <c:majorTickMark val="none"/>
        <c:minorTickMark val="none"/>
        <c:tickLblPos val="low"/>
        <c:crossAx val="120294016"/>
        <c:crosses val="autoZero"/>
        <c:auto val="1"/>
        <c:lblAlgn val="ctr"/>
        <c:lblOffset val="100"/>
        <c:noMultiLvlLbl val="0"/>
      </c:catAx>
      <c:valAx>
        <c:axId val="120294016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20292480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Charles Mix</a:t>
            </a:r>
            <a:r>
              <a:rPr lang="en-US" baseline="0"/>
              <a:t> 2015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'Charles Mix'!$L$3:$L$20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'Charles Mix'!$M$3:$M$20</c:f>
              <c:numCache>
                <c:formatCode>0.00%</c:formatCode>
                <c:ptCount val="18"/>
                <c:pt idx="0">
                  <c:v>-3.861673280069166E-2</c:v>
                </c:pt>
                <c:pt idx="1">
                  <c:v>-3.8155397255651771E-2</c:v>
                </c:pt>
                <c:pt idx="2">
                  <c:v>-3.8021108795074456E-2</c:v>
                </c:pt>
                <c:pt idx="3">
                  <c:v>-3.9194309911455873E-2</c:v>
                </c:pt>
                <c:pt idx="4">
                  <c:v>-3.8257418552719691E-2</c:v>
                </c:pt>
                <c:pt idx="5">
                  <c:v>-2.3390088805874287E-2</c:v>
                </c:pt>
                <c:pt idx="6">
                  <c:v>-2.515912163014036E-2</c:v>
                </c:pt>
                <c:pt idx="7">
                  <c:v>-2.4286036864171461E-2</c:v>
                </c:pt>
                <c:pt idx="8">
                  <c:v>-2.3280487443534028E-2</c:v>
                </c:pt>
                <c:pt idx="9">
                  <c:v>-2.3983958776884098E-2</c:v>
                </c:pt>
                <c:pt idx="10">
                  <c:v>-3.2003936209542276E-2</c:v>
                </c:pt>
                <c:pt idx="11">
                  <c:v>-3.5001125187692571E-2</c:v>
                </c:pt>
                <c:pt idx="12">
                  <c:v>-2.774859866688419E-2</c:v>
                </c:pt>
                <c:pt idx="13">
                  <c:v>-2.4070164419363257E-2</c:v>
                </c:pt>
                <c:pt idx="14">
                  <c:v>-2.0342628692261416E-2</c:v>
                </c:pt>
                <c:pt idx="15">
                  <c:v>-1.4298744013758767E-2</c:v>
                </c:pt>
                <c:pt idx="16">
                  <c:v>-1.318612644059603E-2</c:v>
                </c:pt>
                <c:pt idx="17">
                  <c:v>-1.4804008803763683E-2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'Charles Mix'!$L$3:$L$20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'Charles Mix'!$N$3:$N$20</c:f>
              <c:numCache>
                <c:formatCode>0.00%</c:formatCode>
                <c:ptCount val="18"/>
                <c:pt idx="0">
                  <c:v>3.6950618699488347E-2</c:v>
                </c:pt>
                <c:pt idx="1">
                  <c:v>4.3155189910598912E-2</c:v>
                </c:pt>
                <c:pt idx="2">
                  <c:v>3.6972186695533392E-2</c:v>
                </c:pt>
                <c:pt idx="3">
                  <c:v>4.1405178849034059E-2</c:v>
                </c:pt>
                <c:pt idx="4">
                  <c:v>3.6296806036117353E-2</c:v>
                </c:pt>
                <c:pt idx="5">
                  <c:v>2.2298293297295435E-2</c:v>
                </c:pt>
                <c:pt idx="6">
                  <c:v>2.160721888519327E-2</c:v>
                </c:pt>
                <c:pt idx="7">
                  <c:v>2.3317650708008529E-2</c:v>
                </c:pt>
                <c:pt idx="8">
                  <c:v>2.1750281414977448E-2</c:v>
                </c:pt>
                <c:pt idx="9">
                  <c:v>2.6381194452057725E-2</c:v>
                </c:pt>
                <c:pt idx="10">
                  <c:v>3.0651278717399665E-2</c:v>
                </c:pt>
                <c:pt idx="11">
                  <c:v>3.4087230640270812E-2</c:v>
                </c:pt>
                <c:pt idx="12">
                  <c:v>2.7027996420782775E-2</c:v>
                </c:pt>
                <c:pt idx="13">
                  <c:v>2.4324514038117424E-2</c:v>
                </c:pt>
                <c:pt idx="14">
                  <c:v>2.1451619897320893E-2</c:v>
                </c:pt>
                <c:pt idx="15">
                  <c:v>1.7472357749011083E-2</c:v>
                </c:pt>
                <c:pt idx="16">
                  <c:v>1.6110515067327545E-2</c:v>
                </c:pt>
                <c:pt idx="17">
                  <c:v>2.493987525140539E-2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0392704"/>
        <c:axId val="120398592"/>
      </c:barChart>
      <c:catAx>
        <c:axId val="120392704"/>
        <c:scaling>
          <c:orientation val="minMax"/>
        </c:scaling>
        <c:delete val="0"/>
        <c:axPos val="l"/>
        <c:majorTickMark val="none"/>
        <c:minorTickMark val="none"/>
        <c:tickLblPos val="low"/>
        <c:crossAx val="120398592"/>
        <c:crosses val="autoZero"/>
        <c:auto val="1"/>
        <c:lblAlgn val="ctr"/>
        <c:lblOffset val="100"/>
        <c:noMultiLvlLbl val="0"/>
      </c:catAx>
      <c:valAx>
        <c:axId val="120398592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20392704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Charles Mix</a:t>
            </a:r>
            <a:r>
              <a:rPr lang="en-US" baseline="0"/>
              <a:t> 2020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'Charles Mix'!$O$3:$O$20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'Charles Mix'!$P$3:$P$20</c:f>
              <c:numCache>
                <c:formatCode>0.00%</c:formatCode>
                <c:ptCount val="18"/>
                <c:pt idx="0">
                  <c:v>-4.4787020901297867E-2</c:v>
                </c:pt>
                <c:pt idx="1">
                  <c:v>-3.6708046671660735E-2</c:v>
                </c:pt>
                <c:pt idx="2">
                  <c:v>-3.6376210438617509E-2</c:v>
                </c:pt>
                <c:pt idx="3">
                  <c:v>-3.6152033370141334E-2</c:v>
                </c:pt>
                <c:pt idx="4">
                  <c:v>-3.6891919330977893E-2</c:v>
                </c:pt>
                <c:pt idx="5">
                  <c:v>-3.6688953363942921E-2</c:v>
                </c:pt>
                <c:pt idx="6">
                  <c:v>-2.2093410872829192E-2</c:v>
                </c:pt>
                <c:pt idx="7">
                  <c:v>-2.3598910229109975E-2</c:v>
                </c:pt>
                <c:pt idx="8">
                  <c:v>-2.2988071399276829E-2</c:v>
                </c:pt>
                <c:pt idx="9">
                  <c:v>-2.1998108327721255E-2</c:v>
                </c:pt>
                <c:pt idx="10">
                  <c:v>-2.2051930150931015E-2</c:v>
                </c:pt>
                <c:pt idx="11">
                  <c:v>-2.9604873361055932E-2</c:v>
                </c:pt>
                <c:pt idx="12">
                  <c:v>-3.1209464574127602E-2</c:v>
                </c:pt>
                <c:pt idx="13">
                  <c:v>-2.5057467926585142E-2</c:v>
                </c:pt>
                <c:pt idx="14">
                  <c:v>-2.1146509845035251E-2</c:v>
                </c:pt>
                <c:pt idx="15">
                  <c:v>-1.5904497454605555E-2</c:v>
                </c:pt>
                <c:pt idx="16">
                  <c:v>-1.0770356020339806E-2</c:v>
                </c:pt>
                <c:pt idx="17">
                  <c:v>-1.882158266892546E-2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'Charles Mix'!$O$3:$O$20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'Charles Mix'!$Q$3:$Q$20</c:f>
              <c:numCache>
                <c:formatCode>0.00%</c:formatCode>
                <c:ptCount val="18"/>
                <c:pt idx="0">
                  <c:v>4.3034437277657628E-2</c:v>
                </c:pt>
                <c:pt idx="1">
                  <c:v>3.4794893284691E-2</c:v>
                </c:pt>
                <c:pt idx="2">
                  <c:v>4.1338400965117227E-2</c:v>
                </c:pt>
                <c:pt idx="3">
                  <c:v>3.5099441759475318E-2</c:v>
                </c:pt>
                <c:pt idx="4">
                  <c:v>3.962102706697597E-2</c:v>
                </c:pt>
                <c:pt idx="5">
                  <c:v>3.5111986841924493E-2</c:v>
                </c:pt>
                <c:pt idx="6">
                  <c:v>2.1115940893110408E-2</c:v>
                </c:pt>
                <c:pt idx="7">
                  <c:v>2.0516045760978551E-2</c:v>
                </c:pt>
                <c:pt idx="8">
                  <c:v>2.2263903872846689E-2</c:v>
                </c:pt>
                <c:pt idx="9">
                  <c:v>2.0400508643865861E-2</c:v>
                </c:pt>
                <c:pt idx="10">
                  <c:v>2.4394057846194733E-2</c:v>
                </c:pt>
                <c:pt idx="11">
                  <c:v>2.8583383707406471E-2</c:v>
                </c:pt>
                <c:pt idx="12">
                  <c:v>3.180903243713492E-2</c:v>
                </c:pt>
                <c:pt idx="13">
                  <c:v>2.4665300208103317E-2</c:v>
                </c:pt>
                <c:pt idx="14">
                  <c:v>2.1718015192760343E-2</c:v>
                </c:pt>
                <c:pt idx="15">
                  <c:v>1.8432008873639313E-2</c:v>
                </c:pt>
                <c:pt idx="16">
                  <c:v>1.3939580358537101E-2</c:v>
                </c:pt>
                <c:pt idx="17">
                  <c:v>3.0312668102399559E-2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0427648"/>
        <c:axId val="120429184"/>
      </c:barChart>
      <c:catAx>
        <c:axId val="120427648"/>
        <c:scaling>
          <c:orientation val="minMax"/>
        </c:scaling>
        <c:delete val="0"/>
        <c:axPos val="l"/>
        <c:majorTickMark val="none"/>
        <c:minorTickMark val="none"/>
        <c:tickLblPos val="low"/>
        <c:crossAx val="120429184"/>
        <c:crosses val="autoZero"/>
        <c:auto val="1"/>
        <c:lblAlgn val="ctr"/>
        <c:lblOffset val="100"/>
        <c:noMultiLvlLbl val="0"/>
      </c:catAx>
      <c:valAx>
        <c:axId val="120429184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20427648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Charles Mix</a:t>
            </a:r>
            <a:r>
              <a:rPr lang="en-US" baseline="0"/>
              <a:t> 2025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'Charles Mix'!$R$3:$R$20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'Charles Mix'!$S$3:$S$20</c:f>
              <c:numCache>
                <c:formatCode>0.00%</c:formatCode>
                <c:ptCount val="18"/>
                <c:pt idx="0">
                  <c:v>-5.0071294464840994E-2</c:v>
                </c:pt>
                <c:pt idx="1">
                  <c:v>-4.2375798156361486E-2</c:v>
                </c:pt>
                <c:pt idx="2">
                  <c:v>-3.4644547863804345E-2</c:v>
                </c:pt>
                <c:pt idx="3">
                  <c:v>-3.4277060365289082E-2</c:v>
                </c:pt>
                <c:pt idx="4">
                  <c:v>-3.3629277274005033E-2</c:v>
                </c:pt>
                <c:pt idx="5">
                  <c:v>-3.4564963443352505E-2</c:v>
                </c:pt>
                <c:pt idx="6">
                  <c:v>-3.4850334075416767E-2</c:v>
                </c:pt>
                <c:pt idx="7">
                  <c:v>-2.0439293304336883E-2</c:v>
                </c:pt>
                <c:pt idx="8">
                  <c:v>-2.2097166274924817E-2</c:v>
                </c:pt>
                <c:pt idx="9">
                  <c:v>-2.1553080372905254E-2</c:v>
                </c:pt>
                <c:pt idx="10">
                  <c:v>-2.0253042330309362E-2</c:v>
                </c:pt>
                <c:pt idx="11">
                  <c:v>-2.0017889077638417E-2</c:v>
                </c:pt>
                <c:pt idx="12">
                  <c:v>-2.5881452383520801E-2</c:v>
                </c:pt>
                <c:pt idx="13">
                  <c:v>-2.7956895722589838E-2</c:v>
                </c:pt>
                <c:pt idx="14">
                  <c:v>-2.1788785219430888E-2</c:v>
                </c:pt>
                <c:pt idx="15">
                  <c:v>-1.6329912611816055E-2</c:v>
                </c:pt>
                <c:pt idx="16">
                  <c:v>-1.1981212445880506E-2</c:v>
                </c:pt>
                <c:pt idx="17">
                  <c:v>-1.9592772331995058E-2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'Charles Mix'!$R$3:$R$20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'Charles Mix'!$T$3:$T$20</c:f>
              <c:numCache>
                <c:formatCode>0.00%</c:formatCode>
                <c:ptCount val="18"/>
                <c:pt idx="0">
                  <c:v>4.8107620000728178E-2</c:v>
                </c:pt>
                <c:pt idx="1">
                  <c:v>4.0600757069947008E-2</c:v>
                </c:pt>
                <c:pt idx="2">
                  <c:v>3.2622694769179852E-2</c:v>
                </c:pt>
                <c:pt idx="3">
                  <c:v>3.9198607277115265E-2</c:v>
                </c:pt>
                <c:pt idx="4">
                  <c:v>3.2961839209165858E-2</c:v>
                </c:pt>
                <c:pt idx="5">
                  <c:v>3.7588721812881844E-2</c:v>
                </c:pt>
                <c:pt idx="6">
                  <c:v>3.3317298977292582E-2</c:v>
                </c:pt>
                <c:pt idx="7">
                  <c:v>1.9916859574214737E-2</c:v>
                </c:pt>
                <c:pt idx="8">
                  <c:v>1.9289086034534213E-2</c:v>
                </c:pt>
                <c:pt idx="9">
                  <c:v>2.0879229558596443E-2</c:v>
                </c:pt>
                <c:pt idx="10">
                  <c:v>1.865056715813896E-2</c:v>
                </c:pt>
                <c:pt idx="11">
                  <c:v>2.2470884681644508E-2</c:v>
                </c:pt>
                <c:pt idx="12">
                  <c:v>2.6109016708434355E-2</c:v>
                </c:pt>
                <c:pt idx="13">
                  <c:v>2.8855727225369471E-2</c:v>
                </c:pt>
                <c:pt idx="14">
                  <c:v>2.1797437634254992E-2</c:v>
                </c:pt>
                <c:pt idx="15">
                  <c:v>1.8445701404112155E-2</c:v>
                </c:pt>
                <c:pt idx="16">
                  <c:v>1.4651873214466907E-2</c:v>
                </c:pt>
                <c:pt idx="17">
                  <c:v>3.2231299971504465E-2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0474624"/>
        <c:axId val="120484608"/>
      </c:barChart>
      <c:catAx>
        <c:axId val="120474624"/>
        <c:scaling>
          <c:orientation val="minMax"/>
        </c:scaling>
        <c:delete val="0"/>
        <c:axPos val="l"/>
        <c:majorTickMark val="none"/>
        <c:minorTickMark val="none"/>
        <c:tickLblPos val="low"/>
        <c:crossAx val="120484608"/>
        <c:crosses val="autoZero"/>
        <c:auto val="1"/>
        <c:lblAlgn val="ctr"/>
        <c:lblOffset val="100"/>
        <c:noMultiLvlLbl val="0"/>
      </c:catAx>
      <c:valAx>
        <c:axId val="120484608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20474624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Charles Mix</a:t>
            </a:r>
            <a:r>
              <a:rPr lang="en-US" baseline="0"/>
              <a:t> 2030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'Charles Mix'!$U$3:$U$20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'Charles Mix'!$V$3:$V$20</c:f>
              <c:numCache>
                <c:formatCode>0.00%</c:formatCode>
                <c:ptCount val="18"/>
                <c:pt idx="0">
                  <c:v>-5.1433338425185444E-2</c:v>
                </c:pt>
                <c:pt idx="1">
                  <c:v>-4.7202353676312231E-2</c:v>
                </c:pt>
                <c:pt idx="2">
                  <c:v>-4.0113471674468895E-2</c:v>
                </c:pt>
                <c:pt idx="3">
                  <c:v>-3.2563527227152098E-2</c:v>
                </c:pt>
                <c:pt idx="4">
                  <c:v>-3.1843100376212199E-2</c:v>
                </c:pt>
                <c:pt idx="5">
                  <c:v>-3.139029204089646E-2</c:v>
                </c:pt>
                <c:pt idx="6">
                  <c:v>-3.2304070267936323E-2</c:v>
                </c:pt>
                <c:pt idx="7">
                  <c:v>-3.2674115162663789E-2</c:v>
                </c:pt>
                <c:pt idx="8">
                  <c:v>-1.9020442670456574E-2</c:v>
                </c:pt>
                <c:pt idx="9">
                  <c:v>-2.0649824669731337E-2</c:v>
                </c:pt>
                <c:pt idx="10">
                  <c:v>-1.983280775329618E-2</c:v>
                </c:pt>
                <c:pt idx="11">
                  <c:v>-1.8562426322815011E-2</c:v>
                </c:pt>
                <c:pt idx="12">
                  <c:v>-1.7308857247092684E-2</c:v>
                </c:pt>
                <c:pt idx="13">
                  <c:v>-2.2899335659384946E-2</c:v>
                </c:pt>
                <c:pt idx="14">
                  <c:v>-2.4299535130452254E-2</c:v>
                </c:pt>
                <c:pt idx="15">
                  <c:v>-1.6782070364346615E-2</c:v>
                </c:pt>
                <c:pt idx="16">
                  <c:v>-1.2239301784561401E-2</c:v>
                </c:pt>
                <c:pt idx="17">
                  <c:v>-2.0863275183460834E-2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'Charles Mix'!$U$3:$U$20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'Charles Mix'!$W$3:$W$20</c:f>
              <c:numCache>
                <c:formatCode>0.00%</c:formatCode>
                <c:ptCount val="18"/>
                <c:pt idx="0">
                  <c:v>4.9416347074627151E-2</c:v>
                </c:pt>
                <c:pt idx="1">
                  <c:v>4.5207759980040958E-2</c:v>
                </c:pt>
                <c:pt idx="2">
                  <c:v>3.845118912140269E-2</c:v>
                </c:pt>
                <c:pt idx="3">
                  <c:v>3.0494875200598411E-2</c:v>
                </c:pt>
                <c:pt idx="4">
                  <c:v>3.7064775837612807E-2</c:v>
                </c:pt>
                <c:pt idx="5">
                  <c:v>3.0927857038593215E-2</c:v>
                </c:pt>
                <c:pt idx="6">
                  <c:v>3.5232534510161381E-2</c:v>
                </c:pt>
                <c:pt idx="7">
                  <c:v>3.1724399276158027E-2</c:v>
                </c:pt>
                <c:pt idx="8">
                  <c:v>1.8748936582605513E-2</c:v>
                </c:pt>
                <c:pt idx="9">
                  <c:v>1.7941918777684192E-2</c:v>
                </c:pt>
                <c:pt idx="10">
                  <c:v>1.9235362648758844E-2</c:v>
                </c:pt>
                <c:pt idx="11">
                  <c:v>1.7118415527696579E-2</c:v>
                </c:pt>
                <c:pt idx="12">
                  <c:v>2.0439820802219892E-2</c:v>
                </c:pt>
                <c:pt idx="13">
                  <c:v>2.3353939046062238E-2</c:v>
                </c:pt>
                <c:pt idx="14">
                  <c:v>2.5542955202972607E-2</c:v>
                </c:pt>
                <c:pt idx="15">
                  <c:v>1.8464982561693283E-2</c:v>
                </c:pt>
                <c:pt idx="16">
                  <c:v>1.4601197779636716E-2</c:v>
                </c:pt>
                <c:pt idx="17">
                  <c:v>3.4050587395050215E-2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0501376"/>
        <c:axId val="120502912"/>
      </c:barChart>
      <c:catAx>
        <c:axId val="120501376"/>
        <c:scaling>
          <c:orientation val="minMax"/>
        </c:scaling>
        <c:delete val="0"/>
        <c:axPos val="l"/>
        <c:majorTickMark val="none"/>
        <c:minorTickMark val="none"/>
        <c:tickLblPos val="low"/>
        <c:crossAx val="120502912"/>
        <c:crosses val="autoZero"/>
        <c:auto val="1"/>
        <c:lblAlgn val="ctr"/>
        <c:lblOffset val="100"/>
        <c:noMultiLvlLbl val="0"/>
      </c:catAx>
      <c:valAx>
        <c:axId val="120502912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20501376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Charles Mix</a:t>
            </a:r>
            <a:r>
              <a:rPr lang="en-US" baseline="0"/>
              <a:t> 2035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'Charles Mix'!$X$3:$X$20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'Charles Mix'!$Y$3:$Y$20</c:f>
              <c:numCache>
                <c:formatCode>0.00%</c:formatCode>
                <c:ptCount val="18"/>
                <c:pt idx="0">
                  <c:v>-5.0922919855393371E-2</c:v>
                </c:pt>
                <c:pt idx="1">
                  <c:v>-4.8417632621564503E-2</c:v>
                </c:pt>
                <c:pt idx="2">
                  <c:v>-4.4673521120895322E-2</c:v>
                </c:pt>
                <c:pt idx="3">
                  <c:v>-3.7954032443402487E-2</c:v>
                </c:pt>
                <c:pt idx="4">
                  <c:v>-3.0284038228900058E-2</c:v>
                </c:pt>
                <c:pt idx="5">
                  <c:v>-2.979333810909137E-2</c:v>
                </c:pt>
                <c:pt idx="6">
                  <c:v>-2.9346763511185293E-2</c:v>
                </c:pt>
                <c:pt idx="7">
                  <c:v>-2.9894965827460505E-2</c:v>
                </c:pt>
                <c:pt idx="8">
                  <c:v>-3.0926369444310604E-2</c:v>
                </c:pt>
                <c:pt idx="9">
                  <c:v>-1.7729080765480066E-2</c:v>
                </c:pt>
                <c:pt idx="10">
                  <c:v>-1.9006901616465573E-2</c:v>
                </c:pt>
                <c:pt idx="11">
                  <c:v>-1.8226551179830599E-2</c:v>
                </c:pt>
                <c:pt idx="12">
                  <c:v>-1.6272129327528789E-2</c:v>
                </c:pt>
                <c:pt idx="13">
                  <c:v>-1.5205790434404716E-2</c:v>
                </c:pt>
                <c:pt idx="14">
                  <c:v>-1.9727397285950122E-2</c:v>
                </c:pt>
                <c:pt idx="15">
                  <c:v>-1.8775749258274899E-2</c:v>
                </c:pt>
                <c:pt idx="16">
                  <c:v>-1.2591933242764884E-2</c:v>
                </c:pt>
                <c:pt idx="17">
                  <c:v>-2.1883036757914694E-2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'Charles Mix'!$X$3:$X$20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'Charles Mix'!$Z$3:$Z$20</c:f>
              <c:numCache>
                <c:formatCode>0.00%</c:formatCode>
                <c:ptCount val="18"/>
                <c:pt idx="0">
                  <c:v>4.8925942550811105E-2</c:v>
                </c:pt>
                <c:pt idx="1">
                  <c:v>4.6372274349170343E-2</c:v>
                </c:pt>
                <c:pt idx="2">
                  <c:v>4.2785305150680034E-2</c:v>
                </c:pt>
                <c:pt idx="3">
                  <c:v>3.6455309676830736E-2</c:v>
                </c:pt>
                <c:pt idx="4">
                  <c:v>2.851730696289655E-2</c:v>
                </c:pt>
                <c:pt idx="5">
                  <c:v>3.5155642928016685E-2</c:v>
                </c:pt>
                <c:pt idx="6">
                  <c:v>2.8780955566031122E-2</c:v>
                </c:pt>
                <c:pt idx="7">
                  <c:v>3.3250042563805655E-2</c:v>
                </c:pt>
                <c:pt idx="8">
                  <c:v>3.0251120077675237E-2</c:v>
                </c:pt>
                <c:pt idx="9">
                  <c:v>1.7528540938438929E-2</c:v>
                </c:pt>
                <c:pt idx="10">
                  <c:v>1.6448309413337775E-2</c:v>
                </c:pt>
                <c:pt idx="11">
                  <c:v>1.7857476793422599E-2</c:v>
                </c:pt>
                <c:pt idx="12">
                  <c:v>1.5572770595781453E-2</c:v>
                </c:pt>
                <c:pt idx="13">
                  <c:v>1.8280716807122489E-2</c:v>
                </c:pt>
                <c:pt idx="14">
                  <c:v>2.045313169487788E-2</c:v>
                </c:pt>
                <c:pt idx="15">
                  <c:v>2.1752360657292535E-2</c:v>
                </c:pt>
                <c:pt idx="16">
                  <c:v>1.4632132275509113E-2</c:v>
                </c:pt>
                <c:pt idx="17">
                  <c:v>3.5348509967481935E-2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0536064"/>
        <c:axId val="120546048"/>
      </c:barChart>
      <c:catAx>
        <c:axId val="120536064"/>
        <c:scaling>
          <c:orientation val="minMax"/>
        </c:scaling>
        <c:delete val="0"/>
        <c:axPos val="l"/>
        <c:majorTickMark val="none"/>
        <c:minorTickMark val="none"/>
        <c:tickLblPos val="low"/>
        <c:crossAx val="120546048"/>
        <c:crosses val="autoZero"/>
        <c:auto val="1"/>
        <c:lblAlgn val="ctr"/>
        <c:lblOffset val="100"/>
        <c:noMultiLvlLbl val="0"/>
      </c:catAx>
      <c:valAx>
        <c:axId val="120546048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20536064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Aurora</a:t>
            </a:r>
            <a:r>
              <a:rPr lang="en-US" baseline="0"/>
              <a:t> 2010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Aurora!$I$3:$I$20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Aurora!$J$3:$J$20</c:f>
              <c:numCache>
                <c:formatCode>0.00%</c:formatCode>
                <c:ptCount val="18"/>
                <c:pt idx="0">
                  <c:v>-4.1697416974169739E-2</c:v>
                </c:pt>
                <c:pt idx="1">
                  <c:v>-2.915129151291513E-2</c:v>
                </c:pt>
                <c:pt idx="2">
                  <c:v>-4.0590405904059039E-2</c:v>
                </c:pt>
                <c:pt idx="3">
                  <c:v>-3.9852398523985241E-2</c:v>
                </c:pt>
                <c:pt idx="4">
                  <c:v>-2.1771217712177122E-2</c:v>
                </c:pt>
                <c:pt idx="5">
                  <c:v>-2.3985239852398525E-2</c:v>
                </c:pt>
                <c:pt idx="6">
                  <c:v>-2.3247232472324724E-2</c:v>
                </c:pt>
                <c:pt idx="7">
                  <c:v>-2.6568265682656828E-2</c:v>
                </c:pt>
                <c:pt idx="8">
                  <c:v>-3.136531365313653E-2</c:v>
                </c:pt>
                <c:pt idx="9">
                  <c:v>-3.6162361623616239E-2</c:v>
                </c:pt>
                <c:pt idx="10">
                  <c:v>-3.8007380073800737E-2</c:v>
                </c:pt>
                <c:pt idx="11">
                  <c:v>-3.8376383763837639E-2</c:v>
                </c:pt>
                <c:pt idx="12">
                  <c:v>-3.2103321033210334E-2</c:v>
                </c:pt>
                <c:pt idx="13">
                  <c:v>-2.2878228782287822E-2</c:v>
                </c:pt>
                <c:pt idx="14">
                  <c:v>-2.3247232472324724E-2</c:v>
                </c:pt>
                <c:pt idx="15">
                  <c:v>-1.808118081180812E-2</c:v>
                </c:pt>
                <c:pt idx="16">
                  <c:v>-1.3284132841328414E-2</c:v>
                </c:pt>
                <c:pt idx="17">
                  <c:v>-9.2250922509225092E-3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Aurora!$I$3:$I$20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Aurora!$K$3:$K$20</c:f>
              <c:numCache>
                <c:formatCode>0.00%</c:formatCode>
                <c:ptCount val="18"/>
                <c:pt idx="0">
                  <c:v>2.9889298892988931E-2</c:v>
                </c:pt>
                <c:pt idx="1">
                  <c:v>3.3579335793357937E-2</c:v>
                </c:pt>
                <c:pt idx="2">
                  <c:v>3.7269372693726939E-2</c:v>
                </c:pt>
                <c:pt idx="3">
                  <c:v>2.9520295202952029E-2</c:v>
                </c:pt>
                <c:pt idx="4">
                  <c:v>1.3653136531365314E-2</c:v>
                </c:pt>
                <c:pt idx="5">
                  <c:v>2.0664206642066422E-2</c:v>
                </c:pt>
                <c:pt idx="6">
                  <c:v>2.9520295202952029E-2</c:v>
                </c:pt>
                <c:pt idx="7">
                  <c:v>2.6568265682656828E-2</c:v>
                </c:pt>
                <c:pt idx="8">
                  <c:v>2.3985239852398525E-2</c:v>
                </c:pt>
                <c:pt idx="9">
                  <c:v>3.3579335793357937E-2</c:v>
                </c:pt>
                <c:pt idx="10">
                  <c:v>3.6900369003690037E-2</c:v>
                </c:pt>
                <c:pt idx="11">
                  <c:v>3.025830258302583E-2</c:v>
                </c:pt>
                <c:pt idx="12">
                  <c:v>3.2841328413284132E-2</c:v>
                </c:pt>
                <c:pt idx="13">
                  <c:v>2.1771217712177122E-2</c:v>
                </c:pt>
                <c:pt idx="14">
                  <c:v>2.5830258302583026E-2</c:v>
                </c:pt>
                <c:pt idx="15">
                  <c:v>2.3616236162361623E-2</c:v>
                </c:pt>
                <c:pt idx="16">
                  <c:v>1.8450184501845018E-2</c:v>
                </c:pt>
                <c:pt idx="17">
                  <c:v>2.2509225092250923E-2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18126464"/>
        <c:axId val="118128000"/>
      </c:barChart>
      <c:catAx>
        <c:axId val="118126464"/>
        <c:scaling>
          <c:orientation val="minMax"/>
        </c:scaling>
        <c:delete val="0"/>
        <c:axPos val="l"/>
        <c:majorTickMark val="none"/>
        <c:minorTickMark val="none"/>
        <c:tickLblPos val="low"/>
        <c:crossAx val="118128000"/>
        <c:crosses val="autoZero"/>
        <c:auto val="1"/>
        <c:lblAlgn val="ctr"/>
        <c:lblOffset val="100"/>
        <c:noMultiLvlLbl val="0"/>
      </c:catAx>
      <c:valAx>
        <c:axId val="118128000"/>
        <c:scaling>
          <c:orientation val="minMax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181264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Clark</a:t>
            </a:r>
            <a:r>
              <a:rPr lang="en-US" baseline="0"/>
              <a:t> 2010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Clark!$I$3:$I$20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Clark!$J$3:$J$20</c:f>
              <c:numCache>
                <c:formatCode>0.00%</c:formatCode>
                <c:ptCount val="18"/>
                <c:pt idx="0">
                  <c:v>-3.386616093199675E-2</c:v>
                </c:pt>
                <c:pt idx="1">
                  <c:v>-2.8989433757789219E-2</c:v>
                </c:pt>
                <c:pt idx="2">
                  <c:v>-3.6575453806556489E-2</c:v>
                </c:pt>
                <c:pt idx="3">
                  <c:v>-2.8718504470333243E-2</c:v>
                </c:pt>
                <c:pt idx="4">
                  <c:v>-2.0861555134109998E-2</c:v>
                </c:pt>
                <c:pt idx="5">
                  <c:v>-2.5467353020861554E-2</c:v>
                </c:pt>
                <c:pt idx="6">
                  <c:v>-2.5196423733405582E-2</c:v>
                </c:pt>
                <c:pt idx="7">
                  <c:v>-2.5467353020861554E-2</c:v>
                </c:pt>
                <c:pt idx="8">
                  <c:v>-2.6821999458141427E-2</c:v>
                </c:pt>
                <c:pt idx="9">
                  <c:v>-3.7659170956380383E-2</c:v>
                </c:pt>
                <c:pt idx="10">
                  <c:v>-4.0910322405852073E-2</c:v>
                </c:pt>
                <c:pt idx="11">
                  <c:v>-4.280682741804389E-2</c:v>
                </c:pt>
                <c:pt idx="12">
                  <c:v>-3.3053373069628827E-2</c:v>
                </c:pt>
                <c:pt idx="13">
                  <c:v>-2.6009211595773504E-2</c:v>
                </c:pt>
                <c:pt idx="14">
                  <c:v>-2.113248442156597E-2</c:v>
                </c:pt>
                <c:pt idx="15">
                  <c:v>-1.7881332972094283E-2</c:v>
                </c:pt>
                <c:pt idx="16">
                  <c:v>-1.6526686534814414E-2</c:v>
                </c:pt>
                <c:pt idx="17">
                  <c:v>-1.4359252235166622E-2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Clark!$I$3:$I$20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Clark!$K$3:$K$20</c:f>
              <c:numCache>
                <c:formatCode>0.00%</c:formatCode>
                <c:ptCount val="18"/>
                <c:pt idx="0">
                  <c:v>3.2240585207260905E-2</c:v>
                </c:pt>
                <c:pt idx="1">
                  <c:v>3.1698726632348954E-2</c:v>
                </c:pt>
                <c:pt idx="2">
                  <c:v>3.1427797344892983E-2</c:v>
                </c:pt>
                <c:pt idx="3">
                  <c:v>3.1156868057437007E-2</c:v>
                </c:pt>
                <c:pt idx="4">
                  <c:v>1.5442969384990518E-2</c:v>
                </c:pt>
                <c:pt idx="5">
                  <c:v>2.4383635871037659E-2</c:v>
                </c:pt>
                <c:pt idx="6">
                  <c:v>2.4654565158493635E-2</c:v>
                </c:pt>
                <c:pt idx="7">
                  <c:v>2.167434299647792E-2</c:v>
                </c:pt>
                <c:pt idx="8">
                  <c:v>2.6821999458141427E-2</c:v>
                </c:pt>
                <c:pt idx="9">
                  <c:v>3.0885938769981035E-2</c:v>
                </c:pt>
                <c:pt idx="10">
                  <c:v>3.7388241668924412E-2</c:v>
                </c:pt>
                <c:pt idx="11">
                  <c:v>4.0097534543484151E-2</c:v>
                </c:pt>
                <c:pt idx="12">
                  <c:v>2.7905716607965321E-2</c:v>
                </c:pt>
                <c:pt idx="13">
                  <c:v>2.4383635871037659E-2</c:v>
                </c:pt>
                <c:pt idx="14">
                  <c:v>2.5196423733405582E-2</c:v>
                </c:pt>
                <c:pt idx="15">
                  <c:v>2.3841777296125712E-2</c:v>
                </c:pt>
                <c:pt idx="16">
                  <c:v>2.167434299647792E-2</c:v>
                </c:pt>
                <c:pt idx="17">
                  <c:v>2.6821999458141427E-2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18152576"/>
        <c:axId val="120579200"/>
      </c:barChart>
      <c:catAx>
        <c:axId val="118152576"/>
        <c:scaling>
          <c:orientation val="minMax"/>
        </c:scaling>
        <c:delete val="0"/>
        <c:axPos val="l"/>
        <c:majorTickMark val="none"/>
        <c:minorTickMark val="none"/>
        <c:tickLblPos val="low"/>
        <c:crossAx val="120579200"/>
        <c:crosses val="autoZero"/>
        <c:auto val="1"/>
        <c:lblAlgn val="ctr"/>
        <c:lblOffset val="100"/>
        <c:noMultiLvlLbl val="0"/>
      </c:catAx>
      <c:valAx>
        <c:axId val="120579200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18152576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Clark</a:t>
            </a:r>
            <a:r>
              <a:rPr lang="en-US" baseline="0"/>
              <a:t> 2015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Clark!$L$3:$L$20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Clark!$M$3:$M$20</c:f>
              <c:numCache>
                <c:formatCode>0.00%</c:formatCode>
                <c:ptCount val="18"/>
                <c:pt idx="0">
                  <c:v>-2.9719554334687263E-2</c:v>
                </c:pt>
                <c:pt idx="1">
                  <c:v>-3.36361456928033E-2</c:v>
                </c:pt>
                <c:pt idx="2">
                  <c:v>-2.8229112539347023E-2</c:v>
                </c:pt>
                <c:pt idx="3">
                  <c:v>-3.6507995592042264E-2</c:v>
                </c:pt>
                <c:pt idx="4">
                  <c:v>-2.8640256794605582E-2</c:v>
                </c:pt>
                <c:pt idx="5">
                  <c:v>-2.0143297405181761E-2</c:v>
                </c:pt>
                <c:pt idx="6">
                  <c:v>-2.5028477493678314E-2</c:v>
                </c:pt>
                <c:pt idx="7">
                  <c:v>-2.4698037243467773E-2</c:v>
                </c:pt>
                <c:pt idx="8">
                  <c:v>-2.4883526687285724E-2</c:v>
                </c:pt>
                <c:pt idx="9">
                  <c:v>-2.5638441599646154E-2</c:v>
                </c:pt>
                <c:pt idx="10">
                  <c:v>-3.6260386746541751E-2</c:v>
                </c:pt>
                <c:pt idx="11">
                  <c:v>-3.9209074031745603E-2</c:v>
                </c:pt>
                <c:pt idx="12">
                  <c:v>-4.1084409271550146E-2</c:v>
                </c:pt>
                <c:pt idx="13">
                  <c:v>-3.0874021788654518E-2</c:v>
                </c:pt>
                <c:pt idx="14">
                  <c:v>-2.3582523590651949E-2</c:v>
                </c:pt>
                <c:pt idx="15">
                  <c:v>-1.7717874325581574E-2</c:v>
                </c:pt>
                <c:pt idx="16">
                  <c:v>-1.3265879146673558E-2</c:v>
                </c:pt>
                <c:pt idx="17">
                  <c:v>-2.0081540653601092E-2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Clark!$L$3:$L$20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Clark!$N$3:$N$20</c:f>
              <c:numCache>
                <c:formatCode>0.00%</c:formatCode>
                <c:ptCount val="18"/>
                <c:pt idx="0">
                  <c:v>2.8559510918364419E-2</c:v>
                </c:pt>
                <c:pt idx="1">
                  <c:v>3.1817597255139947E-2</c:v>
                </c:pt>
                <c:pt idx="2">
                  <c:v>3.1320560556041564E-2</c:v>
                </c:pt>
                <c:pt idx="3">
                  <c:v>3.1050862834222016E-2</c:v>
                </c:pt>
                <c:pt idx="4">
                  <c:v>3.1458650053127091E-2</c:v>
                </c:pt>
                <c:pt idx="5">
                  <c:v>1.4762501419157697E-2</c:v>
                </c:pt>
                <c:pt idx="6">
                  <c:v>2.402242317767601E-2</c:v>
                </c:pt>
                <c:pt idx="7">
                  <c:v>2.4500116706438407E-2</c:v>
                </c:pt>
                <c:pt idx="8">
                  <c:v>2.1046760859423277E-2</c:v>
                </c:pt>
                <c:pt idx="9">
                  <c:v>2.6205274136362724E-2</c:v>
                </c:pt>
                <c:pt idx="10">
                  <c:v>2.99340302262221E-2</c:v>
                </c:pt>
                <c:pt idx="11">
                  <c:v>3.6370992191084549E-2</c:v>
                </c:pt>
                <c:pt idx="12">
                  <c:v>3.9162302862854423E-2</c:v>
                </c:pt>
                <c:pt idx="13">
                  <c:v>2.6547197023617925E-2</c:v>
                </c:pt>
                <c:pt idx="14">
                  <c:v>2.2666020095940646E-2</c:v>
                </c:pt>
                <c:pt idx="15">
                  <c:v>2.2366819687040459E-2</c:v>
                </c:pt>
                <c:pt idx="16">
                  <c:v>2.0541116818568267E-2</c:v>
                </c:pt>
                <c:pt idx="17">
                  <c:v>3.8466708240973084E-2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18183424"/>
        <c:axId val="118184960"/>
      </c:barChart>
      <c:catAx>
        <c:axId val="118183424"/>
        <c:scaling>
          <c:orientation val="minMax"/>
        </c:scaling>
        <c:delete val="0"/>
        <c:axPos val="l"/>
        <c:majorTickMark val="none"/>
        <c:minorTickMark val="none"/>
        <c:tickLblPos val="low"/>
        <c:crossAx val="118184960"/>
        <c:crosses val="autoZero"/>
        <c:auto val="1"/>
        <c:lblAlgn val="ctr"/>
        <c:lblOffset val="100"/>
        <c:noMultiLvlLbl val="0"/>
      </c:catAx>
      <c:valAx>
        <c:axId val="118184960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18183424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Clark</a:t>
            </a:r>
            <a:r>
              <a:rPr lang="en-US" baseline="0"/>
              <a:t> 2020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Clark!$O$3:$O$20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Clark!$P$3:$P$20</c:f>
              <c:numCache>
                <c:formatCode>0.00%</c:formatCode>
                <c:ptCount val="18"/>
                <c:pt idx="0">
                  <c:v>-3.1673637395940278E-2</c:v>
                </c:pt>
                <c:pt idx="1">
                  <c:v>-2.9097874897656667E-2</c:v>
                </c:pt>
                <c:pt idx="2">
                  <c:v>-3.3525705824443044E-2</c:v>
                </c:pt>
                <c:pt idx="3">
                  <c:v>-2.7426168936397349E-2</c:v>
                </c:pt>
                <c:pt idx="4">
                  <c:v>-3.6335502392185332E-2</c:v>
                </c:pt>
                <c:pt idx="5">
                  <c:v>-2.8461178341500238E-2</c:v>
                </c:pt>
                <c:pt idx="6">
                  <c:v>-1.9530176879838358E-2</c:v>
                </c:pt>
                <c:pt idx="7">
                  <c:v>-2.4578869412195208E-2</c:v>
                </c:pt>
                <c:pt idx="8">
                  <c:v>-2.4203470100840421E-2</c:v>
                </c:pt>
                <c:pt idx="9">
                  <c:v>-2.4281808633132673E-2</c:v>
                </c:pt>
                <c:pt idx="10">
                  <c:v>-2.4236644866495103E-2</c:v>
                </c:pt>
                <c:pt idx="11">
                  <c:v>-3.4697299904605045E-2</c:v>
                </c:pt>
                <c:pt idx="12">
                  <c:v>-3.7081164547044097E-2</c:v>
                </c:pt>
                <c:pt idx="13">
                  <c:v>-3.8490028090738454E-2</c:v>
                </c:pt>
                <c:pt idx="14">
                  <c:v>-2.80978026500509E-2</c:v>
                </c:pt>
                <c:pt idx="15">
                  <c:v>-1.9904953790575906E-2</c:v>
                </c:pt>
                <c:pt idx="16">
                  <c:v>-1.3314691766831796E-2</c:v>
                </c:pt>
                <c:pt idx="17">
                  <c:v>-2.1458753249929248E-2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Clark!$O$3:$O$20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Clark!$Q$3:$Q$20</c:f>
              <c:numCache>
                <c:formatCode>0.00%</c:formatCode>
                <c:ptCount val="18"/>
                <c:pt idx="0">
                  <c:v>3.0431373652744446E-2</c:v>
                </c:pt>
                <c:pt idx="1">
                  <c:v>2.7998319903471076E-2</c:v>
                </c:pt>
                <c:pt idx="2">
                  <c:v>3.1468553702577895E-2</c:v>
                </c:pt>
                <c:pt idx="3">
                  <c:v>3.0962906303556841E-2</c:v>
                </c:pt>
                <c:pt idx="4">
                  <c:v>3.0529747550241355E-2</c:v>
                </c:pt>
                <c:pt idx="5">
                  <c:v>3.1947688008875631E-2</c:v>
                </c:pt>
                <c:pt idx="6">
                  <c:v>1.4056818604633174E-2</c:v>
                </c:pt>
                <c:pt idx="7">
                  <c:v>2.3707875925066652E-2</c:v>
                </c:pt>
                <c:pt idx="8">
                  <c:v>2.4295307729342228E-2</c:v>
                </c:pt>
                <c:pt idx="9">
                  <c:v>2.0460063109443826E-2</c:v>
                </c:pt>
                <c:pt idx="10">
                  <c:v>2.549651381803289E-2</c:v>
                </c:pt>
                <c:pt idx="11">
                  <c:v>2.889831636808483E-2</c:v>
                </c:pt>
                <c:pt idx="12">
                  <c:v>3.4811790297293692E-2</c:v>
                </c:pt>
                <c:pt idx="13">
                  <c:v>3.7701463329750294E-2</c:v>
                </c:pt>
                <c:pt idx="14">
                  <c:v>2.4945151265021479E-2</c:v>
                </c:pt>
                <c:pt idx="15">
                  <c:v>2.0079632674926105E-2</c:v>
                </c:pt>
                <c:pt idx="16">
                  <c:v>1.9268170586459934E-2</c:v>
                </c:pt>
                <c:pt idx="17">
                  <c:v>4.6544575490077449E-2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18209920"/>
        <c:axId val="118219904"/>
      </c:barChart>
      <c:catAx>
        <c:axId val="118209920"/>
        <c:scaling>
          <c:orientation val="minMax"/>
        </c:scaling>
        <c:delete val="0"/>
        <c:axPos val="l"/>
        <c:majorTickMark val="none"/>
        <c:minorTickMark val="none"/>
        <c:tickLblPos val="low"/>
        <c:crossAx val="118219904"/>
        <c:crosses val="autoZero"/>
        <c:auto val="1"/>
        <c:lblAlgn val="ctr"/>
        <c:lblOffset val="100"/>
        <c:noMultiLvlLbl val="0"/>
      </c:catAx>
      <c:valAx>
        <c:axId val="118219904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18209920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Beadle</a:t>
            </a:r>
            <a:r>
              <a:rPr lang="en-US" baseline="0"/>
              <a:t> 2015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Beadle!$L$3:$L$20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Beadle!$M$3:$M$20</c:f>
              <c:numCache>
                <c:formatCode>0.00%</c:formatCode>
                <c:ptCount val="18"/>
                <c:pt idx="0">
                  <c:v>-3.1749776957466481E-2</c:v>
                </c:pt>
                <c:pt idx="1">
                  <c:v>-3.7543080077495253E-2</c:v>
                </c:pt>
                <c:pt idx="2">
                  <c:v>-3.1492127599894511E-2</c:v>
                </c:pt>
                <c:pt idx="3">
                  <c:v>-3.0858575684648806E-2</c:v>
                </c:pt>
                <c:pt idx="4">
                  <c:v>-3.3657418599980594E-2</c:v>
                </c:pt>
                <c:pt idx="5">
                  <c:v>-2.9331477518857303E-2</c:v>
                </c:pt>
                <c:pt idx="6">
                  <c:v>-3.1842730052127066E-2</c:v>
                </c:pt>
                <c:pt idx="7">
                  <c:v>-2.7098592860430416E-2</c:v>
                </c:pt>
                <c:pt idx="8">
                  <c:v>-2.4914367240297046E-2</c:v>
                </c:pt>
                <c:pt idx="9">
                  <c:v>-2.6504437279798225E-2</c:v>
                </c:pt>
                <c:pt idx="10">
                  <c:v>-3.6445580045327976E-2</c:v>
                </c:pt>
                <c:pt idx="11">
                  <c:v>-4.0436071544533665E-2</c:v>
                </c:pt>
                <c:pt idx="12">
                  <c:v>-3.6320673705819539E-2</c:v>
                </c:pt>
                <c:pt idx="13">
                  <c:v>-2.7644842925842919E-2</c:v>
                </c:pt>
                <c:pt idx="14">
                  <c:v>-1.7121662679401177E-2</c:v>
                </c:pt>
                <c:pt idx="15">
                  <c:v>-1.4567675343744476E-2</c:v>
                </c:pt>
                <c:pt idx="16">
                  <c:v>-9.7499107525633195E-3</c:v>
                </c:pt>
                <c:pt idx="17">
                  <c:v>-1.4458308821105489E-2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Beadle!$L$3:$L$20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Beadle!$N$3:$N$20</c:f>
              <c:numCache>
                <c:formatCode>0.00%</c:formatCode>
                <c:ptCount val="18"/>
                <c:pt idx="0">
                  <c:v>3.0514782395714146E-2</c:v>
                </c:pt>
                <c:pt idx="1">
                  <c:v>3.5438961197641318E-2</c:v>
                </c:pt>
                <c:pt idx="2">
                  <c:v>2.9781436047146032E-2</c:v>
                </c:pt>
                <c:pt idx="3">
                  <c:v>2.941544998933001E-2</c:v>
                </c:pt>
                <c:pt idx="4">
                  <c:v>3.0630070565753856E-2</c:v>
                </c:pt>
                <c:pt idx="5">
                  <c:v>2.6390885511949708E-2</c:v>
                </c:pt>
                <c:pt idx="6">
                  <c:v>2.7992426447965454E-2</c:v>
                </c:pt>
                <c:pt idx="7">
                  <c:v>2.5858055154680964E-2</c:v>
                </c:pt>
                <c:pt idx="8">
                  <c:v>2.2305633170199905E-2</c:v>
                </c:pt>
                <c:pt idx="9">
                  <c:v>2.7064052148702129E-2</c:v>
                </c:pt>
                <c:pt idx="10">
                  <c:v>3.5894819664405976E-2</c:v>
                </c:pt>
                <c:pt idx="11">
                  <c:v>3.6823836242187012E-2</c:v>
                </c:pt>
                <c:pt idx="12">
                  <c:v>3.3471406248685658E-2</c:v>
                </c:pt>
                <c:pt idx="13">
                  <c:v>2.3724775229342642E-2</c:v>
                </c:pt>
                <c:pt idx="14">
                  <c:v>2.0011903636792609E-2</c:v>
                </c:pt>
                <c:pt idx="15">
                  <c:v>1.6486166021649925E-2</c:v>
                </c:pt>
                <c:pt idx="16">
                  <c:v>1.6231761878702743E-2</c:v>
                </c:pt>
                <c:pt idx="17">
                  <c:v>3.0226268759815857E-2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11870336"/>
        <c:axId val="112380928"/>
      </c:barChart>
      <c:catAx>
        <c:axId val="111870336"/>
        <c:scaling>
          <c:orientation val="minMax"/>
        </c:scaling>
        <c:delete val="0"/>
        <c:axPos val="l"/>
        <c:majorTickMark val="none"/>
        <c:minorTickMark val="none"/>
        <c:tickLblPos val="low"/>
        <c:crossAx val="112380928"/>
        <c:crosses val="autoZero"/>
        <c:auto val="1"/>
        <c:lblAlgn val="ctr"/>
        <c:lblOffset val="100"/>
        <c:noMultiLvlLbl val="0"/>
      </c:catAx>
      <c:valAx>
        <c:axId val="112380928"/>
        <c:scaling>
          <c:orientation val="minMax"/>
          <c:max val="8.0000000000000016E-2"/>
          <c:min val="-8.0000000000000016E-2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11870336"/>
        <c:crosses val="autoZero"/>
        <c:crossBetween val="between"/>
      </c:valAx>
      <c:spPr>
        <a:gradFill>
          <a:gsLst>
            <a:gs pos="83000">
              <a:schemeClr val="bg1"/>
            </a:gs>
            <a:gs pos="28000">
              <a:schemeClr val="bg1"/>
            </a:gs>
            <a:gs pos="27000">
              <a:schemeClr val="bg1">
                <a:lumMod val="75000"/>
              </a:schemeClr>
            </a:gs>
            <a:gs pos="84000">
              <a:schemeClr val="bg1">
                <a:lumMod val="75000"/>
              </a:schemeClr>
            </a:gs>
          </a:gsLst>
          <a:lin ang="5400000" scaled="0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Clark</a:t>
            </a:r>
            <a:r>
              <a:rPr lang="en-US" baseline="0"/>
              <a:t> 2025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Clark!$R$3:$R$20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Clark!$S$3:$S$20</c:f>
              <c:numCache>
                <c:formatCode>0.00%</c:formatCode>
                <c:ptCount val="18"/>
                <c:pt idx="0">
                  <c:v>-3.8121220423650994E-2</c:v>
                </c:pt>
                <c:pt idx="1">
                  <c:v>-3.1064422070907999E-2</c:v>
                </c:pt>
                <c:pt idx="2">
                  <c:v>-2.8205460516967783E-2</c:v>
                </c:pt>
                <c:pt idx="3">
                  <c:v>-3.3112617808308216E-2</c:v>
                </c:pt>
                <c:pt idx="4">
                  <c:v>-2.6198147495450956E-2</c:v>
                </c:pt>
                <c:pt idx="5">
                  <c:v>-3.5602080471838229E-2</c:v>
                </c:pt>
                <c:pt idx="6">
                  <c:v>-2.8187497771601944E-2</c:v>
                </c:pt>
                <c:pt idx="7">
                  <c:v>-1.8685333991812582E-2</c:v>
                </c:pt>
                <c:pt idx="8">
                  <c:v>-2.3871674484452279E-2</c:v>
                </c:pt>
                <c:pt idx="9">
                  <c:v>-2.3411852220432367E-2</c:v>
                </c:pt>
                <c:pt idx="10">
                  <c:v>-2.3263094170828894E-2</c:v>
                </c:pt>
                <c:pt idx="11">
                  <c:v>-2.247105121532442E-2</c:v>
                </c:pt>
                <c:pt idx="12">
                  <c:v>-3.243150027973575E-2</c:v>
                </c:pt>
                <c:pt idx="13">
                  <c:v>-3.3804177790803976E-2</c:v>
                </c:pt>
                <c:pt idx="14">
                  <c:v>-3.4759130767763213E-2</c:v>
                </c:pt>
                <c:pt idx="15">
                  <c:v>-2.3548825536471484E-2</c:v>
                </c:pt>
                <c:pt idx="16">
                  <c:v>-1.4895684756389405E-2</c:v>
                </c:pt>
                <c:pt idx="17">
                  <c:v>-2.2122974008041116E-2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Clark!$R$3:$R$20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Clark!$T$3:$T$20</c:f>
              <c:numCache>
                <c:formatCode>0.00%</c:formatCode>
                <c:ptCount val="18"/>
                <c:pt idx="0">
                  <c:v>3.6626276968147617E-2</c:v>
                </c:pt>
                <c:pt idx="1">
                  <c:v>2.9852923645838782E-2</c:v>
                </c:pt>
                <c:pt idx="2">
                  <c:v>2.7189876118126611E-2</c:v>
                </c:pt>
                <c:pt idx="3">
                  <c:v>3.08058320174972E-2</c:v>
                </c:pt>
                <c:pt idx="4">
                  <c:v>3.0178776595992312E-2</c:v>
                </c:pt>
                <c:pt idx="5">
                  <c:v>2.9735875738083985E-2</c:v>
                </c:pt>
                <c:pt idx="6">
                  <c:v>3.2196221722315059E-2</c:v>
                </c:pt>
                <c:pt idx="7">
                  <c:v>1.3203019596518891E-2</c:v>
                </c:pt>
                <c:pt idx="8">
                  <c:v>2.3056722611642429E-2</c:v>
                </c:pt>
                <c:pt idx="9">
                  <c:v>2.3913544544107965E-2</c:v>
                </c:pt>
                <c:pt idx="10">
                  <c:v>1.9576532969010792E-2</c:v>
                </c:pt>
                <c:pt idx="11">
                  <c:v>2.4466334183479255E-2</c:v>
                </c:pt>
                <c:pt idx="12">
                  <c:v>2.7162067729348136E-2</c:v>
                </c:pt>
                <c:pt idx="13">
                  <c:v>3.2401534123878341E-2</c:v>
                </c:pt>
                <c:pt idx="14">
                  <c:v>3.5481364622240608E-2</c:v>
                </c:pt>
                <c:pt idx="15">
                  <c:v>2.2123458067432253E-2</c:v>
                </c:pt>
                <c:pt idx="16">
                  <c:v>1.7072677041247916E-2</c:v>
                </c:pt>
                <c:pt idx="17">
                  <c:v>5.1200215924310365E-2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18257152"/>
        <c:axId val="118258688"/>
      </c:barChart>
      <c:catAx>
        <c:axId val="118257152"/>
        <c:scaling>
          <c:orientation val="minMax"/>
        </c:scaling>
        <c:delete val="0"/>
        <c:axPos val="l"/>
        <c:majorTickMark val="none"/>
        <c:minorTickMark val="none"/>
        <c:tickLblPos val="low"/>
        <c:crossAx val="118258688"/>
        <c:crosses val="autoZero"/>
        <c:auto val="1"/>
        <c:lblAlgn val="ctr"/>
        <c:lblOffset val="100"/>
        <c:noMultiLvlLbl val="0"/>
      </c:catAx>
      <c:valAx>
        <c:axId val="118258688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18257152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Clark</a:t>
            </a:r>
            <a:r>
              <a:rPr lang="en-US" baseline="0"/>
              <a:t> 2030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Clark!$U$3:$U$20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Clark!$V$3:$V$20</c:f>
              <c:numCache>
                <c:formatCode>0.00%</c:formatCode>
                <c:ptCount val="18"/>
                <c:pt idx="0">
                  <c:v>-4.0259417045583966E-2</c:v>
                </c:pt>
                <c:pt idx="1">
                  <c:v>-3.7527745936426743E-2</c:v>
                </c:pt>
                <c:pt idx="2">
                  <c:v>-3.0465502455568276E-2</c:v>
                </c:pt>
                <c:pt idx="3">
                  <c:v>-2.7211773894964941E-2</c:v>
                </c:pt>
                <c:pt idx="4">
                  <c:v>-3.2554264066730447E-2</c:v>
                </c:pt>
                <c:pt idx="5">
                  <c:v>-2.4735857415879192E-2</c:v>
                </c:pt>
                <c:pt idx="6">
                  <c:v>-3.4972380796959253E-2</c:v>
                </c:pt>
                <c:pt idx="7">
                  <c:v>-2.7860291658609242E-2</c:v>
                </c:pt>
                <c:pt idx="8">
                  <c:v>-1.7782338926226368E-2</c:v>
                </c:pt>
                <c:pt idx="9">
                  <c:v>-2.3061637576042227E-2</c:v>
                </c:pt>
                <c:pt idx="10">
                  <c:v>-2.2376743662351373E-2</c:v>
                </c:pt>
                <c:pt idx="11">
                  <c:v>-2.2121134841657571E-2</c:v>
                </c:pt>
                <c:pt idx="12">
                  <c:v>-2.0454091106878968E-2</c:v>
                </c:pt>
                <c:pt idx="13">
                  <c:v>-2.9473817122661308E-2</c:v>
                </c:pt>
                <c:pt idx="14">
                  <c:v>-2.9874109050284852E-2</c:v>
                </c:pt>
                <c:pt idx="15">
                  <c:v>-2.9128915154412741E-2</c:v>
                </c:pt>
                <c:pt idx="16">
                  <c:v>-1.7631172967910988E-2</c:v>
                </c:pt>
                <c:pt idx="17">
                  <c:v>-2.3534747226334692E-2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Clark!$U$3:$U$20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Clark!$W$3:$W$20</c:f>
              <c:numCache>
                <c:formatCode>0.00%</c:formatCode>
                <c:ptCount val="18"/>
                <c:pt idx="0">
                  <c:v>3.8680616090579031E-2</c:v>
                </c:pt>
                <c:pt idx="1">
                  <c:v>3.606677343816337E-2</c:v>
                </c:pt>
                <c:pt idx="2">
                  <c:v>2.9278582924555849E-2</c:v>
                </c:pt>
                <c:pt idx="3">
                  <c:v>2.6313152455288168E-2</c:v>
                </c:pt>
                <c:pt idx="4">
                  <c:v>2.9959877849741592E-2</c:v>
                </c:pt>
                <c:pt idx="5">
                  <c:v>2.9422213499617385E-2</c:v>
                </c:pt>
                <c:pt idx="6">
                  <c:v>2.8811108355972864E-2</c:v>
                </c:pt>
                <c:pt idx="7">
                  <c:v>3.2509385885213647E-2</c:v>
                </c:pt>
                <c:pt idx="8">
                  <c:v>1.2251572643869833E-2</c:v>
                </c:pt>
                <c:pt idx="9">
                  <c:v>2.2381189218297473E-2</c:v>
                </c:pt>
                <c:pt idx="10">
                  <c:v>2.3404265495289261E-2</c:v>
                </c:pt>
                <c:pt idx="11">
                  <c:v>1.8598331485623652E-2</c:v>
                </c:pt>
                <c:pt idx="12">
                  <c:v>2.3059566276725039E-2</c:v>
                </c:pt>
                <c:pt idx="13">
                  <c:v>2.5035073780623321E-2</c:v>
                </c:pt>
                <c:pt idx="14">
                  <c:v>2.9615898738459032E-2</c:v>
                </c:pt>
                <c:pt idx="15">
                  <c:v>3.1768211117839867E-2</c:v>
                </c:pt>
                <c:pt idx="16">
                  <c:v>1.8999776425883002E-2</c:v>
                </c:pt>
                <c:pt idx="17">
                  <c:v>5.2818463412774602E-2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18291840"/>
        <c:axId val="120919168"/>
      </c:barChart>
      <c:catAx>
        <c:axId val="118291840"/>
        <c:scaling>
          <c:orientation val="minMax"/>
        </c:scaling>
        <c:delete val="0"/>
        <c:axPos val="l"/>
        <c:majorTickMark val="none"/>
        <c:minorTickMark val="none"/>
        <c:tickLblPos val="low"/>
        <c:crossAx val="120919168"/>
        <c:crosses val="autoZero"/>
        <c:auto val="1"/>
        <c:lblAlgn val="ctr"/>
        <c:lblOffset val="100"/>
        <c:noMultiLvlLbl val="0"/>
      </c:catAx>
      <c:valAx>
        <c:axId val="120919168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18291840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Clark</a:t>
            </a:r>
            <a:r>
              <a:rPr lang="en-US" baseline="0"/>
              <a:t> 2035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Clark!$X$3:$X$20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Clark!$Y$3:$Y$20</c:f>
              <c:numCache>
                <c:formatCode>0.00%</c:formatCode>
                <c:ptCount val="18"/>
                <c:pt idx="0">
                  <c:v>-4.0235407028660929E-2</c:v>
                </c:pt>
                <c:pt idx="1">
                  <c:v>-3.9426192533180804E-2</c:v>
                </c:pt>
                <c:pt idx="2">
                  <c:v>-3.708839096168437E-2</c:v>
                </c:pt>
                <c:pt idx="3">
                  <c:v>-2.9944860130176353E-2</c:v>
                </c:pt>
                <c:pt idx="4">
                  <c:v>-2.6140975940790106E-2</c:v>
                </c:pt>
                <c:pt idx="5">
                  <c:v>-3.1939686012784213E-2</c:v>
                </c:pt>
                <c:pt idx="6">
                  <c:v>-2.3417576427386032E-2</c:v>
                </c:pt>
                <c:pt idx="7">
                  <c:v>-3.4363406723881273E-2</c:v>
                </c:pt>
                <c:pt idx="8">
                  <c:v>-2.7615983861235777E-2</c:v>
                </c:pt>
                <c:pt idx="9">
                  <c:v>-1.686683029168733E-2</c:v>
                </c:pt>
                <c:pt idx="10">
                  <c:v>-2.2109073607435172E-2</c:v>
                </c:pt>
                <c:pt idx="11">
                  <c:v>-2.1282027532754762E-2</c:v>
                </c:pt>
                <c:pt idx="12">
                  <c:v>-2.0838552155811447E-2</c:v>
                </c:pt>
                <c:pt idx="13">
                  <c:v>-1.8120907787992378E-2</c:v>
                </c:pt>
                <c:pt idx="14">
                  <c:v>-2.6107636444767966E-2</c:v>
                </c:pt>
                <c:pt idx="15">
                  <c:v>-2.4548599913964068E-2</c:v>
                </c:pt>
                <c:pt idx="16">
                  <c:v>-2.1899715419767089E-2</c:v>
                </c:pt>
                <c:pt idx="17">
                  <c:v>-2.6282083958657863E-2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Clark!$X$3:$X$20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Clark!$Z$3:$Z$20</c:f>
              <c:numCache>
                <c:formatCode>0.00%</c:formatCode>
                <c:ptCount val="18"/>
                <c:pt idx="0">
                  <c:v>3.8657547943235164E-2</c:v>
                </c:pt>
                <c:pt idx="1">
                  <c:v>3.7891172911189833E-2</c:v>
                </c:pt>
                <c:pt idx="2">
                  <c:v>3.5652017444115648E-2</c:v>
                </c:pt>
                <c:pt idx="3">
                  <c:v>2.878606055221249E-2</c:v>
                </c:pt>
                <c:pt idx="4">
                  <c:v>2.5379478382341506E-2</c:v>
                </c:pt>
                <c:pt idx="5">
                  <c:v>2.9262162090000127E-2</c:v>
                </c:pt>
                <c:pt idx="6">
                  <c:v>2.8731485278753049E-2</c:v>
                </c:pt>
                <c:pt idx="7">
                  <c:v>2.7922908079239212E-2</c:v>
                </c:pt>
                <c:pt idx="8">
                  <c:v>3.2854166892284202E-2</c:v>
                </c:pt>
                <c:pt idx="9">
                  <c:v>1.1325728443259696E-2</c:v>
                </c:pt>
                <c:pt idx="10">
                  <c:v>2.1640559942379026E-2</c:v>
                </c:pt>
                <c:pt idx="11">
                  <c:v>2.2901209904355228E-2</c:v>
                </c:pt>
                <c:pt idx="12">
                  <c:v>1.7405732771191722E-2</c:v>
                </c:pt>
                <c:pt idx="13">
                  <c:v>2.1425713127136696E-2</c:v>
                </c:pt>
                <c:pt idx="14">
                  <c:v>2.277823765516334E-2</c:v>
                </c:pt>
                <c:pt idx="15">
                  <c:v>2.5772252172376983E-2</c:v>
                </c:pt>
                <c:pt idx="16">
                  <c:v>2.7666639027253505E-2</c:v>
                </c:pt>
                <c:pt idx="17">
                  <c:v>5.5719020650894693E-2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0960512"/>
        <c:axId val="120962048"/>
      </c:barChart>
      <c:catAx>
        <c:axId val="120960512"/>
        <c:scaling>
          <c:orientation val="minMax"/>
        </c:scaling>
        <c:delete val="0"/>
        <c:axPos val="l"/>
        <c:majorTickMark val="none"/>
        <c:minorTickMark val="none"/>
        <c:tickLblPos val="low"/>
        <c:crossAx val="120962048"/>
        <c:crosses val="autoZero"/>
        <c:auto val="1"/>
        <c:lblAlgn val="ctr"/>
        <c:lblOffset val="100"/>
        <c:noMultiLvlLbl val="0"/>
      </c:catAx>
      <c:valAx>
        <c:axId val="120962048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20960512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Aurora</a:t>
            </a:r>
            <a:r>
              <a:rPr lang="en-US" baseline="0"/>
              <a:t> 2010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Aurora!$I$3:$I$20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Aurora!$J$3:$J$20</c:f>
              <c:numCache>
                <c:formatCode>0.00%</c:formatCode>
                <c:ptCount val="18"/>
                <c:pt idx="0">
                  <c:v>-4.1697416974169739E-2</c:v>
                </c:pt>
                <c:pt idx="1">
                  <c:v>-2.915129151291513E-2</c:v>
                </c:pt>
                <c:pt idx="2">
                  <c:v>-4.0590405904059039E-2</c:v>
                </c:pt>
                <c:pt idx="3">
                  <c:v>-3.9852398523985241E-2</c:v>
                </c:pt>
                <c:pt idx="4">
                  <c:v>-2.1771217712177122E-2</c:v>
                </c:pt>
                <c:pt idx="5">
                  <c:v>-2.3985239852398525E-2</c:v>
                </c:pt>
                <c:pt idx="6">
                  <c:v>-2.3247232472324724E-2</c:v>
                </c:pt>
                <c:pt idx="7">
                  <c:v>-2.6568265682656828E-2</c:v>
                </c:pt>
                <c:pt idx="8">
                  <c:v>-3.136531365313653E-2</c:v>
                </c:pt>
                <c:pt idx="9">
                  <c:v>-3.6162361623616239E-2</c:v>
                </c:pt>
                <c:pt idx="10">
                  <c:v>-3.8007380073800737E-2</c:v>
                </c:pt>
                <c:pt idx="11">
                  <c:v>-3.8376383763837639E-2</c:v>
                </c:pt>
                <c:pt idx="12">
                  <c:v>-3.2103321033210334E-2</c:v>
                </c:pt>
                <c:pt idx="13">
                  <c:v>-2.2878228782287822E-2</c:v>
                </c:pt>
                <c:pt idx="14">
                  <c:v>-2.3247232472324724E-2</c:v>
                </c:pt>
                <c:pt idx="15">
                  <c:v>-1.808118081180812E-2</c:v>
                </c:pt>
                <c:pt idx="16">
                  <c:v>-1.3284132841328414E-2</c:v>
                </c:pt>
                <c:pt idx="17">
                  <c:v>-9.2250922509225092E-3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Aurora!$I$3:$I$20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Aurora!$K$3:$K$20</c:f>
              <c:numCache>
                <c:formatCode>0.00%</c:formatCode>
                <c:ptCount val="18"/>
                <c:pt idx="0">
                  <c:v>2.9889298892988931E-2</c:v>
                </c:pt>
                <c:pt idx="1">
                  <c:v>3.3579335793357937E-2</c:v>
                </c:pt>
                <c:pt idx="2">
                  <c:v>3.7269372693726939E-2</c:v>
                </c:pt>
                <c:pt idx="3">
                  <c:v>2.9520295202952029E-2</c:v>
                </c:pt>
                <c:pt idx="4">
                  <c:v>1.3653136531365314E-2</c:v>
                </c:pt>
                <c:pt idx="5">
                  <c:v>2.0664206642066422E-2</c:v>
                </c:pt>
                <c:pt idx="6">
                  <c:v>2.9520295202952029E-2</c:v>
                </c:pt>
                <c:pt idx="7">
                  <c:v>2.6568265682656828E-2</c:v>
                </c:pt>
                <c:pt idx="8">
                  <c:v>2.3985239852398525E-2</c:v>
                </c:pt>
                <c:pt idx="9">
                  <c:v>3.3579335793357937E-2</c:v>
                </c:pt>
                <c:pt idx="10">
                  <c:v>3.6900369003690037E-2</c:v>
                </c:pt>
                <c:pt idx="11">
                  <c:v>3.025830258302583E-2</c:v>
                </c:pt>
                <c:pt idx="12">
                  <c:v>3.2841328413284132E-2</c:v>
                </c:pt>
                <c:pt idx="13">
                  <c:v>2.1771217712177122E-2</c:v>
                </c:pt>
                <c:pt idx="14">
                  <c:v>2.5830258302583026E-2</c:v>
                </c:pt>
                <c:pt idx="15">
                  <c:v>2.3616236162361623E-2</c:v>
                </c:pt>
                <c:pt idx="16">
                  <c:v>1.8450184501845018E-2</c:v>
                </c:pt>
                <c:pt idx="17">
                  <c:v>2.2509225092250923E-2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1045376"/>
        <c:axId val="121046912"/>
      </c:barChart>
      <c:catAx>
        <c:axId val="121045376"/>
        <c:scaling>
          <c:orientation val="minMax"/>
        </c:scaling>
        <c:delete val="0"/>
        <c:axPos val="l"/>
        <c:majorTickMark val="none"/>
        <c:minorTickMark val="none"/>
        <c:tickLblPos val="low"/>
        <c:crossAx val="121046912"/>
        <c:crosses val="autoZero"/>
        <c:auto val="1"/>
        <c:lblAlgn val="ctr"/>
        <c:lblOffset val="100"/>
        <c:noMultiLvlLbl val="0"/>
      </c:catAx>
      <c:valAx>
        <c:axId val="121046912"/>
        <c:scaling>
          <c:orientation val="minMax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210453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Clay</a:t>
            </a:r>
            <a:r>
              <a:rPr lang="en-US" baseline="0"/>
              <a:t> 2010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Clay!$I$3:$I$20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Clay!$J$3:$J$20</c:f>
              <c:numCache>
                <c:formatCode>0.00%</c:formatCode>
                <c:ptCount val="18"/>
                <c:pt idx="0">
                  <c:v>-2.683208309290248E-2</c:v>
                </c:pt>
                <c:pt idx="1">
                  <c:v>-2.5389497980380843E-2</c:v>
                </c:pt>
                <c:pt idx="2">
                  <c:v>-2.1710905943450664E-2</c:v>
                </c:pt>
                <c:pt idx="3">
                  <c:v>-5.3231390652048474E-2</c:v>
                </c:pt>
                <c:pt idx="4">
                  <c:v>-0.11071840738603578</c:v>
                </c:pt>
                <c:pt idx="5">
                  <c:v>-4.1113675706866706E-2</c:v>
                </c:pt>
                <c:pt idx="6">
                  <c:v>-2.560588574725909E-2</c:v>
                </c:pt>
                <c:pt idx="7">
                  <c:v>-2.0628967109059433E-2</c:v>
                </c:pt>
                <c:pt idx="8">
                  <c:v>-2.1566647432198501E-2</c:v>
                </c:pt>
                <c:pt idx="9">
                  <c:v>-2.2792844777841891E-2</c:v>
                </c:pt>
                <c:pt idx="10">
                  <c:v>-2.4451817657241776E-2</c:v>
                </c:pt>
                <c:pt idx="11">
                  <c:v>-2.524523946912868E-2</c:v>
                </c:pt>
                <c:pt idx="12">
                  <c:v>-2.2287939988459318E-2</c:v>
                </c:pt>
                <c:pt idx="13">
                  <c:v>-1.5507789959607617E-2</c:v>
                </c:pt>
                <c:pt idx="14">
                  <c:v>-9.8095787651471429E-3</c:v>
                </c:pt>
                <c:pt idx="15">
                  <c:v>-7.4293133294864398E-3</c:v>
                </c:pt>
                <c:pt idx="16">
                  <c:v>-5.9145989613387188E-3</c:v>
                </c:pt>
                <c:pt idx="17">
                  <c:v>-5.9145989613387188E-3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Clay!$I$3:$I$20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Clay!$K$3:$K$20</c:f>
              <c:numCache>
                <c:formatCode>0.00%</c:formatCode>
                <c:ptCount val="18"/>
                <c:pt idx="0">
                  <c:v>2.5461627236006923E-2</c:v>
                </c:pt>
                <c:pt idx="1">
                  <c:v>2.4596076168493942E-2</c:v>
                </c:pt>
                <c:pt idx="2">
                  <c:v>2.3297749567224465E-2</c:v>
                </c:pt>
                <c:pt idx="3">
                  <c:v>6.4555683785343335E-2</c:v>
                </c:pt>
                <c:pt idx="4">
                  <c:v>0.12471148297749567</c:v>
                </c:pt>
                <c:pt idx="5">
                  <c:v>3.5631852279284476E-2</c:v>
                </c:pt>
                <c:pt idx="6">
                  <c:v>2.3730525100980959E-2</c:v>
                </c:pt>
                <c:pt idx="7">
                  <c:v>1.8825735718407385E-2</c:v>
                </c:pt>
                <c:pt idx="8">
                  <c:v>2.2432198499711484E-2</c:v>
                </c:pt>
                <c:pt idx="9">
                  <c:v>2.5389497980380843E-2</c:v>
                </c:pt>
                <c:pt idx="10">
                  <c:v>2.4307559145989612E-2</c:v>
                </c:pt>
                <c:pt idx="11">
                  <c:v>2.3442008078476632E-2</c:v>
                </c:pt>
                <c:pt idx="12">
                  <c:v>1.9547028274668206E-2</c:v>
                </c:pt>
                <c:pt idx="13">
                  <c:v>1.4065204847085977E-2</c:v>
                </c:pt>
                <c:pt idx="14">
                  <c:v>1.1973456433929603E-2</c:v>
                </c:pt>
                <c:pt idx="15">
                  <c:v>1.0675129832660127E-2</c:v>
                </c:pt>
                <c:pt idx="16">
                  <c:v>8.0784766301211768E-3</c:v>
                </c:pt>
                <c:pt idx="17">
                  <c:v>1.3127524523946913E-2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1084160"/>
        <c:axId val="121094144"/>
      </c:barChart>
      <c:catAx>
        <c:axId val="121084160"/>
        <c:scaling>
          <c:orientation val="minMax"/>
        </c:scaling>
        <c:delete val="0"/>
        <c:axPos val="l"/>
        <c:majorTickMark val="none"/>
        <c:minorTickMark val="none"/>
        <c:tickLblPos val="low"/>
        <c:crossAx val="121094144"/>
        <c:crosses val="autoZero"/>
        <c:auto val="1"/>
        <c:lblAlgn val="ctr"/>
        <c:lblOffset val="100"/>
        <c:noMultiLvlLbl val="0"/>
      </c:catAx>
      <c:valAx>
        <c:axId val="121094144"/>
        <c:scaling>
          <c:orientation val="minMax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21084160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Clay</a:t>
            </a:r>
            <a:r>
              <a:rPr lang="en-US" baseline="0"/>
              <a:t> 2015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Clay!$L$3:$L$20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Clay!$M$3:$M$20</c:f>
              <c:numCache>
                <c:formatCode>0.00%</c:formatCode>
                <c:ptCount val="18"/>
                <c:pt idx="0">
                  <c:v>-2.5650152693257527E-2</c:v>
                </c:pt>
                <c:pt idx="1">
                  <c:v>-2.4517802710719894E-2</c:v>
                </c:pt>
                <c:pt idx="2">
                  <c:v>-2.3302496484858888E-2</c:v>
                </c:pt>
                <c:pt idx="3">
                  <c:v>-4.9497450953718498E-2</c:v>
                </c:pt>
                <c:pt idx="4">
                  <c:v>-0.10798417345098443</c:v>
                </c:pt>
                <c:pt idx="5">
                  <c:v>-4.1851140906337993E-2</c:v>
                </c:pt>
                <c:pt idx="6">
                  <c:v>-3.8183937857719542E-2</c:v>
                </c:pt>
                <c:pt idx="7">
                  <c:v>-2.3433331689367429E-2</c:v>
                </c:pt>
                <c:pt idx="8">
                  <c:v>-1.8699153687185888E-2</c:v>
                </c:pt>
                <c:pt idx="9">
                  <c:v>-1.9410967481805236E-2</c:v>
                </c:pt>
                <c:pt idx="10">
                  <c:v>-2.0424550912507458E-2</c:v>
                </c:pt>
                <c:pt idx="11">
                  <c:v>-2.1756123222764646E-2</c:v>
                </c:pt>
                <c:pt idx="12">
                  <c:v>-2.2514181818832441E-2</c:v>
                </c:pt>
                <c:pt idx="13">
                  <c:v>-1.95347048569465E-2</c:v>
                </c:pt>
                <c:pt idx="14">
                  <c:v>-1.31180303356499E-2</c:v>
                </c:pt>
                <c:pt idx="15">
                  <c:v>-7.2019887608469014E-3</c:v>
                </c:pt>
                <c:pt idx="16">
                  <c:v>-5.2075756113273567E-3</c:v>
                </c:pt>
                <c:pt idx="17">
                  <c:v>-7.4663635361691839E-3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Clay!$L$3:$L$20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Clay!$N$3:$N$20</c:f>
              <c:numCache>
                <c:formatCode>0.00%</c:formatCode>
                <c:ptCount val="18"/>
                <c:pt idx="0">
                  <c:v>2.4693040516214192E-2</c:v>
                </c:pt>
                <c:pt idx="1">
                  <c:v>2.3255715761290846E-2</c:v>
                </c:pt>
                <c:pt idx="2">
                  <c:v>2.2520428295616207E-2</c:v>
                </c:pt>
                <c:pt idx="3">
                  <c:v>6.2586739354083196E-2</c:v>
                </c:pt>
                <c:pt idx="4">
                  <c:v>0.12175240218305858</c:v>
                </c:pt>
                <c:pt idx="5">
                  <c:v>3.4872540591683522E-2</c:v>
                </c:pt>
                <c:pt idx="6">
                  <c:v>3.3113188926126622E-2</c:v>
                </c:pt>
                <c:pt idx="7">
                  <c:v>2.1918588025676859E-2</c:v>
                </c:pt>
                <c:pt idx="8">
                  <c:v>1.6915505672861673E-2</c:v>
                </c:pt>
                <c:pt idx="9">
                  <c:v>2.028446300037726E-2</c:v>
                </c:pt>
                <c:pt idx="10">
                  <c:v>2.267147798315582E-2</c:v>
                </c:pt>
                <c:pt idx="11">
                  <c:v>2.179872047597347E-2</c:v>
                </c:pt>
                <c:pt idx="12">
                  <c:v>2.1188338716430628E-2</c:v>
                </c:pt>
                <c:pt idx="13">
                  <c:v>1.7354362829790488E-2</c:v>
                </c:pt>
                <c:pt idx="14">
                  <c:v>1.1941600497845489E-2</c:v>
                </c:pt>
                <c:pt idx="15">
                  <c:v>1.0154262115150747E-2</c:v>
                </c:pt>
                <c:pt idx="16">
                  <c:v>8.5361997109683792E-3</c:v>
                </c:pt>
                <c:pt idx="17">
                  <c:v>1.4688298372696272E-2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1123200"/>
        <c:axId val="121124736"/>
      </c:barChart>
      <c:catAx>
        <c:axId val="121123200"/>
        <c:scaling>
          <c:orientation val="minMax"/>
        </c:scaling>
        <c:delete val="0"/>
        <c:axPos val="l"/>
        <c:majorTickMark val="none"/>
        <c:minorTickMark val="none"/>
        <c:tickLblPos val="low"/>
        <c:crossAx val="121124736"/>
        <c:crosses val="autoZero"/>
        <c:auto val="1"/>
        <c:lblAlgn val="ctr"/>
        <c:lblOffset val="100"/>
        <c:noMultiLvlLbl val="0"/>
      </c:catAx>
      <c:valAx>
        <c:axId val="121124736"/>
        <c:scaling>
          <c:orientation val="minMax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21123200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Clay</a:t>
            </a:r>
            <a:r>
              <a:rPr lang="en-US" baseline="0"/>
              <a:t> 2020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Clay!$O$3:$O$20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Clay!$P$3:$P$20</c:f>
              <c:numCache>
                <c:formatCode>0.00%</c:formatCode>
                <c:ptCount val="18"/>
                <c:pt idx="0">
                  <c:v>-2.7420920273669231E-2</c:v>
                </c:pt>
                <c:pt idx="1">
                  <c:v>-2.3433215500676008E-2</c:v>
                </c:pt>
                <c:pt idx="2">
                  <c:v>-2.2388135629778792E-2</c:v>
                </c:pt>
                <c:pt idx="3">
                  <c:v>-5.0146261795919175E-2</c:v>
                </c:pt>
                <c:pt idx="4">
                  <c:v>-0.10239026770942776</c:v>
                </c:pt>
                <c:pt idx="5">
                  <c:v>-4.1379791389933765E-2</c:v>
                </c:pt>
                <c:pt idx="6">
                  <c:v>-3.8246340813383073E-2</c:v>
                </c:pt>
                <c:pt idx="7">
                  <c:v>-3.531463414774804E-2</c:v>
                </c:pt>
                <c:pt idx="8">
                  <c:v>-2.1544542285132438E-2</c:v>
                </c:pt>
                <c:pt idx="9">
                  <c:v>-1.6857625758485241E-2</c:v>
                </c:pt>
                <c:pt idx="10">
                  <c:v>-1.7425068283020147E-2</c:v>
                </c:pt>
                <c:pt idx="11">
                  <c:v>-1.8149385215919033E-2</c:v>
                </c:pt>
                <c:pt idx="12">
                  <c:v>-1.9241037619613068E-2</c:v>
                </c:pt>
                <c:pt idx="13">
                  <c:v>-1.9536235521221929E-2</c:v>
                </c:pt>
                <c:pt idx="14">
                  <c:v>-1.6482950677414201E-2</c:v>
                </c:pt>
                <c:pt idx="15">
                  <c:v>-9.7716067993124083E-3</c:v>
                </c:pt>
                <c:pt idx="16">
                  <c:v>-5.0772987864301398E-3</c:v>
                </c:pt>
                <c:pt idx="17">
                  <c:v>-7.9418543491050035E-3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Clay!$O$3:$O$20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Clay!$Q$3:$Q$20</c:f>
              <c:numCache>
                <c:formatCode>0.00%</c:formatCode>
                <c:ptCount val="18"/>
                <c:pt idx="0">
                  <c:v>2.6343270114385323E-2</c:v>
                </c:pt>
                <c:pt idx="1">
                  <c:v>2.25922172411426E-2</c:v>
                </c:pt>
                <c:pt idx="2">
                  <c:v>2.12754716172051E-2</c:v>
                </c:pt>
                <c:pt idx="3">
                  <c:v>6.0440605924401924E-2</c:v>
                </c:pt>
                <c:pt idx="4">
                  <c:v>0.11774034537516151</c:v>
                </c:pt>
                <c:pt idx="5">
                  <c:v>3.4986265739256339E-2</c:v>
                </c:pt>
                <c:pt idx="6">
                  <c:v>3.1902097563361799E-2</c:v>
                </c:pt>
                <c:pt idx="7">
                  <c:v>3.0804046096579815E-2</c:v>
                </c:pt>
                <c:pt idx="8">
                  <c:v>2.0174420315349356E-2</c:v>
                </c:pt>
                <c:pt idx="9">
                  <c:v>1.5249781165210696E-2</c:v>
                </c:pt>
                <c:pt idx="10">
                  <c:v>1.7956634873870517E-2</c:v>
                </c:pt>
                <c:pt idx="11">
                  <c:v>2.0343046586572329E-2</c:v>
                </c:pt>
                <c:pt idx="12">
                  <c:v>1.9554048984507147E-2</c:v>
                </c:pt>
                <c:pt idx="13">
                  <c:v>1.8704069740334936E-2</c:v>
                </c:pt>
                <c:pt idx="14">
                  <c:v>1.4880635459477605E-2</c:v>
                </c:pt>
                <c:pt idx="15">
                  <c:v>1.0155684856955706E-2</c:v>
                </c:pt>
                <c:pt idx="16">
                  <c:v>8.0782291103199764E-3</c:v>
                </c:pt>
                <c:pt idx="17">
                  <c:v>1.6071956679717826E-2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1153792"/>
        <c:axId val="121159680"/>
      </c:barChart>
      <c:catAx>
        <c:axId val="121153792"/>
        <c:scaling>
          <c:orientation val="minMax"/>
        </c:scaling>
        <c:delete val="0"/>
        <c:axPos val="l"/>
        <c:majorTickMark val="none"/>
        <c:minorTickMark val="none"/>
        <c:tickLblPos val="low"/>
        <c:crossAx val="121159680"/>
        <c:crosses val="autoZero"/>
        <c:auto val="1"/>
        <c:lblAlgn val="ctr"/>
        <c:lblOffset val="100"/>
        <c:noMultiLvlLbl val="0"/>
      </c:catAx>
      <c:valAx>
        <c:axId val="121159680"/>
        <c:scaling>
          <c:orientation val="minMax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21153792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Clay</a:t>
            </a:r>
            <a:r>
              <a:rPr lang="en-US" baseline="0"/>
              <a:t> 2025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Clay!$R$3:$R$20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Clay!$S$3:$S$20</c:f>
              <c:numCache>
                <c:formatCode>0.00%</c:formatCode>
                <c:ptCount val="18"/>
                <c:pt idx="0">
                  <c:v>-2.7829287192774825E-2</c:v>
                </c:pt>
                <c:pt idx="1">
                  <c:v>-2.5249723715333246E-2</c:v>
                </c:pt>
                <c:pt idx="2">
                  <c:v>-2.1446636508260827E-2</c:v>
                </c:pt>
                <c:pt idx="3">
                  <c:v>-4.8255560527922153E-2</c:v>
                </c:pt>
                <c:pt idx="4">
                  <c:v>-0.10134662641229988</c:v>
                </c:pt>
                <c:pt idx="5">
                  <c:v>-3.8323578280980243E-2</c:v>
                </c:pt>
                <c:pt idx="6">
                  <c:v>-3.788512414728757E-2</c:v>
                </c:pt>
                <c:pt idx="7">
                  <c:v>-3.4863592026975379E-2</c:v>
                </c:pt>
                <c:pt idx="8">
                  <c:v>-3.2862463681243653E-2</c:v>
                </c:pt>
                <c:pt idx="9">
                  <c:v>-1.9743337117319848E-2</c:v>
                </c:pt>
                <c:pt idx="10">
                  <c:v>-1.519033351708768E-2</c:v>
                </c:pt>
                <c:pt idx="11">
                  <c:v>-1.5547936198371399E-2</c:v>
                </c:pt>
                <c:pt idx="12">
                  <c:v>-1.6073684621195856E-2</c:v>
                </c:pt>
                <c:pt idx="13">
                  <c:v>-1.6599501466084306E-2</c:v>
                </c:pt>
                <c:pt idx="14">
                  <c:v>-1.6355683947191134E-2</c:v>
                </c:pt>
                <c:pt idx="15">
                  <c:v>-1.2267548881918174E-2</c:v>
                </c:pt>
                <c:pt idx="16">
                  <c:v>-7.0026435371205731E-3</c:v>
                </c:pt>
                <c:pt idx="17">
                  <c:v>-8.1642590871240529E-3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Clay!$R$3:$R$20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Clay!$T$3:$T$20</c:f>
              <c:numCache>
                <c:formatCode>0.00%</c:formatCode>
                <c:ptCount val="18"/>
                <c:pt idx="0">
                  <c:v>2.6738036079398779E-2</c:v>
                </c:pt>
                <c:pt idx="1">
                  <c:v>2.4270524013081142E-2</c:v>
                </c:pt>
                <c:pt idx="2">
                  <c:v>2.0751029410090289E-2</c:v>
                </c:pt>
                <c:pt idx="3">
                  <c:v>5.7971078649691303E-2</c:v>
                </c:pt>
                <c:pt idx="4">
                  <c:v>0.11384655933008619</c:v>
                </c:pt>
                <c:pt idx="5">
                  <c:v>3.4136214642162155E-2</c:v>
                </c:pt>
                <c:pt idx="6">
                  <c:v>3.2151506088778037E-2</c:v>
                </c:pt>
                <c:pt idx="7">
                  <c:v>2.9265261318419104E-2</c:v>
                </c:pt>
                <c:pt idx="8">
                  <c:v>2.858907713227294E-2</c:v>
                </c:pt>
                <c:pt idx="9">
                  <c:v>1.8677521079858966E-2</c:v>
                </c:pt>
                <c:pt idx="10">
                  <c:v>1.3495370735211881E-2</c:v>
                </c:pt>
                <c:pt idx="11">
                  <c:v>1.6005124079307896E-2</c:v>
                </c:pt>
                <c:pt idx="12">
                  <c:v>1.8306842044557077E-2</c:v>
                </c:pt>
                <c:pt idx="13">
                  <c:v>1.7171416235875408E-2</c:v>
                </c:pt>
                <c:pt idx="14">
                  <c:v>1.5974305596498203E-2</c:v>
                </c:pt>
                <c:pt idx="15">
                  <c:v>1.2807618721458428E-2</c:v>
                </c:pt>
                <c:pt idx="16">
                  <c:v>8.1224551433912735E-3</c:v>
                </c:pt>
                <c:pt idx="17">
                  <c:v>1.6712538833369955E-2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0676736"/>
        <c:axId val="120678272"/>
      </c:barChart>
      <c:catAx>
        <c:axId val="120676736"/>
        <c:scaling>
          <c:orientation val="minMax"/>
        </c:scaling>
        <c:delete val="0"/>
        <c:axPos val="l"/>
        <c:majorTickMark val="none"/>
        <c:minorTickMark val="none"/>
        <c:tickLblPos val="low"/>
        <c:crossAx val="120678272"/>
        <c:crosses val="autoZero"/>
        <c:auto val="1"/>
        <c:lblAlgn val="ctr"/>
        <c:lblOffset val="100"/>
        <c:noMultiLvlLbl val="0"/>
      </c:catAx>
      <c:valAx>
        <c:axId val="120678272"/>
        <c:scaling>
          <c:orientation val="minMax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20676736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Clay</a:t>
            </a:r>
            <a:r>
              <a:rPr lang="en-US" baseline="0"/>
              <a:t> 2030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Clay!$U$3:$U$20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Clay!$V$3:$V$20</c:f>
              <c:numCache>
                <c:formatCode>0.00%</c:formatCode>
                <c:ptCount val="18"/>
                <c:pt idx="0">
                  <c:v>-2.7375937515943877E-2</c:v>
                </c:pt>
                <c:pt idx="1">
                  <c:v>-2.5658986379809571E-2</c:v>
                </c:pt>
                <c:pt idx="2">
                  <c:v>-2.3331299405627573E-2</c:v>
                </c:pt>
                <c:pt idx="3">
                  <c:v>-4.6590815927454989E-2</c:v>
                </c:pt>
                <c:pt idx="4">
                  <c:v>-9.7905531539416987E-2</c:v>
                </c:pt>
                <c:pt idx="5">
                  <c:v>-3.9712645291025694E-2</c:v>
                </c:pt>
                <c:pt idx="6">
                  <c:v>-3.5116205044337254E-2</c:v>
                </c:pt>
                <c:pt idx="7">
                  <c:v>-3.4682426122359618E-2</c:v>
                </c:pt>
                <c:pt idx="8">
                  <c:v>-3.2013072693126136E-2</c:v>
                </c:pt>
                <c:pt idx="9">
                  <c:v>-3.0510891216885858E-2</c:v>
                </c:pt>
                <c:pt idx="10">
                  <c:v>-1.81128298742422E-2</c:v>
                </c:pt>
                <c:pt idx="11">
                  <c:v>-1.3626384940036774E-2</c:v>
                </c:pt>
                <c:pt idx="12">
                  <c:v>-1.3850220507403159E-2</c:v>
                </c:pt>
                <c:pt idx="13">
                  <c:v>-1.3915112644796853E-2</c:v>
                </c:pt>
                <c:pt idx="14">
                  <c:v>-1.3844133607968387E-2</c:v>
                </c:pt>
                <c:pt idx="15">
                  <c:v>-1.2097968367342784E-2</c:v>
                </c:pt>
                <c:pt idx="16">
                  <c:v>-8.7937474338146675E-3</c:v>
                </c:pt>
                <c:pt idx="17">
                  <c:v>-9.6006998202367022E-3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Clay!$U$3:$U$20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Clay!$W$3:$W$20</c:f>
              <c:numCache>
                <c:formatCode>0.00%</c:formatCode>
                <c:ptCount val="18"/>
                <c:pt idx="0">
                  <c:v>2.6302367800722256E-2</c:v>
                </c:pt>
                <c:pt idx="1">
                  <c:v>2.4669621180945144E-2</c:v>
                </c:pt>
                <c:pt idx="2">
                  <c:v>2.2483756488339623E-2</c:v>
                </c:pt>
                <c:pt idx="3">
                  <c:v>5.637182085838624E-2</c:v>
                </c:pt>
                <c:pt idx="4">
                  <c:v>0.10991711434243012</c:v>
                </c:pt>
                <c:pt idx="5">
                  <c:v>3.3343784562263709E-2</c:v>
                </c:pt>
                <c:pt idx="6">
                  <c:v>3.1450703862253016E-2</c:v>
                </c:pt>
                <c:pt idx="7">
                  <c:v>2.9701294604167049E-2</c:v>
                </c:pt>
                <c:pt idx="8">
                  <c:v>2.6816867906539855E-2</c:v>
                </c:pt>
                <c:pt idx="9">
                  <c:v>2.6705540542489383E-2</c:v>
                </c:pt>
                <c:pt idx="10">
                  <c:v>1.7004482466303737E-2</c:v>
                </c:pt>
                <c:pt idx="11">
                  <c:v>1.2050205560975047E-2</c:v>
                </c:pt>
                <c:pt idx="12">
                  <c:v>1.4326979032829585E-2</c:v>
                </c:pt>
                <c:pt idx="13">
                  <c:v>1.6160617563452856E-2</c:v>
                </c:pt>
                <c:pt idx="14">
                  <c:v>1.4615384999661958E-2</c:v>
                </c:pt>
                <c:pt idx="15">
                  <c:v>1.3711109041608206E-2</c:v>
                </c:pt>
                <c:pt idx="16">
                  <c:v>1.0382232861384368E-2</c:v>
                </c:pt>
                <c:pt idx="17">
                  <c:v>1.7247207993418806E-2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17684480"/>
        <c:axId val="120717312"/>
      </c:barChart>
      <c:catAx>
        <c:axId val="117684480"/>
        <c:scaling>
          <c:orientation val="minMax"/>
        </c:scaling>
        <c:delete val="0"/>
        <c:axPos val="l"/>
        <c:majorTickMark val="none"/>
        <c:minorTickMark val="none"/>
        <c:tickLblPos val="low"/>
        <c:crossAx val="120717312"/>
        <c:crosses val="autoZero"/>
        <c:auto val="1"/>
        <c:lblAlgn val="ctr"/>
        <c:lblOffset val="100"/>
        <c:noMultiLvlLbl val="0"/>
      </c:catAx>
      <c:valAx>
        <c:axId val="120717312"/>
        <c:scaling>
          <c:orientation val="minMax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17684480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Clay</a:t>
            </a:r>
            <a:r>
              <a:rPr lang="en-US" baseline="0"/>
              <a:t> 2035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Clay!$X$3:$X$20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Clay!$Y$3:$Y$20</c:f>
              <c:numCache>
                <c:formatCode>0.00%</c:formatCode>
                <c:ptCount val="18"/>
                <c:pt idx="0">
                  <c:v>-2.6842936948742461E-2</c:v>
                </c:pt>
                <c:pt idx="1">
                  <c:v>-2.5301354056168724E-2</c:v>
                </c:pt>
                <c:pt idx="2">
                  <c:v>-2.3728950651060076E-2</c:v>
                </c:pt>
                <c:pt idx="3">
                  <c:v>-4.7730544340894437E-2</c:v>
                </c:pt>
                <c:pt idx="4">
                  <c:v>-9.4952661672085589E-2</c:v>
                </c:pt>
                <c:pt idx="5">
                  <c:v>-3.8366021273883257E-2</c:v>
                </c:pt>
                <c:pt idx="6">
                  <c:v>-3.6723282679372714E-2</c:v>
                </c:pt>
                <c:pt idx="7">
                  <c:v>-3.2165514305192378E-2</c:v>
                </c:pt>
                <c:pt idx="8">
                  <c:v>-3.2002839780773E-2</c:v>
                </c:pt>
                <c:pt idx="9">
                  <c:v>-2.9309342785742772E-2</c:v>
                </c:pt>
                <c:pt idx="10">
                  <c:v>-2.8336469701367238E-2</c:v>
                </c:pt>
                <c:pt idx="11">
                  <c:v>-1.6537937154582277E-2</c:v>
                </c:pt>
                <c:pt idx="12">
                  <c:v>-1.219957071149075E-2</c:v>
                </c:pt>
                <c:pt idx="13">
                  <c:v>-1.2058190702304683E-2</c:v>
                </c:pt>
                <c:pt idx="14">
                  <c:v>-1.1647766542061577E-2</c:v>
                </c:pt>
                <c:pt idx="15">
                  <c:v>-1.0202475395415076E-2</c:v>
                </c:pt>
                <c:pt idx="16">
                  <c:v>-8.6174355949068925E-3</c:v>
                </c:pt>
                <c:pt idx="17">
                  <c:v>-1.1699992692374338E-2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Clay!$X$3:$X$20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Clay!$Z$3:$Z$20</c:f>
              <c:numCache>
                <c:formatCode>0.00%</c:formatCode>
                <c:ptCount val="18"/>
                <c:pt idx="0">
                  <c:v>2.5790272883498108E-2</c:v>
                </c:pt>
                <c:pt idx="1">
                  <c:v>2.4325426623107545E-2</c:v>
                </c:pt>
                <c:pt idx="2">
                  <c:v>2.2876475330929246E-2</c:v>
                </c:pt>
                <c:pt idx="3">
                  <c:v>5.7029234999815215E-2</c:v>
                </c:pt>
                <c:pt idx="4">
                  <c:v>0.10698843038423099</c:v>
                </c:pt>
                <c:pt idx="5">
                  <c:v>3.2228642025667054E-2</c:v>
                </c:pt>
                <c:pt idx="6">
                  <c:v>3.0839214563111787E-2</c:v>
                </c:pt>
                <c:pt idx="7">
                  <c:v>2.9117563342783079E-2</c:v>
                </c:pt>
                <c:pt idx="8">
                  <c:v>2.7425020512930064E-2</c:v>
                </c:pt>
                <c:pt idx="9">
                  <c:v>2.4718623057022968E-2</c:v>
                </c:pt>
                <c:pt idx="10">
                  <c:v>2.450418700954635E-2</c:v>
                </c:pt>
                <c:pt idx="11">
                  <c:v>1.5619065115981719E-2</c:v>
                </c:pt>
                <c:pt idx="12">
                  <c:v>1.0808754477377391E-2</c:v>
                </c:pt>
                <c:pt idx="13">
                  <c:v>1.2574206476207571E-2</c:v>
                </c:pt>
                <c:pt idx="14">
                  <c:v>1.3829616547250238E-2</c:v>
                </c:pt>
                <c:pt idx="15">
                  <c:v>1.2501747866686546E-2</c:v>
                </c:pt>
                <c:pt idx="16">
                  <c:v>1.1077488643522324E-2</c:v>
                </c:pt>
                <c:pt idx="17">
                  <c:v>1.9322743151913454E-2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0738176"/>
        <c:axId val="120739712"/>
      </c:barChart>
      <c:catAx>
        <c:axId val="120738176"/>
        <c:scaling>
          <c:orientation val="minMax"/>
        </c:scaling>
        <c:delete val="0"/>
        <c:axPos val="l"/>
        <c:majorTickMark val="none"/>
        <c:minorTickMark val="none"/>
        <c:tickLblPos val="low"/>
        <c:crossAx val="120739712"/>
        <c:crosses val="autoZero"/>
        <c:auto val="1"/>
        <c:lblAlgn val="ctr"/>
        <c:lblOffset val="100"/>
        <c:noMultiLvlLbl val="0"/>
      </c:catAx>
      <c:valAx>
        <c:axId val="120739712"/>
        <c:scaling>
          <c:orientation val="minMax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20738176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Beadle</a:t>
            </a:r>
            <a:r>
              <a:rPr lang="en-US" baseline="0"/>
              <a:t> 2020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Beadle!$O$3:$O$20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Beadle!$P$3:$P$20</c:f>
              <c:numCache>
                <c:formatCode>0.00%</c:formatCode>
                <c:ptCount val="18"/>
                <c:pt idx="0">
                  <c:v>-3.2643232480288373E-2</c:v>
                </c:pt>
                <c:pt idx="1">
                  <c:v>-3.0930224355587833E-2</c:v>
                </c:pt>
                <c:pt idx="2">
                  <c:v>-3.6803472801004079E-2</c:v>
                </c:pt>
                <c:pt idx="3">
                  <c:v>-3.0731699838573257E-2</c:v>
                </c:pt>
                <c:pt idx="4">
                  <c:v>-2.9996197275891531E-2</c:v>
                </c:pt>
                <c:pt idx="5">
                  <c:v>-3.2801477173736042E-2</c:v>
                </c:pt>
                <c:pt idx="6">
                  <c:v>-2.8584177484733742E-2</c:v>
                </c:pt>
                <c:pt idx="7">
                  <c:v>-3.1041497974487308E-2</c:v>
                </c:pt>
                <c:pt idx="8">
                  <c:v>-2.637891444285859E-2</c:v>
                </c:pt>
                <c:pt idx="9">
                  <c:v>-2.4125343496385034E-2</c:v>
                </c:pt>
                <c:pt idx="10">
                  <c:v>-2.5472602925254287E-2</c:v>
                </c:pt>
                <c:pt idx="11">
                  <c:v>-3.4773805253939132E-2</c:v>
                </c:pt>
                <c:pt idx="12">
                  <c:v>-3.7930685232558554E-2</c:v>
                </c:pt>
                <c:pt idx="13">
                  <c:v>-3.303745600911271E-2</c:v>
                </c:pt>
                <c:pt idx="14">
                  <c:v>-2.4214618138082792E-2</c:v>
                </c:pt>
                <c:pt idx="15">
                  <c:v>-1.4281476044080615E-2</c:v>
                </c:pt>
                <c:pt idx="16">
                  <c:v>-1.0958022618313697E-2</c:v>
                </c:pt>
                <c:pt idx="17">
                  <c:v>-1.5442353592131041E-2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Beadle!$O$3:$O$20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Beadle!$Q$3:$Q$20</c:f>
              <c:numCache>
                <c:formatCode>0.00%</c:formatCode>
                <c:ptCount val="18"/>
                <c:pt idx="0">
                  <c:v>3.1363001508475194E-2</c:v>
                </c:pt>
                <c:pt idx="1">
                  <c:v>2.9759146531498613E-2</c:v>
                </c:pt>
                <c:pt idx="2">
                  <c:v>3.4776564518116934E-2</c:v>
                </c:pt>
                <c:pt idx="3">
                  <c:v>2.9162580955054522E-2</c:v>
                </c:pt>
                <c:pt idx="4">
                  <c:v>2.8757287992569994E-2</c:v>
                </c:pt>
                <c:pt idx="5">
                  <c:v>2.9990483650508683E-2</c:v>
                </c:pt>
                <c:pt idx="6">
                  <c:v>2.5764904557167359E-2</c:v>
                </c:pt>
                <c:pt idx="7">
                  <c:v>2.7352182556429551E-2</c:v>
                </c:pt>
                <c:pt idx="8">
                  <c:v>2.5246125618489716E-2</c:v>
                </c:pt>
                <c:pt idx="9">
                  <c:v>2.1639959472996021E-2</c:v>
                </c:pt>
                <c:pt idx="10">
                  <c:v>2.6119078618470178E-2</c:v>
                </c:pt>
                <c:pt idx="11">
                  <c:v>3.4706880077866389E-2</c:v>
                </c:pt>
                <c:pt idx="12">
                  <c:v>3.5316096954142354E-2</c:v>
                </c:pt>
                <c:pt idx="13">
                  <c:v>3.1520822348032385E-2</c:v>
                </c:pt>
                <c:pt idx="14">
                  <c:v>2.1899959064850004E-2</c:v>
                </c:pt>
                <c:pt idx="15">
                  <c:v>1.774053671128344E-2</c:v>
                </c:pt>
                <c:pt idx="16">
                  <c:v>1.4226176157696026E-2</c:v>
                </c:pt>
                <c:pt idx="17">
                  <c:v>3.4510955569333993E-2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12418176"/>
        <c:axId val="112440448"/>
      </c:barChart>
      <c:catAx>
        <c:axId val="112418176"/>
        <c:scaling>
          <c:orientation val="minMax"/>
        </c:scaling>
        <c:delete val="0"/>
        <c:axPos val="l"/>
        <c:majorTickMark val="none"/>
        <c:minorTickMark val="none"/>
        <c:tickLblPos val="low"/>
        <c:crossAx val="112440448"/>
        <c:crosses val="autoZero"/>
        <c:auto val="1"/>
        <c:lblAlgn val="ctr"/>
        <c:lblOffset val="100"/>
        <c:noMultiLvlLbl val="0"/>
      </c:catAx>
      <c:valAx>
        <c:axId val="112440448"/>
        <c:scaling>
          <c:orientation val="minMax"/>
          <c:max val="8.0000000000000016E-2"/>
          <c:min val="-8.0000000000000016E-2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12418176"/>
        <c:crosses val="autoZero"/>
        <c:crossBetween val="between"/>
      </c:valAx>
      <c:spPr>
        <a:gradFill>
          <a:gsLst>
            <a:gs pos="83000">
              <a:schemeClr val="bg1"/>
            </a:gs>
            <a:gs pos="28000">
              <a:schemeClr val="bg1"/>
            </a:gs>
            <a:gs pos="27000">
              <a:schemeClr val="bg1">
                <a:lumMod val="75000"/>
              </a:schemeClr>
            </a:gs>
            <a:gs pos="84000">
              <a:schemeClr val="bg1">
                <a:lumMod val="75000"/>
              </a:schemeClr>
            </a:gs>
          </a:gsLst>
          <a:lin ang="5400000" scaled="0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Aurora</a:t>
            </a:r>
            <a:r>
              <a:rPr lang="en-US" baseline="0"/>
              <a:t> 2010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Aurora!$I$3:$I$20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Aurora!$J$3:$J$20</c:f>
              <c:numCache>
                <c:formatCode>0.00%</c:formatCode>
                <c:ptCount val="18"/>
                <c:pt idx="0">
                  <c:v>-4.1697416974169739E-2</c:v>
                </c:pt>
                <c:pt idx="1">
                  <c:v>-2.915129151291513E-2</c:v>
                </c:pt>
                <c:pt idx="2">
                  <c:v>-4.0590405904059039E-2</c:v>
                </c:pt>
                <c:pt idx="3">
                  <c:v>-3.9852398523985241E-2</c:v>
                </c:pt>
                <c:pt idx="4">
                  <c:v>-2.1771217712177122E-2</c:v>
                </c:pt>
                <c:pt idx="5">
                  <c:v>-2.3985239852398525E-2</c:v>
                </c:pt>
                <c:pt idx="6">
                  <c:v>-2.3247232472324724E-2</c:v>
                </c:pt>
                <c:pt idx="7">
                  <c:v>-2.6568265682656828E-2</c:v>
                </c:pt>
                <c:pt idx="8">
                  <c:v>-3.136531365313653E-2</c:v>
                </c:pt>
                <c:pt idx="9">
                  <c:v>-3.6162361623616239E-2</c:v>
                </c:pt>
                <c:pt idx="10">
                  <c:v>-3.8007380073800737E-2</c:v>
                </c:pt>
                <c:pt idx="11">
                  <c:v>-3.8376383763837639E-2</c:v>
                </c:pt>
                <c:pt idx="12">
                  <c:v>-3.2103321033210334E-2</c:v>
                </c:pt>
                <c:pt idx="13">
                  <c:v>-2.2878228782287822E-2</c:v>
                </c:pt>
                <c:pt idx="14">
                  <c:v>-2.3247232472324724E-2</c:v>
                </c:pt>
                <c:pt idx="15">
                  <c:v>-1.808118081180812E-2</c:v>
                </c:pt>
                <c:pt idx="16">
                  <c:v>-1.3284132841328414E-2</c:v>
                </c:pt>
                <c:pt idx="17">
                  <c:v>-9.2250922509225092E-3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Aurora!$I$3:$I$20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Aurora!$K$3:$K$20</c:f>
              <c:numCache>
                <c:formatCode>0.00%</c:formatCode>
                <c:ptCount val="18"/>
                <c:pt idx="0">
                  <c:v>2.9889298892988931E-2</c:v>
                </c:pt>
                <c:pt idx="1">
                  <c:v>3.3579335793357937E-2</c:v>
                </c:pt>
                <c:pt idx="2">
                  <c:v>3.7269372693726939E-2</c:v>
                </c:pt>
                <c:pt idx="3">
                  <c:v>2.9520295202952029E-2</c:v>
                </c:pt>
                <c:pt idx="4">
                  <c:v>1.3653136531365314E-2</c:v>
                </c:pt>
                <c:pt idx="5">
                  <c:v>2.0664206642066422E-2</c:v>
                </c:pt>
                <c:pt idx="6">
                  <c:v>2.9520295202952029E-2</c:v>
                </c:pt>
                <c:pt idx="7">
                  <c:v>2.6568265682656828E-2</c:v>
                </c:pt>
                <c:pt idx="8">
                  <c:v>2.3985239852398525E-2</c:v>
                </c:pt>
                <c:pt idx="9">
                  <c:v>3.3579335793357937E-2</c:v>
                </c:pt>
                <c:pt idx="10">
                  <c:v>3.6900369003690037E-2</c:v>
                </c:pt>
                <c:pt idx="11">
                  <c:v>3.025830258302583E-2</c:v>
                </c:pt>
                <c:pt idx="12">
                  <c:v>3.2841328413284132E-2</c:v>
                </c:pt>
                <c:pt idx="13">
                  <c:v>2.1771217712177122E-2</c:v>
                </c:pt>
                <c:pt idx="14">
                  <c:v>2.5830258302583026E-2</c:v>
                </c:pt>
                <c:pt idx="15">
                  <c:v>2.3616236162361623E-2</c:v>
                </c:pt>
                <c:pt idx="16">
                  <c:v>1.8450184501845018E-2</c:v>
                </c:pt>
                <c:pt idx="17">
                  <c:v>2.2509225092250923E-2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0830976"/>
        <c:axId val="120840960"/>
      </c:barChart>
      <c:catAx>
        <c:axId val="120830976"/>
        <c:scaling>
          <c:orientation val="minMax"/>
        </c:scaling>
        <c:delete val="0"/>
        <c:axPos val="l"/>
        <c:majorTickMark val="none"/>
        <c:minorTickMark val="none"/>
        <c:tickLblPos val="low"/>
        <c:crossAx val="120840960"/>
        <c:crosses val="autoZero"/>
        <c:auto val="1"/>
        <c:lblAlgn val="ctr"/>
        <c:lblOffset val="100"/>
        <c:noMultiLvlLbl val="0"/>
      </c:catAx>
      <c:valAx>
        <c:axId val="120840960"/>
        <c:scaling>
          <c:orientation val="minMax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208309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Codington </a:t>
            </a:r>
            <a:r>
              <a:rPr lang="en-US" baseline="0"/>
              <a:t>2010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Codington!$I$3:$I$20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Codington!$J$3:$J$20</c:f>
              <c:numCache>
                <c:formatCode>0.00%</c:formatCode>
                <c:ptCount val="18"/>
                <c:pt idx="0">
                  <c:v>-3.8307562346200461E-2</c:v>
                </c:pt>
                <c:pt idx="1">
                  <c:v>-3.5736585007529291E-2</c:v>
                </c:pt>
                <c:pt idx="2">
                  <c:v>-3.3936900870459467E-2</c:v>
                </c:pt>
                <c:pt idx="3">
                  <c:v>-3.6618062952216549E-2</c:v>
                </c:pt>
                <c:pt idx="4">
                  <c:v>-3.4414368090498401E-2</c:v>
                </c:pt>
                <c:pt idx="5">
                  <c:v>-3.367980313659235E-2</c:v>
                </c:pt>
                <c:pt idx="6">
                  <c:v>-3.0704815073272853E-2</c:v>
                </c:pt>
                <c:pt idx="7">
                  <c:v>-2.9162228670070151E-2</c:v>
                </c:pt>
                <c:pt idx="8">
                  <c:v>-3.1292467036397695E-2</c:v>
                </c:pt>
                <c:pt idx="9">
                  <c:v>-3.5148933044404453E-2</c:v>
                </c:pt>
                <c:pt idx="10">
                  <c:v>-3.6911888933778968E-2</c:v>
                </c:pt>
                <c:pt idx="11">
                  <c:v>-3.5442759025966872E-2</c:v>
                </c:pt>
                <c:pt idx="12">
                  <c:v>-2.4681382451243253E-2</c:v>
                </c:pt>
                <c:pt idx="13">
                  <c:v>-1.8437580343041833E-2</c:v>
                </c:pt>
                <c:pt idx="14">
                  <c:v>-1.4948396811988099E-2</c:v>
                </c:pt>
                <c:pt idx="15">
                  <c:v>-1.1569398024020273E-2</c:v>
                </c:pt>
                <c:pt idx="16">
                  <c:v>-9.2555184192162198E-3</c:v>
                </c:pt>
                <c:pt idx="17">
                  <c:v>-8.1536709883571461E-3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Codington!$I$3:$I$20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Codington!$K$3:$K$20</c:f>
              <c:numCache>
                <c:formatCode>0.00%</c:formatCode>
                <c:ptCount val="18"/>
                <c:pt idx="0">
                  <c:v>3.6911888933778968E-2</c:v>
                </c:pt>
                <c:pt idx="1">
                  <c:v>3.1586293017960114E-2</c:v>
                </c:pt>
                <c:pt idx="2">
                  <c:v>3.1402651779483599E-2</c:v>
                </c:pt>
                <c:pt idx="3">
                  <c:v>3.3716531384287658E-2</c:v>
                </c:pt>
                <c:pt idx="4">
                  <c:v>3.0374260844015132E-2</c:v>
                </c:pt>
                <c:pt idx="5">
                  <c:v>3.2320857971866165E-2</c:v>
                </c:pt>
                <c:pt idx="6">
                  <c:v>3.1035369302530577E-2</c:v>
                </c:pt>
                <c:pt idx="7">
                  <c:v>2.6481066588313073E-2</c:v>
                </c:pt>
                <c:pt idx="8">
                  <c:v>2.8390935468468801E-2</c:v>
                </c:pt>
                <c:pt idx="9">
                  <c:v>3.8307562346200461E-2</c:v>
                </c:pt>
                <c:pt idx="10">
                  <c:v>3.7830095126161534E-2</c:v>
                </c:pt>
                <c:pt idx="11">
                  <c:v>3.1145554045616485E-2</c:v>
                </c:pt>
                <c:pt idx="12">
                  <c:v>2.5673045139016418E-2</c:v>
                </c:pt>
                <c:pt idx="13">
                  <c:v>2.0237264480111653E-2</c:v>
                </c:pt>
                <c:pt idx="14">
                  <c:v>1.884159106769016E-2</c:v>
                </c:pt>
                <c:pt idx="15">
                  <c:v>1.5352407536636426E-2</c:v>
                </c:pt>
                <c:pt idx="16">
                  <c:v>1.3846549381129026E-2</c:v>
                </c:pt>
                <c:pt idx="17">
                  <c:v>1.8143754361479414E-2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19879552"/>
        <c:axId val="119881088"/>
      </c:barChart>
      <c:catAx>
        <c:axId val="119879552"/>
        <c:scaling>
          <c:orientation val="minMax"/>
        </c:scaling>
        <c:delete val="0"/>
        <c:axPos val="l"/>
        <c:majorTickMark val="none"/>
        <c:minorTickMark val="none"/>
        <c:tickLblPos val="low"/>
        <c:crossAx val="119881088"/>
        <c:crosses val="autoZero"/>
        <c:auto val="1"/>
        <c:lblAlgn val="ctr"/>
        <c:lblOffset val="100"/>
        <c:noMultiLvlLbl val="0"/>
      </c:catAx>
      <c:valAx>
        <c:axId val="119881088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19879552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Codington</a:t>
            </a:r>
            <a:r>
              <a:rPr lang="en-US" baseline="0"/>
              <a:t> 2015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Codington!$L$3:$L$20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Codington!$M$3:$M$20</c:f>
              <c:numCache>
                <c:formatCode>0.00%</c:formatCode>
                <c:ptCount val="18"/>
                <c:pt idx="0">
                  <c:v>-3.3448151367879764E-2</c:v>
                </c:pt>
                <c:pt idx="1">
                  <c:v>-3.6869916426840621E-2</c:v>
                </c:pt>
                <c:pt idx="2">
                  <c:v>-3.4514953549012697E-2</c:v>
                </c:pt>
                <c:pt idx="3">
                  <c:v>-3.2774338649699218E-2</c:v>
                </c:pt>
                <c:pt idx="4">
                  <c:v>-3.5283107584621783E-2</c:v>
                </c:pt>
                <c:pt idx="5">
                  <c:v>-3.3152756761982441E-2</c:v>
                </c:pt>
                <c:pt idx="6">
                  <c:v>-3.2389648018355886E-2</c:v>
                </c:pt>
                <c:pt idx="7">
                  <c:v>-2.9506552912420912E-2</c:v>
                </c:pt>
                <c:pt idx="8">
                  <c:v>-2.8069812149103032E-2</c:v>
                </c:pt>
                <c:pt idx="9">
                  <c:v>-2.9869501877692734E-2</c:v>
                </c:pt>
                <c:pt idx="10">
                  <c:v>-3.3621793730952379E-2</c:v>
                </c:pt>
                <c:pt idx="11">
                  <c:v>-3.4908458829637064E-2</c:v>
                </c:pt>
                <c:pt idx="12">
                  <c:v>-3.2632048338149061E-2</c:v>
                </c:pt>
                <c:pt idx="13">
                  <c:v>-2.2388980991404447E-2</c:v>
                </c:pt>
                <c:pt idx="14">
                  <c:v>-1.5815542310781461E-2</c:v>
                </c:pt>
                <c:pt idx="15">
                  <c:v>-1.2610179042946614E-2</c:v>
                </c:pt>
                <c:pt idx="16">
                  <c:v>-8.1985804654289701E-3</c:v>
                </c:pt>
                <c:pt idx="17">
                  <c:v>-1.0641502455756548E-2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Codington!$L$3:$L$20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Codington!$N$3:$N$20</c:f>
              <c:numCache>
                <c:formatCode>0.00%</c:formatCode>
                <c:ptCount val="18"/>
                <c:pt idx="0">
                  <c:v>3.2136174751461986E-2</c:v>
                </c:pt>
                <c:pt idx="1">
                  <c:v>3.5615774955009352E-2</c:v>
                </c:pt>
                <c:pt idx="2">
                  <c:v>3.0555672197901521E-2</c:v>
                </c:pt>
                <c:pt idx="3">
                  <c:v>3.03491246925497E-2</c:v>
                </c:pt>
                <c:pt idx="4">
                  <c:v>3.2529339427331258E-2</c:v>
                </c:pt>
                <c:pt idx="5">
                  <c:v>2.9316984201102195E-2</c:v>
                </c:pt>
                <c:pt idx="6">
                  <c:v>3.1237243273614559E-2</c:v>
                </c:pt>
                <c:pt idx="7">
                  <c:v>3.0000922564182589E-2</c:v>
                </c:pt>
                <c:pt idx="8">
                  <c:v>2.5550324775515457E-2</c:v>
                </c:pt>
                <c:pt idx="9">
                  <c:v>2.7329233297230162E-2</c:v>
                </c:pt>
                <c:pt idx="10">
                  <c:v>3.6665148090124541E-2</c:v>
                </c:pt>
                <c:pt idx="11">
                  <c:v>3.5919578702252437E-2</c:v>
                </c:pt>
                <c:pt idx="12">
                  <c:v>2.9605092407028532E-2</c:v>
                </c:pt>
                <c:pt idx="13">
                  <c:v>2.4260795627842089E-2</c:v>
                </c:pt>
                <c:pt idx="14">
                  <c:v>1.8611194781833505E-2</c:v>
                </c:pt>
                <c:pt idx="15">
                  <c:v>1.6938338838620778E-2</c:v>
                </c:pt>
                <c:pt idx="16">
                  <c:v>1.3040015658493106E-2</c:v>
                </c:pt>
                <c:pt idx="17">
                  <c:v>2.3643216295240639E-2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0696832"/>
        <c:axId val="120698368"/>
      </c:barChart>
      <c:catAx>
        <c:axId val="120696832"/>
        <c:scaling>
          <c:orientation val="minMax"/>
        </c:scaling>
        <c:delete val="0"/>
        <c:axPos val="l"/>
        <c:majorTickMark val="none"/>
        <c:minorTickMark val="none"/>
        <c:tickLblPos val="low"/>
        <c:crossAx val="120698368"/>
        <c:crosses val="autoZero"/>
        <c:auto val="1"/>
        <c:lblAlgn val="ctr"/>
        <c:lblOffset val="100"/>
        <c:noMultiLvlLbl val="0"/>
      </c:catAx>
      <c:valAx>
        <c:axId val="120698368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20696832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Codington</a:t>
            </a:r>
            <a:r>
              <a:rPr lang="en-US" baseline="0"/>
              <a:t> 2020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Codington!$O$3:$O$20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Codington!$P$3:$P$20</c:f>
              <c:numCache>
                <c:formatCode>0.00%</c:formatCode>
                <c:ptCount val="18"/>
                <c:pt idx="0">
                  <c:v>-3.3181549028114668E-2</c:v>
                </c:pt>
                <c:pt idx="1">
                  <c:v>-3.2311135086799836E-2</c:v>
                </c:pt>
                <c:pt idx="2">
                  <c:v>-3.5746215382986564E-2</c:v>
                </c:pt>
                <c:pt idx="3">
                  <c:v>-3.3464106596102244E-2</c:v>
                </c:pt>
                <c:pt idx="4">
                  <c:v>-3.1696454831052649E-2</c:v>
                </c:pt>
                <c:pt idx="5">
                  <c:v>-3.4120914656135842E-2</c:v>
                </c:pt>
                <c:pt idx="6">
                  <c:v>-3.2002871563617565E-2</c:v>
                </c:pt>
                <c:pt idx="7">
                  <c:v>-3.1245811224120748E-2</c:v>
                </c:pt>
                <c:pt idx="8">
                  <c:v>-2.8513110966253738E-2</c:v>
                </c:pt>
                <c:pt idx="9">
                  <c:v>-2.6897483529041755E-2</c:v>
                </c:pt>
                <c:pt idx="10">
                  <c:v>-2.8679201987231537E-2</c:v>
                </c:pt>
                <c:pt idx="11">
                  <c:v>-3.1916352672971618E-2</c:v>
                </c:pt>
                <c:pt idx="12">
                  <c:v>-3.2255689424799526E-2</c:v>
                </c:pt>
                <c:pt idx="13">
                  <c:v>-2.9716028720568461E-2</c:v>
                </c:pt>
                <c:pt idx="14">
                  <c:v>-1.9280484497661253E-2</c:v>
                </c:pt>
                <c:pt idx="15">
                  <c:v>-1.3392387255179161E-2</c:v>
                </c:pt>
                <c:pt idx="16">
                  <c:v>-8.9719825883217471E-3</c:v>
                </c:pt>
                <c:pt idx="17">
                  <c:v>-1.1558566559099157E-2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Codington!$O$3:$O$20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Codington!$Q$3:$Q$20</c:f>
              <c:numCache>
                <c:formatCode>0.00%</c:formatCode>
                <c:ptCount val="18"/>
                <c:pt idx="0">
                  <c:v>3.188031204398116E-2</c:v>
                </c:pt>
                <c:pt idx="1">
                  <c:v>3.1119291663149147E-2</c:v>
                </c:pt>
                <c:pt idx="2">
                  <c:v>3.4589733919806256E-2</c:v>
                </c:pt>
                <c:pt idx="3">
                  <c:v>2.9645775150774756E-2</c:v>
                </c:pt>
                <c:pt idx="4">
                  <c:v>2.9388004976538575E-2</c:v>
                </c:pt>
                <c:pt idx="5">
                  <c:v>3.1521856490917662E-2</c:v>
                </c:pt>
                <c:pt idx="6">
                  <c:v>2.8439827325324917E-2</c:v>
                </c:pt>
                <c:pt idx="7">
                  <c:v>3.0308619252213724E-2</c:v>
                </c:pt>
                <c:pt idx="8">
                  <c:v>2.9063036354825211E-2</c:v>
                </c:pt>
                <c:pt idx="9">
                  <c:v>2.4695415491125781E-2</c:v>
                </c:pt>
                <c:pt idx="10">
                  <c:v>2.6249261482263017E-2</c:v>
                </c:pt>
                <c:pt idx="11">
                  <c:v>3.4941592181972424E-2</c:v>
                </c:pt>
                <c:pt idx="12">
                  <c:v>3.4273514942209753E-2</c:v>
                </c:pt>
                <c:pt idx="13">
                  <c:v>2.8082666386725814E-2</c:v>
                </c:pt>
                <c:pt idx="14">
                  <c:v>2.2400252119827501E-2</c:v>
                </c:pt>
                <c:pt idx="15">
                  <c:v>1.6793660207234523E-2</c:v>
                </c:pt>
                <c:pt idx="16">
                  <c:v>1.4444082613784836E-2</c:v>
                </c:pt>
                <c:pt idx="17">
                  <c:v>2.721275082726686E-2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19936896"/>
        <c:axId val="119938432"/>
      </c:barChart>
      <c:catAx>
        <c:axId val="119936896"/>
        <c:scaling>
          <c:orientation val="minMax"/>
        </c:scaling>
        <c:delete val="0"/>
        <c:axPos val="l"/>
        <c:majorTickMark val="none"/>
        <c:minorTickMark val="none"/>
        <c:tickLblPos val="low"/>
        <c:crossAx val="119938432"/>
        <c:crosses val="autoZero"/>
        <c:auto val="1"/>
        <c:lblAlgn val="ctr"/>
        <c:lblOffset val="100"/>
        <c:noMultiLvlLbl val="0"/>
      </c:catAx>
      <c:valAx>
        <c:axId val="119938432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19936896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Codington</a:t>
            </a:r>
            <a:r>
              <a:rPr lang="en-US" baseline="0"/>
              <a:t> 2025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Codington!$R$3:$R$20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Codington!$S$3:$S$20</c:f>
              <c:numCache>
                <c:formatCode>0.00%</c:formatCode>
                <c:ptCount val="18"/>
                <c:pt idx="0">
                  <c:v>-3.2555925960809695E-2</c:v>
                </c:pt>
                <c:pt idx="1">
                  <c:v>-3.2209402600248495E-2</c:v>
                </c:pt>
                <c:pt idx="2">
                  <c:v>-3.14703551363869E-2</c:v>
                </c:pt>
                <c:pt idx="3">
                  <c:v>-3.4822724167973398E-2</c:v>
                </c:pt>
                <c:pt idx="4">
                  <c:v>-3.2520848813472565E-2</c:v>
                </c:pt>
                <c:pt idx="5">
                  <c:v>-3.0794170356910091E-2</c:v>
                </c:pt>
                <c:pt idx="6">
                  <c:v>-3.3094875772674337E-2</c:v>
                </c:pt>
                <c:pt idx="7">
                  <c:v>-3.1017381547336138E-2</c:v>
                </c:pt>
                <c:pt idx="8">
                  <c:v>-3.0338094915189774E-2</c:v>
                </c:pt>
                <c:pt idx="9">
                  <c:v>-2.7454894954079587E-2</c:v>
                </c:pt>
                <c:pt idx="10">
                  <c:v>-2.5949620452314234E-2</c:v>
                </c:pt>
                <c:pt idx="11">
                  <c:v>-2.7351910401708524E-2</c:v>
                </c:pt>
                <c:pt idx="12">
                  <c:v>-2.9628863840715444E-2</c:v>
                </c:pt>
                <c:pt idx="13">
                  <c:v>-2.9506104234724689E-2</c:v>
                </c:pt>
                <c:pt idx="14">
                  <c:v>-2.5713001875517106E-2</c:v>
                </c:pt>
                <c:pt idx="15">
                  <c:v>-1.6405572322812416E-2</c:v>
                </c:pt>
                <c:pt idx="16">
                  <c:v>-9.5734842591806025E-3</c:v>
                </c:pt>
                <c:pt idx="17">
                  <c:v>-1.2655458890889761E-2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Codington!$R$3:$R$20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Codington!$T$3:$T$20</c:f>
              <c:numCache>
                <c:formatCode>0.00%</c:formatCode>
                <c:ptCount val="18"/>
                <c:pt idx="0">
                  <c:v>3.1279222981791269E-2</c:v>
                </c:pt>
                <c:pt idx="1">
                  <c:v>3.1021677899862619E-2</c:v>
                </c:pt>
                <c:pt idx="2">
                  <c:v>3.0359453766796458E-2</c:v>
                </c:pt>
                <c:pt idx="3">
                  <c:v>3.3722947953146329E-2</c:v>
                </c:pt>
                <c:pt idx="4">
                  <c:v>2.8845236812258129E-2</c:v>
                </c:pt>
                <c:pt idx="5">
                  <c:v>2.8608646565229177E-2</c:v>
                </c:pt>
                <c:pt idx="6">
                  <c:v>3.0728246278203988E-2</c:v>
                </c:pt>
                <c:pt idx="7">
                  <c:v>2.7722770188333523E-2</c:v>
                </c:pt>
                <c:pt idx="8">
                  <c:v>2.9497606412085417E-2</c:v>
                </c:pt>
                <c:pt idx="9">
                  <c:v>2.8229351499704222E-2</c:v>
                </c:pt>
                <c:pt idx="10">
                  <c:v>2.3838113243435117E-2</c:v>
                </c:pt>
                <c:pt idx="11">
                  <c:v>2.512626843564772E-2</c:v>
                </c:pt>
                <c:pt idx="12">
                  <c:v>3.3493819793859944E-2</c:v>
                </c:pt>
                <c:pt idx="13">
                  <c:v>3.2665181854358974E-2</c:v>
                </c:pt>
                <c:pt idx="14">
                  <c:v>2.6051232418441723E-2</c:v>
                </c:pt>
                <c:pt idx="15">
                  <c:v>2.0311633085068458E-2</c:v>
                </c:pt>
                <c:pt idx="16">
                  <c:v>1.4387349435234372E-2</c:v>
                </c:pt>
                <c:pt idx="17">
                  <c:v>3.1048550873598566E-2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19971840"/>
        <c:axId val="119973376"/>
      </c:barChart>
      <c:catAx>
        <c:axId val="119971840"/>
        <c:scaling>
          <c:orientation val="minMax"/>
        </c:scaling>
        <c:delete val="0"/>
        <c:axPos val="l"/>
        <c:majorTickMark val="none"/>
        <c:minorTickMark val="none"/>
        <c:tickLblPos val="low"/>
        <c:crossAx val="119973376"/>
        <c:crosses val="autoZero"/>
        <c:auto val="1"/>
        <c:lblAlgn val="ctr"/>
        <c:lblOffset val="100"/>
        <c:noMultiLvlLbl val="0"/>
      </c:catAx>
      <c:valAx>
        <c:axId val="119973376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19971840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Codington</a:t>
            </a:r>
            <a:r>
              <a:rPr lang="en-US" baseline="0"/>
              <a:t> 2030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Codington!$U$3:$U$20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Codington!$V$3:$V$20</c:f>
              <c:numCache>
                <c:formatCode>0.00%</c:formatCode>
                <c:ptCount val="18"/>
                <c:pt idx="0">
                  <c:v>-3.2105252773790532E-2</c:v>
                </c:pt>
                <c:pt idx="1">
                  <c:v>-3.1744386383109453E-2</c:v>
                </c:pt>
                <c:pt idx="2">
                  <c:v>-3.1516453905629724E-2</c:v>
                </c:pt>
                <c:pt idx="3">
                  <c:v>-3.0791297232702054E-2</c:v>
                </c:pt>
                <c:pt idx="4">
                  <c:v>-3.3994342280299988E-2</c:v>
                </c:pt>
                <c:pt idx="5">
                  <c:v>-3.1741316716474899E-2</c:v>
                </c:pt>
                <c:pt idx="6">
                  <c:v>-2.9999528924064222E-2</c:v>
                </c:pt>
                <c:pt idx="7">
                  <c:v>-3.2221669288728945E-2</c:v>
                </c:pt>
                <c:pt idx="8">
                  <c:v>-3.025056870408533E-2</c:v>
                </c:pt>
                <c:pt idx="9">
                  <c:v>-2.9345003433406444E-2</c:v>
                </c:pt>
                <c:pt idx="10">
                  <c:v>-2.660979609141307E-2</c:v>
                </c:pt>
                <c:pt idx="11">
                  <c:v>-2.4861751111756893E-2</c:v>
                </c:pt>
                <c:pt idx="12">
                  <c:v>-2.5504614813471702E-2</c:v>
                </c:pt>
                <c:pt idx="13">
                  <c:v>-2.722375401510228E-2</c:v>
                </c:pt>
                <c:pt idx="14">
                  <c:v>-2.5641075857908219E-2</c:v>
                </c:pt>
                <c:pt idx="15">
                  <c:v>-2.1978853296573231E-2</c:v>
                </c:pt>
                <c:pt idx="16">
                  <c:v>-1.1781557431330979E-2</c:v>
                </c:pt>
                <c:pt idx="17">
                  <c:v>-1.3764115764919396E-2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Codington!$U$3:$U$20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Codington!$W$3:$W$20</c:f>
              <c:numCache>
                <c:formatCode>0.00%</c:formatCode>
                <c:ptCount val="18"/>
                <c:pt idx="0">
                  <c:v>3.084622325324983E-2</c:v>
                </c:pt>
                <c:pt idx="1">
                  <c:v>3.0573808669798103E-2</c:v>
                </c:pt>
                <c:pt idx="2">
                  <c:v>3.0404373455466985E-2</c:v>
                </c:pt>
                <c:pt idx="3">
                  <c:v>2.9725876974909332E-2</c:v>
                </c:pt>
                <c:pt idx="4">
                  <c:v>3.2964278827333278E-2</c:v>
                </c:pt>
                <c:pt idx="5">
                  <c:v>2.8209051818765988E-2</c:v>
                </c:pt>
                <c:pt idx="6">
                  <c:v>2.8010196432108163E-2</c:v>
                </c:pt>
                <c:pt idx="7">
                  <c:v>3.009295686217052E-2</c:v>
                </c:pt>
                <c:pt idx="8">
                  <c:v>2.7100360027740408E-2</c:v>
                </c:pt>
                <c:pt idx="9">
                  <c:v>2.8778137141235203E-2</c:v>
                </c:pt>
                <c:pt idx="10">
                  <c:v>2.7377569480584923E-2</c:v>
                </c:pt>
                <c:pt idx="11">
                  <c:v>2.2926951867590629E-2</c:v>
                </c:pt>
                <c:pt idx="12">
                  <c:v>2.4186626248192664E-2</c:v>
                </c:pt>
                <c:pt idx="13">
                  <c:v>3.2061804401480438E-2</c:v>
                </c:pt>
                <c:pt idx="14">
                  <c:v>3.0439004750044171E-2</c:v>
                </c:pt>
                <c:pt idx="15">
                  <c:v>2.3728128274684554E-2</c:v>
                </c:pt>
                <c:pt idx="16">
                  <c:v>1.7482369049720472E-2</c:v>
                </c:pt>
                <c:pt idx="17">
                  <c:v>3.4016944440157175E-2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0002432"/>
        <c:axId val="120003968"/>
      </c:barChart>
      <c:catAx>
        <c:axId val="120002432"/>
        <c:scaling>
          <c:orientation val="minMax"/>
        </c:scaling>
        <c:delete val="0"/>
        <c:axPos val="l"/>
        <c:majorTickMark val="none"/>
        <c:minorTickMark val="none"/>
        <c:tickLblPos val="low"/>
        <c:crossAx val="120003968"/>
        <c:crosses val="autoZero"/>
        <c:auto val="1"/>
        <c:lblAlgn val="ctr"/>
        <c:lblOffset val="100"/>
        <c:noMultiLvlLbl val="0"/>
      </c:catAx>
      <c:valAx>
        <c:axId val="120003968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20002432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Codington</a:t>
            </a:r>
            <a:r>
              <a:rPr lang="en-US" baseline="0"/>
              <a:t> 2035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Codington!$X$3:$X$20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Codington!$Y$3:$Y$20</c:f>
              <c:numCache>
                <c:formatCode>0.00%</c:formatCode>
                <c:ptCount val="18"/>
                <c:pt idx="0">
                  <c:v>-3.2550393010401572E-2</c:v>
                </c:pt>
                <c:pt idx="1">
                  <c:v>-3.1407773006635213E-2</c:v>
                </c:pt>
                <c:pt idx="2">
                  <c:v>-3.1163036740151855E-2</c:v>
                </c:pt>
                <c:pt idx="3">
                  <c:v>-3.0941054796942639E-2</c:v>
                </c:pt>
                <c:pt idx="4">
                  <c:v>-3.0153240026139515E-2</c:v>
                </c:pt>
                <c:pt idx="5">
                  <c:v>-3.3288798142029653E-2</c:v>
                </c:pt>
                <c:pt idx="6">
                  <c:v>-3.1027181287992044E-2</c:v>
                </c:pt>
                <c:pt idx="7">
                  <c:v>-2.9300548201995617E-2</c:v>
                </c:pt>
                <c:pt idx="8">
                  <c:v>-3.152931350888627E-2</c:v>
                </c:pt>
                <c:pt idx="9">
                  <c:v>-2.9354796775209215E-2</c:v>
                </c:pt>
                <c:pt idx="10">
                  <c:v>-2.8536030920623255E-2</c:v>
                </c:pt>
                <c:pt idx="11">
                  <c:v>-2.5580607248494792E-2</c:v>
                </c:pt>
                <c:pt idx="12">
                  <c:v>-2.3259987537889618E-2</c:v>
                </c:pt>
                <c:pt idx="13">
                  <c:v>-2.3509789989799978E-2</c:v>
                </c:pt>
                <c:pt idx="14">
                  <c:v>-2.3733821893163136E-2</c:v>
                </c:pt>
                <c:pt idx="15">
                  <c:v>-2.1984682189890074E-2</c:v>
                </c:pt>
                <c:pt idx="16">
                  <c:v>-1.5836610627190512E-2</c:v>
                </c:pt>
                <c:pt idx="17">
                  <c:v>-1.587038743067206E-2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Codington!$X$3:$X$20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Codington!$Z$3:$Z$20</c:f>
              <c:numCache>
                <c:formatCode>0.00%</c:formatCode>
                <c:ptCount val="18"/>
                <c:pt idx="0">
                  <c:v>3.1273907009993669E-2</c:v>
                </c:pt>
                <c:pt idx="1">
                  <c:v>3.0249607948925887E-2</c:v>
                </c:pt>
                <c:pt idx="2">
                  <c:v>3.0063425978739754E-2</c:v>
                </c:pt>
                <c:pt idx="3">
                  <c:v>2.9870980857929497E-2</c:v>
                </c:pt>
                <c:pt idx="4">
                  <c:v>2.914635385767203E-2</c:v>
                </c:pt>
                <c:pt idx="5">
                  <c:v>3.2346772684631424E-2</c:v>
                </c:pt>
                <c:pt idx="6">
                  <c:v>2.771156580891727E-2</c:v>
                </c:pt>
                <c:pt idx="7">
                  <c:v>2.7517220196045414E-2</c:v>
                </c:pt>
                <c:pt idx="8">
                  <c:v>2.9517985333590391E-2</c:v>
                </c:pt>
                <c:pt idx="9">
                  <c:v>2.6523862279499405E-2</c:v>
                </c:pt>
                <c:pt idx="10">
                  <c:v>2.7998886832167655E-2</c:v>
                </c:pt>
                <c:pt idx="11">
                  <c:v>2.6422459454937309E-2</c:v>
                </c:pt>
                <c:pt idx="12">
                  <c:v>2.2147359461342529E-2</c:v>
                </c:pt>
                <c:pt idx="13">
                  <c:v>2.3221671962207549E-2</c:v>
                </c:pt>
                <c:pt idx="14">
                  <c:v>2.9970826634727998E-2</c:v>
                </c:pt>
                <c:pt idx="15">
                  <c:v>2.7815609183701247E-2</c:v>
                </c:pt>
                <c:pt idx="16">
                  <c:v>2.0489431231557192E-2</c:v>
                </c:pt>
                <c:pt idx="17">
                  <c:v>3.8684019949306932E-2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0037376"/>
        <c:axId val="120038912"/>
      </c:barChart>
      <c:catAx>
        <c:axId val="120037376"/>
        <c:scaling>
          <c:orientation val="minMax"/>
        </c:scaling>
        <c:delete val="0"/>
        <c:axPos val="l"/>
        <c:majorTickMark val="none"/>
        <c:minorTickMark val="none"/>
        <c:tickLblPos val="low"/>
        <c:crossAx val="120038912"/>
        <c:crosses val="autoZero"/>
        <c:auto val="1"/>
        <c:lblAlgn val="ctr"/>
        <c:lblOffset val="100"/>
        <c:noMultiLvlLbl val="0"/>
      </c:catAx>
      <c:valAx>
        <c:axId val="120038912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20037376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Aurora</a:t>
            </a:r>
            <a:r>
              <a:rPr lang="en-US" baseline="0"/>
              <a:t> 2010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Aurora!$I$3:$I$20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Aurora!$J$3:$J$20</c:f>
              <c:numCache>
                <c:formatCode>0.00%</c:formatCode>
                <c:ptCount val="18"/>
                <c:pt idx="0">
                  <c:v>-4.1697416974169739E-2</c:v>
                </c:pt>
                <c:pt idx="1">
                  <c:v>-2.915129151291513E-2</c:v>
                </c:pt>
                <c:pt idx="2">
                  <c:v>-4.0590405904059039E-2</c:v>
                </c:pt>
                <c:pt idx="3">
                  <c:v>-3.9852398523985241E-2</c:v>
                </c:pt>
                <c:pt idx="4">
                  <c:v>-2.1771217712177122E-2</c:v>
                </c:pt>
                <c:pt idx="5">
                  <c:v>-2.3985239852398525E-2</c:v>
                </c:pt>
                <c:pt idx="6">
                  <c:v>-2.3247232472324724E-2</c:v>
                </c:pt>
                <c:pt idx="7">
                  <c:v>-2.6568265682656828E-2</c:v>
                </c:pt>
                <c:pt idx="8">
                  <c:v>-3.136531365313653E-2</c:v>
                </c:pt>
                <c:pt idx="9">
                  <c:v>-3.6162361623616239E-2</c:v>
                </c:pt>
                <c:pt idx="10">
                  <c:v>-3.8007380073800737E-2</c:v>
                </c:pt>
                <c:pt idx="11">
                  <c:v>-3.8376383763837639E-2</c:v>
                </c:pt>
                <c:pt idx="12">
                  <c:v>-3.2103321033210334E-2</c:v>
                </c:pt>
                <c:pt idx="13">
                  <c:v>-2.2878228782287822E-2</c:v>
                </c:pt>
                <c:pt idx="14">
                  <c:v>-2.3247232472324724E-2</c:v>
                </c:pt>
                <c:pt idx="15">
                  <c:v>-1.808118081180812E-2</c:v>
                </c:pt>
                <c:pt idx="16">
                  <c:v>-1.3284132841328414E-2</c:v>
                </c:pt>
                <c:pt idx="17">
                  <c:v>-9.2250922509225092E-3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Aurora!$I$3:$I$20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Aurora!$K$3:$K$20</c:f>
              <c:numCache>
                <c:formatCode>0.00%</c:formatCode>
                <c:ptCount val="18"/>
                <c:pt idx="0">
                  <c:v>2.9889298892988931E-2</c:v>
                </c:pt>
                <c:pt idx="1">
                  <c:v>3.3579335793357937E-2</c:v>
                </c:pt>
                <c:pt idx="2">
                  <c:v>3.7269372693726939E-2</c:v>
                </c:pt>
                <c:pt idx="3">
                  <c:v>2.9520295202952029E-2</c:v>
                </c:pt>
                <c:pt idx="4">
                  <c:v>1.3653136531365314E-2</c:v>
                </c:pt>
                <c:pt idx="5">
                  <c:v>2.0664206642066422E-2</c:v>
                </c:pt>
                <c:pt idx="6">
                  <c:v>2.9520295202952029E-2</c:v>
                </c:pt>
                <c:pt idx="7">
                  <c:v>2.6568265682656828E-2</c:v>
                </c:pt>
                <c:pt idx="8">
                  <c:v>2.3985239852398525E-2</c:v>
                </c:pt>
                <c:pt idx="9">
                  <c:v>3.3579335793357937E-2</c:v>
                </c:pt>
                <c:pt idx="10">
                  <c:v>3.6900369003690037E-2</c:v>
                </c:pt>
                <c:pt idx="11">
                  <c:v>3.025830258302583E-2</c:v>
                </c:pt>
                <c:pt idx="12">
                  <c:v>3.2841328413284132E-2</c:v>
                </c:pt>
                <c:pt idx="13">
                  <c:v>2.1771217712177122E-2</c:v>
                </c:pt>
                <c:pt idx="14">
                  <c:v>2.5830258302583026E-2</c:v>
                </c:pt>
                <c:pt idx="15">
                  <c:v>2.3616236162361623E-2</c:v>
                </c:pt>
                <c:pt idx="16">
                  <c:v>1.8450184501845018E-2</c:v>
                </c:pt>
                <c:pt idx="17">
                  <c:v>2.2509225092250923E-2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1952896"/>
        <c:axId val="121958784"/>
      </c:barChart>
      <c:catAx>
        <c:axId val="121952896"/>
        <c:scaling>
          <c:orientation val="minMax"/>
        </c:scaling>
        <c:delete val="0"/>
        <c:axPos val="l"/>
        <c:majorTickMark val="none"/>
        <c:minorTickMark val="none"/>
        <c:tickLblPos val="low"/>
        <c:crossAx val="121958784"/>
        <c:crosses val="autoZero"/>
        <c:auto val="1"/>
        <c:lblAlgn val="ctr"/>
        <c:lblOffset val="100"/>
        <c:noMultiLvlLbl val="0"/>
      </c:catAx>
      <c:valAx>
        <c:axId val="121958784"/>
        <c:scaling>
          <c:orientation val="minMax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219528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Corson</a:t>
            </a:r>
            <a:r>
              <a:rPr lang="en-US" baseline="0"/>
              <a:t> 2010</a:t>
            </a:r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Corson!$I$3:$I$20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Corson!$J$3:$J$20</c:f>
              <c:numCache>
                <c:formatCode>0.00%</c:formatCode>
                <c:ptCount val="18"/>
                <c:pt idx="0">
                  <c:v>-5.3580246913580244E-2</c:v>
                </c:pt>
                <c:pt idx="1">
                  <c:v>-5.1604938271604936E-2</c:v>
                </c:pt>
                <c:pt idx="2">
                  <c:v>-4.4444444444444446E-2</c:v>
                </c:pt>
                <c:pt idx="3">
                  <c:v>-4.4197530864197532E-2</c:v>
                </c:pt>
                <c:pt idx="4">
                  <c:v>-3.4074074074074076E-2</c:v>
                </c:pt>
                <c:pt idx="5">
                  <c:v>-3.1604938271604939E-2</c:v>
                </c:pt>
                <c:pt idx="6">
                  <c:v>-2.9135802469135802E-2</c:v>
                </c:pt>
                <c:pt idx="7">
                  <c:v>-2.6419753086419754E-2</c:v>
                </c:pt>
                <c:pt idx="8">
                  <c:v>-2.8148148148148148E-2</c:v>
                </c:pt>
                <c:pt idx="9">
                  <c:v>-3.7777777777777778E-2</c:v>
                </c:pt>
                <c:pt idx="10">
                  <c:v>-3.037037037037037E-2</c:v>
                </c:pt>
                <c:pt idx="11">
                  <c:v>-2.5679012345679011E-2</c:v>
                </c:pt>
                <c:pt idx="12">
                  <c:v>-2.3456790123456792E-2</c:v>
                </c:pt>
                <c:pt idx="13">
                  <c:v>-1.7777777777777778E-2</c:v>
                </c:pt>
                <c:pt idx="14">
                  <c:v>-1.3333333333333334E-2</c:v>
                </c:pt>
                <c:pt idx="15">
                  <c:v>-8.6419753086419745E-3</c:v>
                </c:pt>
                <c:pt idx="16">
                  <c:v>-6.1728395061728392E-3</c:v>
                </c:pt>
                <c:pt idx="17">
                  <c:v>-3.9506172839506174E-3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Corson!$I$3:$I$20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Corson!$K$3:$K$20</c:f>
              <c:numCache>
                <c:formatCode>0.00%</c:formatCode>
                <c:ptCount val="18"/>
                <c:pt idx="0">
                  <c:v>4.7160493827160491E-2</c:v>
                </c:pt>
                <c:pt idx="1">
                  <c:v>4.6913580246913583E-2</c:v>
                </c:pt>
                <c:pt idx="2">
                  <c:v>4.2222222222222223E-2</c:v>
                </c:pt>
                <c:pt idx="3">
                  <c:v>4.7654320987654319E-2</c:v>
                </c:pt>
                <c:pt idx="4">
                  <c:v>2.8395061728395062E-2</c:v>
                </c:pt>
                <c:pt idx="5">
                  <c:v>3.3086419753086418E-2</c:v>
                </c:pt>
                <c:pt idx="6">
                  <c:v>2.54320987654321E-2</c:v>
                </c:pt>
                <c:pt idx="7">
                  <c:v>2.1234567901234569E-2</c:v>
                </c:pt>
                <c:pt idx="8">
                  <c:v>2.9382716049382716E-2</c:v>
                </c:pt>
                <c:pt idx="9">
                  <c:v>3.2098765432098768E-2</c:v>
                </c:pt>
                <c:pt idx="10">
                  <c:v>3.580246913580247E-2</c:v>
                </c:pt>
                <c:pt idx="11">
                  <c:v>2.2962962962962963E-2</c:v>
                </c:pt>
                <c:pt idx="12">
                  <c:v>2.2716049382716048E-2</c:v>
                </c:pt>
                <c:pt idx="13">
                  <c:v>1.6296296296296295E-2</c:v>
                </c:pt>
                <c:pt idx="14">
                  <c:v>1.2592592592592593E-2</c:v>
                </c:pt>
                <c:pt idx="15">
                  <c:v>1.1851851851851851E-2</c:v>
                </c:pt>
                <c:pt idx="16">
                  <c:v>7.9012345679012348E-3</c:v>
                </c:pt>
                <c:pt idx="17">
                  <c:v>5.9259259259259256E-3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18637312"/>
        <c:axId val="118638848"/>
      </c:barChart>
      <c:catAx>
        <c:axId val="118637312"/>
        <c:scaling>
          <c:orientation val="minMax"/>
        </c:scaling>
        <c:delete val="0"/>
        <c:axPos val="l"/>
        <c:majorTickMark val="none"/>
        <c:minorTickMark val="none"/>
        <c:tickLblPos val="low"/>
        <c:crossAx val="118638848"/>
        <c:crosses val="autoZero"/>
        <c:auto val="1"/>
        <c:lblAlgn val="ctr"/>
        <c:lblOffset val="100"/>
        <c:noMultiLvlLbl val="0"/>
      </c:catAx>
      <c:valAx>
        <c:axId val="118638848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18637312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Corson</a:t>
            </a:r>
            <a:r>
              <a:rPr lang="en-US" baseline="0"/>
              <a:t> 2015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Corson!$L$3:$L$20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Corson!$M$3:$M$20</c:f>
              <c:numCache>
                <c:formatCode>0.00%</c:formatCode>
                <c:ptCount val="18"/>
                <c:pt idx="0">
                  <c:v>-5.0907907703463512E-2</c:v>
                </c:pt>
                <c:pt idx="1">
                  <c:v>-5.0195666785917893E-2</c:v>
                </c:pt>
                <c:pt idx="2">
                  <c:v>-4.8928800207283185E-2</c:v>
                </c:pt>
                <c:pt idx="3">
                  <c:v>-4.171027958296647E-2</c:v>
                </c:pt>
                <c:pt idx="4">
                  <c:v>-4.1136950194128843E-2</c:v>
                </c:pt>
                <c:pt idx="5">
                  <c:v>-3.1304388938993538E-2</c:v>
                </c:pt>
                <c:pt idx="6">
                  <c:v>-2.9010037565548975E-2</c:v>
                </c:pt>
                <c:pt idx="7">
                  <c:v>-2.6539237984746257E-2</c:v>
                </c:pt>
                <c:pt idx="8">
                  <c:v>-2.3796259619370673E-2</c:v>
                </c:pt>
                <c:pt idx="9">
                  <c:v>-2.4765873109185051E-2</c:v>
                </c:pt>
                <c:pt idx="10">
                  <c:v>-3.333480659801543E-2</c:v>
                </c:pt>
                <c:pt idx="11">
                  <c:v>-2.6110749212164615E-2</c:v>
                </c:pt>
                <c:pt idx="12">
                  <c:v>-2.1313376528702566E-2</c:v>
                </c:pt>
                <c:pt idx="13">
                  <c:v>-2.0231561673559294E-2</c:v>
                </c:pt>
                <c:pt idx="14">
                  <c:v>-1.4081409635610598E-2</c:v>
                </c:pt>
                <c:pt idx="15">
                  <c:v>-9.9807681993076443E-3</c:v>
                </c:pt>
                <c:pt idx="16">
                  <c:v>-5.7545422481479402E-3</c:v>
                </c:pt>
                <c:pt idx="17">
                  <c:v>-6.0590165919381083E-3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invertIfNegative val="0"/>
          <c:cat>
            <c:strRef>
              <c:f>Corson!$L$3:$L$20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Corson!$N$3:$N$20</c:f>
              <c:numCache>
                <c:formatCode>0.00%</c:formatCode>
                <c:ptCount val="18"/>
                <c:pt idx="0">
                  <c:v>4.9042328674917812E-2</c:v>
                </c:pt>
                <c:pt idx="1">
                  <c:v>4.4228007069640807E-2</c:v>
                </c:pt>
                <c:pt idx="2">
                  <c:v>4.4343098415606907E-2</c:v>
                </c:pt>
                <c:pt idx="3">
                  <c:v>3.9216130978097626E-2</c:v>
                </c:pt>
                <c:pt idx="4">
                  <c:v>4.544563339011598E-2</c:v>
                </c:pt>
                <c:pt idx="5">
                  <c:v>2.6230389741964819E-2</c:v>
                </c:pt>
                <c:pt idx="6">
                  <c:v>3.1208575716970659E-2</c:v>
                </c:pt>
                <c:pt idx="7">
                  <c:v>2.391693656296447E-2</c:v>
                </c:pt>
                <c:pt idx="8">
                  <c:v>1.911834026032528E-2</c:v>
                </c:pt>
                <c:pt idx="9">
                  <c:v>2.651990313126518E-2</c:v>
                </c:pt>
                <c:pt idx="10">
                  <c:v>2.9083548486119305E-2</c:v>
                </c:pt>
                <c:pt idx="11">
                  <c:v>3.2809068434725593E-2</c:v>
                </c:pt>
                <c:pt idx="12">
                  <c:v>2.0775063673523525E-2</c:v>
                </c:pt>
                <c:pt idx="13">
                  <c:v>1.9953238922937613E-2</c:v>
                </c:pt>
                <c:pt idx="14">
                  <c:v>1.3572918488307753E-2</c:v>
                </c:pt>
                <c:pt idx="15">
                  <c:v>1.0354305738177137E-2</c:v>
                </c:pt>
                <c:pt idx="16">
                  <c:v>8.7051748453199889E-3</c:v>
                </c:pt>
                <c:pt idx="17">
                  <c:v>1.0315705089969006E-2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1473664"/>
        <c:axId val="121495936"/>
      </c:barChart>
      <c:catAx>
        <c:axId val="121473664"/>
        <c:scaling>
          <c:orientation val="minMax"/>
        </c:scaling>
        <c:delete val="0"/>
        <c:axPos val="l"/>
        <c:majorTickMark val="none"/>
        <c:minorTickMark val="none"/>
        <c:tickLblPos val="low"/>
        <c:crossAx val="121495936"/>
        <c:crosses val="autoZero"/>
        <c:auto val="1"/>
        <c:lblAlgn val="ctr"/>
        <c:lblOffset val="100"/>
        <c:noMultiLvlLbl val="0"/>
      </c:catAx>
      <c:valAx>
        <c:axId val="121495936"/>
        <c:scaling>
          <c:orientation val="minMax"/>
          <c:max val="0.08"/>
          <c:min val="-0.08"/>
        </c:scaling>
        <c:delete val="0"/>
        <c:axPos val="b"/>
        <c:majorGridlines/>
        <c:numFmt formatCode="0%;0%" sourceLinked="0"/>
        <c:majorTickMark val="out"/>
        <c:minorTickMark val="none"/>
        <c:tickLblPos val="nextTo"/>
        <c:crossAx val="121473664"/>
        <c:crosses val="autoZero"/>
        <c:crossBetween val="between"/>
      </c:valAx>
      <c:spPr>
        <a:gradFill>
          <a:gsLst>
            <a:gs pos="28000">
              <a:srgbClr val="FFFFFF"/>
            </a:gs>
            <a:gs pos="27000">
              <a:schemeClr val="bg1">
                <a:lumMod val="75000"/>
              </a:schemeClr>
            </a:gs>
            <a:gs pos="83000">
              <a:srgbClr val="FFFFFF"/>
            </a:gs>
            <a:gs pos="84000">
              <a:schemeClr val="bg1">
                <a:lumMod val="75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2.xml"/><Relationship Id="rId7" Type="http://schemas.openxmlformats.org/officeDocument/2006/relationships/chart" Target="../charts/chart96.xml"/><Relationship Id="rId2" Type="http://schemas.openxmlformats.org/officeDocument/2006/relationships/chart" Target="../charts/chart91.xml"/><Relationship Id="rId1" Type="http://schemas.openxmlformats.org/officeDocument/2006/relationships/chart" Target="../charts/chart90.xml"/><Relationship Id="rId6" Type="http://schemas.openxmlformats.org/officeDocument/2006/relationships/chart" Target="../charts/chart95.xml"/><Relationship Id="rId5" Type="http://schemas.openxmlformats.org/officeDocument/2006/relationships/chart" Target="../charts/chart94.xml"/><Relationship Id="rId4" Type="http://schemas.openxmlformats.org/officeDocument/2006/relationships/chart" Target="../charts/chart93.xml"/></Relationships>
</file>

<file path=xl/drawings/_rels/drawing10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9.xml"/><Relationship Id="rId7" Type="http://schemas.openxmlformats.org/officeDocument/2006/relationships/chart" Target="../charts/chart103.xml"/><Relationship Id="rId2" Type="http://schemas.openxmlformats.org/officeDocument/2006/relationships/chart" Target="../charts/chart98.xml"/><Relationship Id="rId1" Type="http://schemas.openxmlformats.org/officeDocument/2006/relationships/chart" Target="../charts/chart97.xml"/><Relationship Id="rId6" Type="http://schemas.openxmlformats.org/officeDocument/2006/relationships/chart" Target="../charts/chart102.xml"/><Relationship Id="rId5" Type="http://schemas.openxmlformats.org/officeDocument/2006/relationships/chart" Target="../charts/chart101.xml"/><Relationship Id="rId4" Type="http://schemas.openxmlformats.org/officeDocument/2006/relationships/chart" Target="../charts/chart100.xml"/></Relationships>
</file>

<file path=xl/drawings/_rels/drawing1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6.xml"/><Relationship Id="rId7" Type="http://schemas.openxmlformats.org/officeDocument/2006/relationships/chart" Target="../charts/chart110.xml"/><Relationship Id="rId2" Type="http://schemas.openxmlformats.org/officeDocument/2006/relationships/chart" Target="../charts/chart105.xml"/><Relationship Id="rId1" Type="http://schemas.openxmlformats.org/officeDocument/2006/relationships/chart" Target="../charts/chart104.xml"/><Relationship Id="rId6" Type="http://schemas.openxmlformats.org/officeDocument/2006/relationships/chart" Target="../charts/chart109.xml"/><Relationship Id="rId5" Type="http://schemas.openxmlformats.org/officeDocument/2006/relationships/chart" Target="../charts/chart108.xml"/><Relationship Id="rId4" Type="http://schemas.openxmlformats.org/officeDocument/2006/relationships/chart" Target="../charts/chart107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3.xml"/><Relationship Id="rId7" Type="http://schemas.openxmlformats.org/officeDocument/2006/relationships/chart" Target="../charts/chart117.xml"/><Relationship Id="rId2" Type="http://schemas.openxmlformats.org/officeDocument/2006/relationships/chart" Target="../charts/chart112.xml"/><Relationship Id="rId1" Type="http://schemas.openxmlformats.org/officeDocument/2006/relationships/chart" Target="../charts/chart111.xml"/><Relationship Id="rId6" Type="http://schemas.openxmlformats.org/officeDocument/2006/relationships/chart" Target="../charts/chart116.xml"/><Relationship Id="rId5" Type="http://schemas.openxmlformats.org/officeDocument/2006/relationships/chart" Target="../charts/chart115.xml"/><Relationship Id="rId4" Type="http://schemas.openxmlformats.org/officeDocument/2006/relationships/chart" Target="../charts/chart114.xml"/></Relationships>
</file>

<file path=xl/drawings/_rels/drawing1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0.xml"/><Relationship Id="rId7" Type="http://schemas.openxmlformats.org/officeDocument/2006/relationships/chart" Target="../charts/chart124.xml"/><Relationship Id="rId2" Type="http://schemas.openxmlformats.org/officeDocument/2006/relationships/chart" Target="../charts/chart119.xml"/><Relationship Id="rId1" Type="http://schemas.openxmlformats.org/officeDocument/2006/relationships/chart" Target="../charts/chart118.xml"/><Relationship Id="rId6" Type="http://schemas.openxmlformats.org/officeDocument/2006/relationships/chart" Target="../charts/chart123.xml"/><Relationship Id="rId5" Type="http://schemas.openxmlformats.org/officeDocument/2006/relationships/chart" Target="../charts/chart122.xml"/><Relationship Id="rId4" Type="http://schemas.openxmlformats.org/officeDocument/2006/relationships/chart" Target="../charts/chart121.xml"/></Relationships>
</file>

<file path=xl/drawings/_rels/drawing1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7.xml"/><Relationship Id="rId7" Type="http://schemas.openxmlformats.org/officeDocument/2006/relationships/chart" Target="../charts/chart131.xml"/><Relationship Id="rId2" Type="http://schemas.openxmlformats.org/officeDocument/2006/relationships/chart" Target="../charts/chart126.xml"/><Relationship Id="rId1" Type="http://schemas.openxmlformats.org/officeDocument/2006/relationships/chart" Target="../charts/chart125.xml"/><Relationship Id="rId6" Type="http://schemas.openxmlformats.org/officeDocument/2006/relationships/chart" Target="../charts/chart130.xml"/><Relationship Id="rId5" Type="http://schemas.openxmlformats.org/officeDocument/2006/relationships/chart" Target="../charts/chart129.xml"/><Relationship Id="rId4" Type="http://schemas.openxmlformats.org/officeDocument/2006/relationships/chart" Target="../charts/chart128.xml"/></Relationships>
</file>

<file path=xl/drawings/_rels/drawing14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/Relationships>
</file>

<file path=xl/drawings/_rels/drawing15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4.xml"/><Relationship Id="rId7" Type="http://schemas.openxmlformats.org/officeDocument/2006/relationships/chart" Target="../charts/chart138.xml"/><Relationship Id="rId2" Type="http://schemas.openxmlformats.org/officeDocument/2006/relationships/chart" Target="../charts/chart133.xml"/><Relationship Id="rId1" Type="http://schemas.openxmlformats.org/officeDocument/2006/relationships/chart" Target="../charts/chart132.xml"/><Relationship Id="rId6" Type="http://schemas.openxmlformats.org/officeDocument/2006/relationships/chart" Target="../charts/chart137.xml"/><Relationship Id="rId5" Type="http://schemas.openxmlformats.org/officeDocument/2006/relationships/chart" Target="../charts/chart136.xml"/><Relationship Id="rId4" Type="http://schemas.openxmlformats.org/officeDocument/2006/relationships/chart" Target="../charts/chart135.xml"/></Relationships>
</file>

<file path=xl/drawings/_rels/drawing15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1.xml"/><Relationship Id="rId7" Type="http://schemas.openxmlformats.org/officeDocument/2006/relationships/chart" Target="../charts/chart145.xml"/><Relationship Id="rId2" Type="http://schemas.openxmlformats.org/officeDocument/2006/relationships/chart" Target="../charts/chart140.xml"/><Relationship Id="rId1" Type="http://schemas.openxmlformats.org/officeDocument/2006/relationships/chart" Target="../charts/chart139.xml"/><Relationship Id="rId6" Type="http://schemas.openxmlformats.org/officeDocument/2006/relationships/chart" Target="../charts/chart144.xml"/><Relationship Id="rId5" Type="http://schemas.openxmlformats.org/officeDocument/2006/relationships/chart" Target="../charts/chart143.xml"/><Relationship Id="rId4" Type="http://schemas.openxmlformats.org/officeDocument/2006/relationships/chart" Target="../charts/chart142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8.xml"/><Relationship Id="rId7" Type="http://schemas.openxmlformats.org/officeDocument/2006/relationships/chart" Target="../charts/chart152.xml"/><Relationship Id="rId2" Type="http://schemas.openxmlformats.org/officeDocument/2006/relationships/chart" Target="../charts/chart147.xml"/><Relationship Id="rId1" Type="http://schemas.openxmlformats.org/officeDocument/2006/relationships/chart" Target="../charts/chart146.xml"/><Relationship Id="rId6" Type="http://schemas.openxmlformats.org/officeDocument/2006/relationships/chart" Target="../charts/chart151.xml"/><Relationship Id="rId5" Type="http://schemas.openxmlformats.org/officeDocument/2006/relationships/chart" Target="../charts/chart150.xml"/><Relationship Id="rId4" Type="http://schemas.openxmlformats.org/officeDocument/2006/relationships/chart" Target="../charts/chart149.xml"/></Relationships>
</file>

<file path=xl/drawings/_rels/drawing16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7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7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7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7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7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7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5.xml"/><Relationship Id="rId7" Type="http://schemas.openxmlformats.org/officeDocument/2006/relationships/chart" Target="../charts/chart159.xml"/><Relationship Id="rId2" Type="http://schemas.openxmlformats.org/officeDocument/2006/relationships/chart" Target="../charts/chart154.xml"/><Relationship Id="rId1" Type="http://schemas.openxmlformats.org/officeDocument/2006/relationships/chart" Target="../charts/chart153.xml"/><Relationship Id="rId6" Type="http://schemas.openxmlformats.org/officeDocument/2006/relationships/chart" Target="../charts/chart158.xml"/><Relationship Id="rId5" Type="http://schemas.openxmlformats.org/officeDocument/2006/relationships/chart" Target="../charts/chart157.xml"/><Relationship Id="rId4" Type="http://schemas.openxmlformats.org/officeDocument/2006/relationships/chart" Target="../charts/chart156.xml"/></Relationships>
</file>

<file path=xl/drawings/_rels/drawing1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7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7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7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8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8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8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8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2.xml"/><Relationship Id="rId7" Type="http://schemas.openxmlformats.org/officeDocument/2006/relationships/chart" Target="../charts/chart166.xml"/><Relationship Id="rId2" Type="http://schemas.openxmlformats.org/officeDocument/2006/relationships/chart" Target="../charts/chart161.xml"/><Relationship Id="rId1" Type="http://schemas.openxmlformats.org/officeDocument/2006/relationships/chart" Target="../charts/chart160.xml"/><Relationship Id="rId6" Type="http://schemas.openxmlformats.org/officeDocument/2006/relationships/chart" Target="../charts/chart165.xml"/><Relationship Id="rId5" Type="http://schemas.openxmlformats.org/officeDocument/2006/relationships/chart" Target="../charts/chart164.xml"/><Relationship Id="rId4" Type="http://schemas.openxmlformats.org/officeDocument/2006/relationships/chart" Target="../charts/chart163.xml"/></Relationships>
</file>

<file path=xl/drawings/_rels/drawing18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8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8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8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8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8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9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9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9.xml"/><Relationship Id="rId7" Type="http://schemas.openxmlformats.org/officeDocument/2006/relationships/chart" Target="../charts/chart173.xml"/><Relationship Id="rId2" Type="http://schemas.openxmlformats.org/officeDocument/2006/relationships/chart" Target="../charts/chart168.xml"/><Relationship Id="rId1" Type="http://schemas.openxmlformats.org/officeDocument/2006/relationships/chart" Target="../charts/chart167.xml"/><Relationship Id="rId6" Type="http://schemas.openxmlformats.org/officeDocument/2006/relationships/chart" Target="../charts/chart172.xml"/><Relationship Id="rId5" Type="http://schemas.openxmlformats.org/officeDocument/2006/relationships/chart" Target="../charts/chart171.xml"/><Relationship Id="rId4" Type="http://schemas.openxmlformats.org/officeDocument/2006/relationships/chart" Target="../charts/chart170.xml"/></Relationships>
</file>

<file path=xl/drawings/_rels/drawing19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9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9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9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9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9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9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9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6.xml"/><Relationship Id="rId7" Type="http://schemas.openxmlformats.org/officeDocument/2006/relationships/chart" Target="../charts/chart180.xml"/><Relationship Id="rId2" Type="http://schemas.openxmlformats.org/officeDocument/2006/relationships/chart" Target="../charts/chart175.xml"/><Relationship Id="rId1" Type="http://schemas.openxmlformats.org/officeDocument/2006/relationships/chart" Target="../charts/chart174.xml"/><Relationship Id="rId6" Type="http://schemas.openxmlformats.org/officeDocument/2006/relationships/chart" Target="../charts/chart179.xml"/><Relationship Id="rId5" Type="http://schemas.openxmlformats.org/officeDocument/2006/relationships/chart" Target="../charts/chart178.xml"/><Relationship Id="rId4" Type="http://schemas.openxmlformats.org/officeDocument/2006/relationships/chart" Target="../charts/chart177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3.xml"/><Relationship Id="rId7" Type="http://schemas.openxmlformats.org/officeDocument/2006/relationships/chart" Target="../charts/chart187.xml"/><Relationship Id="rId2" Type="http://schemas.openxmlformats.org/officeDocument/2006/relationships/chart" Target="../charts/chart182.xml"/><Relationship Id="rId1" Type="http://schemas.openxmlformats.org/officeDocument/2006/relationships/chart" Target="../charts/chart181.xml"/><Relationship Id="rId6" Type="http://schemas.openxmlformats.org/officeDocument/2006/relationships/chart" Target="../charts/chart186.xml"/><Relationship Id="rId5" Type="http://schemas.openxmlformats.org/officeDocument/2006/relationships/chart" Target="../charts/chart185.xml"/><Relationship Id="rId4" Type="http://schemas.openxmlformats.org/officeDocument/2006/relationships/chart" Target="../charts/chart184.xml"/></Relationships>
</file>

<file path=xl/drawings/_rels/drawing20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0.xml"/><Relationship Id="rId7" Type="http://schemas.openxmlformats.org/officeDocument/2006/relationships/chart" Target="../charts/chart194.xml"/><Relationship Id="rId2" Type="http://schemas.openxmlformats.org/officeDocument/2006/relationships/chart" Target="../charts/chart189.xml"/><Relationship Id="rId1" Type="http://schemas.openxmlformats.org/officeDocument/2006/relationships/chart" Target="../charts/chart188.xml"/><Relationship Id="rId6" Type="http://schemas.openxmlformats.org/officeDocument/2006/relationships/chart" Target="../charts/chart193.xml"/><Relationship Id="rId5" Type="http://schemas.openxmlformats.org/officeDocument/2006/relationships/chart" Target="../charts/chart192.xml"/><Relationship Id="rId4" Type="http://schemas.openxmlformats.org/officeDocument/2006/relationships/chart" Target="../charts/chart191.xml"/></Relationships>
</file>

<file path=xl/drawings/_rels/drawing2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7.xml"/><Relationship Id="rId7" Type="http://schemas.openxmlformats.org/officeDocument/2006/relationships/chart" Target="../charts/chart201.xml"/><Relationship Id="rId2" Type="http://schemas.openxmlformats.org/officeDocument/2006/relationships/chart" Target="../charts/chart196.xml"/><Relationship Id="rId1" Type="http://schemas.openxmlformats.org/officeDocument/2006/relationships/chart" Target="../charts/chart195.xml"/><Relationship Id="rId6" Type="http://schemas.openxmlformats.org/officeDocument/2006/relationships/chart" Target="../charts/chart200.xml"/><Relationship Id="rId5" Type="http://schemas.openxmlformats.org/officeDocument/2006/relationships/chart" Target="../charts/chart199.xml"/><Relationship Id="rId4" Type="http://schemas.openxmlformats.org/officeDocument/2006/relationships/chart" Target="../charts/chart198.xml"/></Relationships>
</file>

<file path=xl/drawings/_rels/drawing2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7" Type="http://schemas.openxmlformats.org/officeDocument/2006/relationships/chart" Target="../charts/chart26.xml"/><Relationship Id="rId2" Type="http://schemas.openxmlformats.org/officeDocument/2006/relationships/chart" Target="../charts/chart21.xml"/><Relationship Id="rId1" Type="http://schemas.openxmlformats.org/officeDocument/2006/relationships/chart" Target="../charts/chart20.xml"/><Relationship Id="rId6" Type="http://schemas.openxmlformats.org/officeDocument/2006/relationships/chart" Target="../charts/chart25.xml"/><Relationship Id="rId5" Type="http://schemas.openxmlformats.org/officeDocument/2006/relationships/chart" Target="../charts/chart24.xml"/><Relationship Id="rId4" Type="http://schemas.openxmlformats.org/officeDocument/2006/relationships/chart" Target="../charts/chart23.xml"/></Relationships>
</file>

<file path=xl/drawings/_rels/drawing2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4.xml"/><Relationship Id="rId7" Type="http://schemas.openxmlformats.org/officeDocument/2006/relationships/chart" Target="../charts/chart208.xml"/><Relationship Id="rId2" Type="http://schemas.openxmlformats.org/officeDocument/2006/relationships/chart" Target="../charts/chart203.xml"/><Relationship Id="rId1" Type="http://schemas.openxmlformats.org/officeDocument/2006/relationships/chart" Target="../charts/chart202.xml"/><Relationship Id="rId6" Type="http://schemas.openxmlformats.org/officeDocument/2006/relationships/chart" Target="../charts/chart207.xml"/><Relationship Id="rId5" Type="http://schemas.openxmlformats.org/officeDocument/2006/relationships/chart" Target="../charts/chart206.xml"/><Relationship Id="rId4" Type="http://schemas.openxmlformats.org/officeDocument/2006/relationships/chart" Target="../charts/chart205.xml"/></Relationships>
</file>

<file path=xl/drawings/_rels/drawing2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3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1.xml"/><Relationship Id="rId7" Type="http://schemas.openxmlformats.org/officeDocument/2006/relationships/chart" Target="../charts/chart215.xml"/><Relationship Id="rId2" Type="http://schemas.openxmlformats.org/officeDocument/2006/relationships/chart" Target="../charts/chart210.xml"/><Relationship Id="rId1" Type="http://schemas.openxmlformats.org/officeDocument/2006/relationships/chart" Target="../charts/chart209.xml"/><Relationship Id="rId6" Type="http://schemas.openxmlformats.org/officeDocument/2006/relationships/chart" Target="../charts/chart214.xml"/><Relationship Id="rId5" Type="http://schemas.openxmlformats.org/officeDocument/2006/relationships/chart" Target="../charts/chart213.xml"/><Relationship Id="rId4" Type="http://schemas.openxmlformats.org/officeDocument/2006/relationships/chart" Target="../charts/chart2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4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4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4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8.xml"/><Relationship Id="rId7" Type="http://schemas.openxmlformats.org/officeDocument/2006/relationships/chart" Target="../charts/chart222.xml"/><Relationship Id="rId2" Type="http://schemas.openxmlformats.org/officeDocument/2006/relationships/chart" Target="../charts/chart217.xml"/><Relationship Id="rId1" Type="http://schemas.openxmlformats.org/officeDocument/2006/relationships/chart" Target="../charts/chart216.xml"/><Relationship Id="rId6" Type="http://schemas.openxmlformats.org/officeDocument/2006/relationships/chart" Target="../charts/chart221.xml"/><Relationship Id="rId5" Type="http://schemas.openxmlformats.org/officeDocument/2006/relationships/chart" Target="../charts/chart220.xml"/><Relationship Id="rId4" Type="http://schemas.openxmlformats.org/officeDocument/2006/relationships/chart" Target="../charts/chart219.xml"/></Relationships>
</file>

<file path=xl/drawings/_rels/drawing2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5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5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5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5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5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5.xml"/><Relationship Id="rId7" Type="http://schemas.openxmlformats.org/officeDocument/2006/relationships/chart" Target="../charts/chart229.xml"/><Relationship Id="rId2" Type="http://schemas.openxmlformats.org/officeDocument/2006/relationships/chart" Target="../charts/chart224.xml"/><Relationship Id="rId1" Type="http://schemas.openxmlformats.org/officeDocument/2006/relationships/chart" Target="../charts/chart223.xml"/><Relationship Id="rId6" Type="http://schemas.openxmlformats.org/officeDocument/2006/relationships/chart" Target="../charts/chart228.xml"/><Relationship Id="rId5" Type="http://schemas.openxmlformats.org/officeDocument/2006/relationships/chart" Target="../charts/chart227.xml"/><Relationship Id="rId4" Type="http://schemas.openxmlformats.org/officeDocument/2006/relationships/chart" Target="../charts/chart226.xml"/></Relationships>
</file>

<file path=xl/drawings/_rels/drawing25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5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6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2.xml"/><Relationship Id="rId2" Type="http://schemas.openxmlformats.org/officeDocument/2006/relationships/chart" Target="../charts/chart231.xml"/><Relationship Id="rId1" Type="http://schemas.openxmlformats.org/officeDocument/2006/relationships/chart" Target="../charts/chart230.xml"/><Relationship Id="rId6" Type="http://schemas.openxmlformats.org/officeDocument/2006/relationships/chart" Target="../charts/chart235.xml"/><Relationship Id="rId5" Type="http://schemas.openxmlformats.org/officeDocument/2006/relationships/chart" Target="../charts/chart234.xml"/><Relationship Id="rId4" Type="http://schemas.openxmlformats.org/officeDocument/2006/relationships/chart" Target="../charts/chart233.xml"/></Relationships>
</file>

<file path=xl/drawings/_rels/drawing26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6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6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6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6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6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7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8.xml"/><Relationship Id="rId2" Type="http://schemas.openxmlformats.org/officeDocument/2006/relationships/chart" Target="../charts/chart237.xml"/><Relationship Id="rId1" Type="http://schemas.openxmlformats.org/officeDocument/2006/relationships/chart" Target="../charts/chart236.xml"/><Relationship Id="rId6" Type="http://schemas.openxmlformats.org/officeDocument/2006/relationships/chart" Target="../charts/chart241.xml"/><Relationship Id="rId5" Type="http://schemas.openxmlformats.org/officeDocument/2006/relationships/chart" Target="../charts/chart240.xml"/><Relationship Id="rId4" Type="http://schemas.openxmlformats.org/officeDocument/2006/relationships/chart" Target="../charts/chart239.xml"/></Relationships>
</file>

<file path=xl/drawings/_rels/drawing27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7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7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7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7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7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4.xml"/><Relationship Id="rId2" Type="http://schemas.openxmlformats.org/officeDocument/2006/relationships/chart" Target="../charts/chart243.xml"/><Relationship Id="rId1" Type="http://schemas.openxmlformats.org/officeDocument/2006/relationships/chart" Target="../charts/chart242.xml"/><Relationship Id="rId6" Type="http://schemas.openxmlformats.org/officeDocument/2006/relationships/chart" Target="../charts/chart247.xml"/><Relationship Id="rId5" Type="http://schemas.openxmlformats.org/officeDocument/2006/relationships/chart" Target="../charts/chart246.xml"/><Relationship Id="rId4" Type="http://schemas.openxmlformats.org/officeDocument/2006/relationships/chart" Target="../charts/chart245.xml"/></Relationships>
</file>

<file path=xl/drawings/_rels/drawing27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7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8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8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8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8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8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0.xml"/><Relationship Id="rId2" Type="http://schemas.openxmlformats.org/officeDocument/2006/relationships/chart" Target="../charts/chart249.xml"/><Relationship Id="rId1" Type="http://schemas.openxmlformats.org/officeDocument/2006/relationships/chart" Target="../charts/chart248.xml"/><Relationship Id="rId6" Type="http://schemas.openxmlformats.org/officeDocument/2006/relationships/chart" Target="../charts/chart253.xml"/><Relationship Id="rId5" Type="http://schemas.openxmlformats.org/officeDocument/2006/relationships/chart" Target="../charts/chart252.xml"/><Relationship Id="rId4" Type="http://schemas.openxmlformats.org/officeDocument/2006/relationships/chart" Target="../charts/chart251.xml"/></Relationships>
</file>

<file path=xl/drawings/_rels/drawing28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8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8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8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8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9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9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6.xml"/><Relationship Id="rId2" Type="http://schemas.openxmlformats.org/officeDocument/2006/relationships/chart" Target="../charts/chart255.xml"/><Relationship Id="rId1" Type="http://schemas.openxmlformats.org/officeDocument/2006/relationships/chart" Target="../charts/chart254.xml"/><Relationship Id="rId6" Type="http://schemas.openxmlformats.org/officeDocument/2006/relationships/chart" Target="../charts/chart259.xml"/><Relationship Id="rId5" Type="http://schemas.openxmlformats.org/officeDocument/2006/relationships/chart" Target="../charts/chart258.xml"/><Relationship Id="rId4" Type="http://schemas.openxmlformats.org/officeDocument/2006/relationships/chart" Target="../charts/chart257.xml"/></Relationships>
</file>

<file path=xl/drawings/_rels/drawing29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9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9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9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9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9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9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2.xml"/><Relationship Id="rId2" Type="http://schemas.openxmlformats.org/officeDocument/2006/relationships/chart" Target="../charts/chart261.xml"/><Relationship Id="rId1" Type="http://schemas.openxmlformats.org/officeDocument/2006/relationships/chart" Target="../charts/chart260.xml"/><Relationship Id="rId6" Type="http://schemas.openxmlformats.org/officeDocument/2006/relationships/chart" Target="../charts/chart265.xml"/><Relationship Id="rId5" Type="http://schemas.openxmlformats.org/officeDocument/2006/relationships/chart" Target="../charts/chart264.xml"/><Relationship Id="rId4" Type="http://schemas.openxmlformats.org/officeDocument/2006/relationships/chart" Target="../charts/chart263.xml"/></Relationships>
</file>

<file path=xl/drawings/_rels/drawing29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0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0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0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0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0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0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8.xml"/><Relationship Id="rId2" Type="http://schemas.openxmlformats.org/officeDocument/2006/relationships/chart" Target="../charts/chart267.xml"/><Relationship Id="rId1" Type="http://schemas.openxmlformats.org/officeDocument/2006/relationships/chart" Target="../charts/chart266.xml"/><Relationship Id="rId6" Type="http://schemas.openxmlformats.org/officeDocument/2006/relationships/chart" Target="../charts/chart271.xml"/><Relationship Id="rId5" Type="http://schemas.openxmlformats.org/officeDocument/2006/relationships/chart" Target="../charts/chart270.xml"/><Relationship Id="rId4" Type="http://schemas.openxmlformats.org/officeDocument/2006/relationships/chart" Target="../charts/chart269.xml"/></Relationships>
</file>

<file path=xl/drawings/_rels/drawing30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0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0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0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7" Type="http://schemas.openxmlformats.org/officeDocument/2006/relationships/chart" Target="../charts/chart33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6" Type="http://schemas.openxmlformats.org/officeDocument/2006/relationships/chart" Target="../charts/chart32.xml"/><Relationship Id="rId5" Type="http://schemas.openxmlformats.org/officeDocument/2006/relationships/chart" Target="../charts/chart31.xml"/><Relationship Id="rId4" Type="http://schemas.openxmlformats.org/officeDocument/2006/relationships/chart" Target="../charts/chart30.xml"/></Relationships>
</file>

<file path=xl/drawings/_rels/drawing3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4.xml"/><Relationship Id="rId2" Type="http://schemas.openxmlformats.org/officeDocument/2006/relationships/chart" Target="../charts/chart273.xml"/><Relationship Id="rId1" Type="http://schemas.openxmlformats.org/officeDocument/2006/relationships/chart" Target="../charts/chart272.xml"/><Relationship Id="rId6" Type="http://schemas.openxmlformats.org/officeDocument/2006/relationships/chart" Target="../charts/chart277.xml"/><Relationship Id="rId5" Type="http://schemas.openxmlformats.org/officeDocument/2006/relationships/chart" Target="../charts/chart276.xml"/><Relationship Id="rId4" Type="http://schemas.openxmlformats.org/officeDocument/2006/relationships/chart" Target="../charts/chart275.xml"/></Relationships>
</file>

<file path=xl/drawings/_rels/drawing3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0.xml"/><Relationship Id="rId2" Type="http://schemas.openxmlformats.org/officeDocument/2006/relationships/chart" Target="../charts/chart279.xml"/><Relationship Id="rId1" Type="http://schemas.openxmlformats.org/officeDocument/2006/relationships/chart" Target="../charts/chart278.xml"/><Relationship Id="rId6" Type="http://schemas.openxmlformats.org/officeDocument/2006/relationships/chart" Target="../charts/chart283.xml"/><Relationship Id="rId5" Type="http://schemas.openxmlformats.org/officeDocument/2006/relationships/chart" Target="../charts/chart282.xml"/><Relationship Id="rId4" Type="http://schemas.openxmlformats.org/officeDocument/2006/relationships/chart" Target="../charts/chart281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6.xml"/><Relationship Id="rId2" Type="http://schemas.openxmlformats.org/officeDocument/2006/relationships/chart" Target="../charts/chart285.xml"/><Relationship Id="rId1" Type="http://schemas.openxmlformats.org/officeDocument/2006/relationships/chart" Target="../charts/chart284.xml"/><Relationship Id="rId6" Type="http://schemas.openxmlformats.org/officeDocument/2006/relationships/chart" Target="../charts/chart289.xml"/><Relationship Id="rId5" Type="http://schemas.openxmlformats.org/officeDocument/2006/relationships/chart" Target="../charts/chart288.xml"/><Relationship Id="rId4" Type="http://schemas.openxmlformats.org/officeDocument/2006/relationships/chart" Target="../charts/chart287.xml"/></Relationships>
</file>

<file path=xl/drawings/_rels/drawing3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2.xml"/><Relationship Id="rId2" Type="http://schemas.openxmlformats.org/officeDocument/2006/relationships/chart" Target="../charts/chart291.xml"/><Relationship Id="rId1" Type="http://schemas.openxmlformats.org/officeDocument/2006/relationships/chart" Target="../charts/chart290.xml"/><Relationship Id="rId6" Type="http://schemas.openxmlformats.org/officeDocument/2006/relationships/chart" Target="../charts/chart295.xml"/><Relationship Id="rId5" Type="http://schemas.openxmlformats.org/officeDocument/2006/relationships/chart" Target="../charts/chart294.xml"/><Relationship Id="rId4" Type="http://schemas.openxmlformats.org/officeDocument/2006/relationships/chart" Target="../charts/chart293.xml"/></Relationships>
</file>

<file path=xl/drawings/_rels/drawing3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8.xml"/><Relationship Id="rId2" Type="http://schemas.openxmlformats.org/officeDocument/2006/relationships/chart" Target="../charts/chart297.xml"/><Relationship Id="rId1" Type="http://schemas.openxmlformats.org/officeDocument/2006/relationships/chart" Target="../charts/chart296.xml"/><Relationship Id="rId6" Type="http://schemas.openxmlformats.org/officeDocument/2006/relationships/chart" Target="../charts/chart301.xml"/><Relationship Id="rId5" Type="http://schemas.openxmlformats.org/officeDocument/2006/relationships/chart" Target="../charts/chart300.xml"/><Relationship Id="rId4" Type="http://schemas.openxmlformats.org/officeDocument/2006/relationships/chart" Target="../charts/chart299.xml"/></Relationships>
</file>

<file path=xl/drawings/_rels/drawing3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4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4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4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4.xml"/><Relationship Id="rId2" Type="http://schemas.openxmlformats.org/officeDocument/2006/relationships/chart" Target="../charts/chart303.xml"/><Relationship Id="rId1" Type="http://schemas.openxmlformats.org/officeDocument/2006/relationships/chart" Target="../charts/chart302.xml"/><Relationship Id="rId6" Type="http://schemas.openxmlformats.org/officeDocument/2006/relationships/chart" Target="../charts/chart307.xml"/><Relationship Id="rId5" Type="http://schemas.openxmlformats.org/officeDocument/2006/relationships/chart" Target="../charts/chart306.xml"/><Relationship Id="rId4" Type="http://schemas.openxmlformats.org/officeDocument/2006/relationships/chart" Target="../charts/chart305.xml"/></Relationships>
</file>

<file path=xl/drawings/_rels/drawing3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5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5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5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0.xml"/><Relationship Id="rId2" Type="http://schemas.openxmlformats.org/officeDocument/2006/relationships/chart" Target="../charts/chart309.xml"/><Relationship Id="rId1" Type="http://schemas.openxmlformats.org/officeDocument/2006/relationships/chart" Target="../charts/chart308.xml"/><Relationship Id="rId6" Type="http://schemas.openxmlformats.org/officeDocument/2006/relationships/chart" Target="../charts/chart313.xml"/><Relationship Id="rId5" Type="http://schemas.openxmlformats.org/officeDocument/2006/relationships/chart" Target="../charts/chart312.xml"/><Relationship Id="rId4" Type="http://schemas.openxmlformats.org/officeDocument/2006/relationships/chart" Target="../charts/chart311.xml"/></Relationships>
</file>

<file path=xl/drawings/_rels/drawing35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5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5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6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6.xml"/><Relationship Id="rId2" Type="http://schemas.openxmlformats.org/officeDocument/2006/relationships/chart" Target="../charts/chart315.xml"/><Relationship Id="rId1" Type="http://schemas.openxmlformats.org/officeDocument/2006/relationships/chart" Target="../charts/chart314.xml"/><Relationship Id="rId6" Type="http://schemas.openxmlformats.org/officeDocument/2006/relationships/chart" Target="../charts/chart319.xml"/><Relationship Id="rId5" Type="http://schemas.openxmlformats.org/officeDocument/2006/relationships/chart" Target="../charts/chart318.xml"/><Relationship Id="rId4" Type="http://schemas.openxmlformats.org/officeDocument/2006/relationships/chart" Target="../charts/chart317.xml"/></Relationships>
</file>

<file path=xl/drawings/_rels/drawing3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6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6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6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6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6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2.xml"/><Relationship Id="rId2" Type="http://schemas.openxmlformats.org/officeDocument/2006/relationships/chart" Target="../charts/chart321.xml"/><Relationship Id="rId1" Type="http://schemas.openxmlformats.org/officeDocument/2006/relationships/chart" Target="../charts/chart320.xml"/><Relationship Id="rId6" Type="http://schemas.openxmlformats.org/officeDocument/2006/relationships/chart" Target="../charts/chart325.xml"/><Relationship Id="rId5" Type="http://schemas.openxmlformats.org/officeDocument/2006/relationships/chart" Target="../charts/chart324.xml"/><Relationship Id="rId4" Type="http://schemas.openxmlformats.org/officeDocument/2006/relationships/chart" Target="../charts/chart323.xml"/></Relationships>
</file>

<file path=xl/drawings/_rels/drawing36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7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7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7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7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7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7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8.xml"/><Relationship Id="rId2" Type="http://schemas.openxmlformats.org/officeDocument/2006/relationships/chart" Target="../charts/chart327.xml"/><Relationship Id="rId1" Type="http://schemas.openxmlformats.org/officeDocument/2006/relationships/chart" Target="../charts/chart326.xml"/><Relationship Id="rId6" Type="http://schemas.openxmlformats.org/officeDocument/2006/relationships/chart" Target="../charts/chart331.xml"/><Relationship Id="rId5" Type="http://schemas.openxmlformats.org/officeDocument/2006/relationships/chart" Target="../charts/chart330.xml"/><Relationship Id="rId4" Type="http://schemas.openxmlformats.org/officeDocument/2006/relationships/chart" Target="../charts/chart329.xml"/></Relationships>
</file>

<file path=xl/drawings/_rels/drawing3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7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7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7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8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8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8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4.xml"/><Relationship Id="rId2" Type="http://schemas.openxmlformats.org/officeDocument/2006/relationships/chart" Target="../charts/chart333.xml"/><Relationship Id="rId1" Type="http://schemas.openxmlformats.org/officeDocument/2006/relationships/chart" Target="../charts/chart332.xml"/><Relationship Id="rId6" Type="http://schemas.openxmlformats.org/officeDocument/2006/relationships/chart" Target="../charts/chart337.xml"/><Relationship Id="rId5" Type="http://schemas.openxmlformats.org/officeDocument/2006/relationships/chart" Target="../charts/chart336.xml"/><Relationship Id="rId4" Type="http://schemas.openxmlformats.org/officeDocument/2006/relationships/chart" Target="../charts/chart335.xml"/></Relationships>
</file>

<file path=xl/drawings/_rels/drawing38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8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8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8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8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8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8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0.xml"/><Relationship Id="rId2" Type="http://schemas.openxmlformats.org/officeDocument/2006/relationships/chart" Target="../charts/chart339.xml"/><Relationship Id="rId1" Type="http://schemas.openxmlformats.org/officeDocument/2006/relationships/chart" Target="../charts/chart338.xml"/><Relationship Id="rId6" Type="http://schemas.openxmlformats.org/officeDocument/2006/relationships/chart" Target="../charts/chart343.xml"/><Relationship Id="rId5" Type="http://schemas.openxmlformats.org/officeDocument/2006/relationships/chart" Target="../charts/chart342.xml"/><Relationship Id="rId4" Type="http://schemas.openxmlformats.org/officeDocument/2006/relationships/chart" Target="../charts/chart341.xml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7" Type="http://schemas.openxmlformats.org/officeDocument/2006/relationships/chart" Target="../charts/chart40.xml"/><Relationship Id="rId2" Type="http://schemas.openxmlformats.org/officeDocument/2006/relationships/chart" Target="../charts/chart35.xml"/><Relationship Id="rId1" Type="http://schemas.openxmlformats.org/officeDocument/2006/relationships/chart" Target="../charts/chart34.xml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4" Type="http://schemas.openxmlformats.org/officeDocument/2006/relationships/chart" Target="../charts/chart37.xml"/></Relationships>
</file>

<file path=xl/drawings/_rels/drawing39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9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9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9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9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9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9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6.xml"/><Relationship Id="rId2" Type="http://schemas.openxmlformats.org/officeDocument/2006/relationships/chart" Target="../charts/chart345.xml"/><Relationship Id="rId1" Type="http://schemas.openxmlformats.org/officeDocument/2006/relationships/chart" Target="../charts/chart344.xml"/><Relationship Id="rId6" Type="http://schemas.openxmlformats.org/officeDocument/2006/relationships/chart" Target="../charts/chart349.xml"/><Relationship Id="rId5" Type="http://schemas.openxmlformats.org/officeDocument/2006/relationships/chart" Target="../charts/chart348.xml"/><Relationship Id="rId4" Type="http://schemas.openxmlformats.org/officeDocument/2006/relationships/chart" Target="../charts/chart347.xml"/></Relationships>
</file>

<file path=xl/drawings/_rels/drawing39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9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9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0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0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0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0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2.xml"/><Relationship Id="rId2" Type="http://schemas.openxmlformats.org/officeDocument/2006/relationships/chart" Target="../charts/chart351.xml"/><Relationship Id="rId1" Type="http://schemas.openxmlformats.org/officeDocument/2006/relationships/chart" Target="../charts/chart350.xml"/><Relationship Id="rId6" Type="http://schemas.openxmlformats.org/officeDocument/2006/relationships/chart" Target="../charts/chart355.xml"/><Relationship Id="rId5" Type="http://schemas.openxmlformats.org/officeDocument/2006/relationships/chart" Target="../charts/chart354.xml"/><Relationship Id="rId4" Type="http://schemas.openxmlformats.org/officeDocument/2006/relationships/chart" Target="../charts/chart353.xml"/></Relationships>
</file>

<file path=xl/drawings/_rels/drawing40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0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0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0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0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0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8.xml"/><Relationship Id="rId2" Type="http://schemas.openxmlformats.org/officeDocument/2006/relationships/chart" Target="../charts/chart357.xml"/><Relationship Id="rId1" Type="http://schemas.openxmlformats.org/officeDocument/2006/relationships/chart" Target="../charts/chart356.xml"/><Relationship Id="rId6" Type="http://schemas.openxmlformats.org/officeDocument/2006/relationships/chart" Target="../charts/chart361.xml"/><Relationship Id="rId5" Type="http://schemas.openxmlformats.org/officeDocument/2006/relationships/chart" Target="../charts/chart360.xml"/><Relationship Id="rId4" Type="http://schemas.openxmlformats.org/officeDocument/2006/relationships/chart" Target="../charts/chart359.xml"/></Relationships>
</file>

<file path=xl/drawings/_rels/drawing4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4.xml"/><Relationship Id="rId2" Type="http://schemas.openxmlformats.org/officeDocument/2006/relationships/chart" Target="../charts/chart363.xml"/><Relationship Id="rId1" Type="http://schemas.openxmlformats.org/officeDocument/2006/relationships/chart" Target="../charts/chart362.xml"/><Relationship Id="rId6" Type="http://schemas.openxmlformats.org/officeDocument/2006/relationships/chart" Target="../charts/chart367.xml"/><Relationship Id="rId5" Type="http://schemas.openxmlformats.org/officeDocument/2006/relationships/chart" Target="../charts/chart366.xml"/><Relationship Id="rId4" Type="http://schemas.openxmlformats.org/officeDocument/2006/relationships/chart" Target="../charts/chart365.xml"/></Relationships>
</file>

<file path=xl/drawings/_rels/drawing4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0.xml"/><Relationship Id="rId2" Type="http://schemas.openxmlformats.org/officeDocument/2006/relationships/chart" Target="../charts/chart369.xml"/><Relationship Id="rId1" Type="http://schemas.openxmlformats.org/officeDocument/2006/relationships/chart" Target="../charts/chart368.xml"/><Relationship Id="rId6" Type="http://schemas.openxmlformats.org/officeDocument/2006/relationships/chart" Target="../charts/chart373.xml"/><Relationship Id="rId5" Type="http://schemas.openxmlformats.org/officeDocument/2006/relationships/chart" Target="../charts/chart372.xml"/><Relationship Id="rId4" Type="http://schemas.openxmlformats.org/officeDocument/2006/relationships/chart" Target="../charts/chart371.xml"/></Relationships>
</file>

<file path=xl/drawings/_rels/drawing4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6.xml"/><Relationship Id="rId2" Type="http://schemas.openxmlformats.org/officeDocument/2006/relationships/chart" Target="../charts/chart375.xml"/><Relationship Id="rId1" Type="http://schemas.openxmlformats.org/officeDocument/2006/relationships/chart" Target="../charts/chart374.xml"/><Relationship Id="rId6" Type="http://schemas.openxmlformats.org/officeDocument/2006/relationships/chart" Target="../charts/chart379.xml"/><Relationship Id="rId5" Type="http://schemas.openxmlformats.org/officeDocument/2006/relationships/chart" Target="../charts/chart378.xml"/><Relationship Id="rId4" Type="http://schemas.openxmlformats.org/officeDocument/2006/relationships/chart" Target="../charts/chart377.xml"/></Relationships>
</file>

<file path=xl/drawings/_rels/drawing4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3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2.xml"/><Relationship Id="rId2" Type="http://schemas.openxmlformats.org/officeDocument/2006/relationships/chart" Target="../charts/chart381.xml"/><Relationship Id="rId1" Type="http://schemas.openxmlformats.org/officeDocument/2006/relationships/chart" Target="../charts/chart380.xml"/><Relationship Id="rId6" Type="http://schemas.openxmlformats.org/officeDocument/2006/relationships/chart" Target="../charts/chart385.xml"/><Relationship Id="rId5" Type="http://schemas.openxmlformats.org/officeDocument/2006/relationships/chart" Target="../charts/chart384.xml"/><Relationship Id="rId4" Type="http://schemas.openxmlformats.org/officeDocument/2006/relationships/chart" Target="../charts/chart383.xml"/></Relationships>
</file>

<file path=xl/drawings/_rels/drawing4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4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4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8.xml"/><Relationship Id="rId2" Type="http://schemas.openxmlformats.org/officeDocument/2006/relationships/chart" Target="../charts/chart387.xml"/><Relationship Id="rId1" Type="http://schemas.openxmlformats.org/officeDocument/2006/relationships/chart" Target="../charts/chart386.xml"/><Relationship Id="rId6" Type="http://schemas.openxmlformats.org/officeDocument/2006/relationships/chart" Target="../charts/chart391.xml"/><Relationship Id="rId5" Type="http://schemas.openxmlformats.org/officeDocument/2006/relationships/chart" Target="../charts/chart390.xml"/><Relationship Id="rId4" Type="http://schemas.openxmlformats.org/officeDocument/2006/relationships/chart" Target="../charts/chart389.xml"/></Relationships>
</file>

<file path=xl/drawings/_rels/drawing4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4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5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4.xml"/><Relationship Id="rId2" Type="http://schemas.openxmlformats.org/officeDocument/2006/relationships/chart" Target="../charts/chart393.xml"/><Relationship Id="rId1" Type="http://schemas.openxmlformats.org/officeDocument/2006/relationships/chart" Target="../charts/chart392.xml"/><Relationship Id="rId6" Type="http://schemas.openxmlformats.org/officeDocument/2006/relationships/chart" Target="../charts/chart397.xml"/><Relationship Id="rId5" Type="http://schemas.openxmlformats.org/officeDocument/2006/relationships/chart" Target="../charts/chart396.xml"/><Relationship Id="rId4" Type="http://schemas.openxmlformats.org/officeDocument/2006/relationships/chart" Target="../charts/chart395.xml"/></Relationships>
</file>

<file path=xl/drawings/_rels/drawing45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5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5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5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5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5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00.xml"/><Relationship Id="rId2" Type="http://schemas.openxmlformats.org/officeDocument/2006/relationships/chart" Target="../charts/chart399.xml"/><Relationship Id="rId1" Type="http://schemas.openxmlformats.org/officeDocument/2006/relationships/chart" Target="../charts/chart398.xml"/><Relationship Id="rId6" Type="http://schemas.openxmlformats.org/officeDocument/2006/relationships/chart" Target="../charts/chart403.xml"/><Relationship Id="rId5" Type="http://schemas.openxmlformats.org/officeDocument/2006/relationships/chart" Target="../charts/chart402.xml"/><Relationship Id="rId4" Type="http://schemas.openxmlformats.org/officeDocument/2006/relationships/chart" Target="../charts/chart401.xm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6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6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6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06.xml"/><Relationship Id="rId2" Type="http://schemas.openxmlformats.org/officeDocument/2006/relationships/chart" Target="../charts/chart405.xml"/><Relationship Id="rId1" Type="http://schemas.openxmlformats.org/officeDocument/2006/relationships/chart" Target="../charts/chart404.xml"/><Relationship Id="rId6" Type="http://schemas.openxmlformats.org/officeDocument/2006/relationships/chart" Target="../charts/chart409.xml"/><Relationship Id="rId5" Type="http://schemas.openxmlformats.org/officeDocument/2006/relationships/chart" Target="../charts/chart408.xml"/><Relationship Id="rId4" Type="http://schemas.openxmlformats.org/officeDocument/2006/relationships/chart" Target="../charts/chart407.xml"/></Relationships>
</file>

<file path=xl/drawings/_rels/drawing46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6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6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3.xml"/><Relationship Id="rId7" Type="http://schemas.openxmlformats.org/officeDocument/2006/relationships/chart" Target="../charts/chart47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6" Type="http://schemas.openxmlformats.org/officeDocument/2006/relationships/chart" Target="../charts/chart46.xml"/><Relationship Id="rId5" Type="http://schemas.openxmlformats.org/officeDocument/2006/relationships/chart" Target="../charts/chart45.xml"/><Relationship Id="rId4" Type="http://schemas.openxmlformats.org/officeDocument/2006/relationships/chart" Target="../charts/chart44.xml"/></Relationships>
</file>

<file path=xl/drawings/_rels/drawing47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7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7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7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2.xml"/><Relationship Id="rId2" Type="http://schemas.openxmlformats.org/officeDocument/2006/relationships/chart" Target="../charts/chart411.xml"/><Relationship Id="rId1" Type="http://schemas.openxmlformats.org/officeDocument/2006/relationships/chart" Target="../charts/chart410.xml"/><Relationship Id="rId6" Type="http://schemas.openxmlformats.org/officeDocument/2006/relationships/chart" Target="../charts/chart415.xml"/><Relationship Id="rId5" Type="http://schemas.openxmlformats.org/officeDocument/2006/relationships/chart" Target="../charts/chart414.xml"/><Relationship Id="rId4" Type="http://schemas.openxmlformats.org/officeDocument/2006/relationships/chart" Target="../charts/chart413.xml"/></Relationships>
</file>

<file path=xl/drawings/_rels/drawing47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7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7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7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7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8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8.xml"/><Relationship Id="rId2" Type="http://schemas.openxmlformats.org/officeDocument/2006/relationships/chart" Target="../charts/chart417.xml"/><Relationship Id="rId1" Type="http://schemas.openxmlformats.org/officeDocument/2006/relationships/chart" Target="../charts/chart416.xml"/><Relationship Id="rId6" Type="http://schemas.openxmlformats.org/officeDocument/2006/relationships/chart" Target="../charts/chart421.xml"/><Relationship Id="rId5" Type="http://schemas.openxmlformats.org/officeDocument/2006/relationships/chart" Target="../charts/chart420.xml"/><Relationship Id="rId4" Type="http://schemas.openxmlformats.org/officeDocument/2006/relationships/chart" Target="../charts/chart419.xml"/></Relationships>
</file>

<file path=xl/drawings/_rels/drawing48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8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8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8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8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8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8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4.xml"/><Relationship Id="rId2" Type="http://schemas.openxmlformats.org/officeDocument/2006/relationships/chart" Target="../charts/chart423.xml"/><Relationship Id="rId1" Type="http://schemas.openxmlformats.org/officeDocument/2006/relationships/chart" Target="../charts/chart422.xml"/><Relationship Id="rId6" Type="http://schemas.openxmlformats.org/officeDocument/2006/relationships/chart" Target="../charts/chart427.xml"/><Relationship Id="rId5" Type="http://schemas.openxmlformats.org/officeDocument/2006/relationships/chart" Target="../charts/chart426.xml"/><Relationship Id="rId4" Type="http://schemas.openxmlformats.org/officeDocument/2006/relationships/chart" Target="../charts/chart425.xml"/></Relationships>
</file>

<file path=xl/drawings/_rels/drawing48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8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9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9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9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9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9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30.xml"/><Relationship Id="rId2" Type="http://schemas.openxmlformats.org/officeDocument/2006/relationships/chart" Target="../charts/chart429.xml"/><Relationship Id="rId1" Type="http://schemas.openxmlformats.org/officeDocument/2006/relationships/chart" Target="../charts/chart428.xml"/><Relationship Id="rId6" Type="http://schemas.openxmlformats.org/officeDocument/2006/relationships/chart" Target="../charts/chart433.xml"/><Relationship Id="rId5" Type="http://schemas.openxmlformats.org/officeDocument/2006/relationships/chart" Target="../charts/chart432.xml"/><Relationship Id="rId4" Type="http://schemas.openxmlformats.org/officeDocument/2006/relationships/chart" Target="../charts/chart431.xml"/></Relationships>
</file>

<file path=xl/drawings/_rels/drawing49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9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9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9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9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0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0.xml"/><Relationship Id="rId7" Type="http://schemas.openxmlformats.org/officeDocument/2006/relationships/chart" Target="../charts/chart54.xml"/><Relationship Id="rId2" Type="http://schemas.openxmlformats.org/officeDocument/2006/relationships/chart" Target="../charts/chart49.xml"/><Relationship Id="rId1" Type="http://schemas.openxmlformats.org/officeDocument/2006/relationships/chart" Target="../charts/chart48.xml"/><Relationship Id="rId6" Type="http://schemas.openxmlformats.org/officeDocument/2006/relationships/chart" Target="../charts/chart53.xml"/><Relationship Id="rId5" Type="http://schemas.openxmlformats.org/officeDocument/2006/relationships/chart" Target="../charts/chart52.xml"/><Relationship Id="rId4" Type="http://schemas.openxmlformats.org/officeDocument/2006/relationships/chart" Target="../charts/chart51.xml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7.xml"/><Relationship Id="rId7" Type="http://schemas.openxmlformats.org/officeDocument/2006/relationships/chart" Target="../charts/chart61.xml"/><Relationship Id="rId2" Type="http://schemas.openxmlformats.org/officeDocument/2006/relationships/chart" Target="../charts/chart56.xml"/><Relationship Id="rId1" Type="http://schemas.openxmlformats.org/officeDocument/2006/relationships/chart" Target="../charts/chart55.xml"/><Relationship Id="rId6" Type="http://schemas.openxmlformats.org/officeDocument/2006/relationships/chart" Target="../charts/chart60.xml"/><Relationship Id="rId5" Type="http://schemas.openxmlformats.org/officeDocument/2006/relationships/chart" Target="../charts/chart59.xml"/><Relationship Id="rId4" Type="http://schemas.openxmlformats.org/officeDocument/2006/relationships/chart" Target="../charts/chart58.xml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4.xml"/><Relationship Id="rId7" Type="http://schemas.openxmlformats.org/officeDocument/2006/relationships/chart" Target="../charts/chart68.xml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chart" Target="../charts/chart67.xml"/><Relationship Id="rId5" Type="http://schemas.openxmlformats.org/officeDocument/2006/relationships/chart" Target="../charts/chart66.xml"/><Relationship Id="rId4" Type="http://schemas.openxmlformats.org/officeDocument/2006/relationships/chart" Target="../charts/chart65.xml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1.xml"/><Relationship Id="rId7" Type="http://schemas.openxmlformats.org/officeDocument/2006/relationships/chart" Target="../charts/chart75.xml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chart" Target="../charts/chart74.xml"/><Relationship Id="rId5" Type="http://schemas.openxmlformats.org/officeDocument/2006/relationships/chart" Target="../charts/chart73.xml"/><Relationship Id="rId4" Type="http://schemas.openxmlformats.org/officeDocument/2006/relationships/chart" Target="../charts/chart72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8.xml"/><Relationship Id="rId7" Type="http://schemas.openxmlformats.org/officeDocument/2006/relationships/chart" Target="../charts/chart82.xml"/><Relationship Id="rId2" Type="http://schemas.openxmlformats.org/officeDocument/2006/relationships/chart" Target="../charts/chart77.xml"/><Relationship Id="rId1" Type="http://schemas.openxmlformats.org/officeDocument/2006/relationships/chart" Target="../charts/chart76.xml"/><Relationship Id="rId6" Type="http://schemas.openxmlformats.org/officeDocument/2006/relationships/chart" Target="../charts/chart81.xml"/><Relationship Id="rId5" Type="http://schemas.openxmlformats.org/officeDocument/2006/relationships/chart" Target="../charts/chart80.xml"/><Relationship Id="rId4" Type="http://schemas.openxmlformats.org/officeDocument/2006/relationships/chart" Target="../charts/chart79.xml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5.xml"/><Relationship Id="rId7" Type="http://schemas.openxmlformats.org/officeDocument/2006/relationships/chart" Target="../charts/chart89.xml"/><Relationship Id="rId2" Type="http://schemas.openxmlformats.org/officeDocument/2006/relationships/chart" Target="../charts/chart84.xml"/><Relationship Id="rId1" Type="http://schemas.openxmlformats.org/officeDocument/2006/relationships/chart" Target="../charts/chart83.xml"/><Relationship Id="rId6" Type="http://schemas.openxmlformats.org/officeDocument/2006/relationships/chart" Target="../charts/chart88.xml"/><Relationship Id="rId5" Type="http://schemas.openxmlformats.org/officeDocument/2006/relationships/chart" Target="../charts/chart87.xml"/><Relationship Id="rId4" Type="http://schemas.openxmlformats.org/officeDocument/2006/relationships/chart" Target="../charts/chart86.xml"/></Relationships>
</file>

<file path=xl/drawings/_rels/drawing9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21</xdr:row>
      <xdr:rowOff>0</xdr:rowOff>
    </xdr:from>
    <xdr:to>
      <xdr:col>15</xdr:col>
      <xdr:colOff>419100</xdr:colOff>
      <xdr:row>40</xdr:row>
      <xdr:rowOff>38100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41</xdr:row>
      <xdr:rowOff>0</xdr:rowOff>
    </xdr:from>
    <xdr:to>
      <xdr:col>15</xdr:col>
      <xdr:colOff>419100</xdr:colOff>
      <xdr:row>60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61</xdr:row>
      <xdr:rowOff>0</xdr:rowOff>
    </xdr:from>
    <xdr:to>
      <xdr:col>15</xdr:col>
      <xdr:colOff>419100</xdr:colOff>
      <xdr:row>80</xdr:row>
      <xdr:rowOff>19050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81</xdr:row>
      <xdr:rowOff>0</xdr:rowOff>
    </xdr:from>
    <xdr:to>
      <xdr:col>15</xdr:col>
      <xdr:colOff>419100</xdr:colOff>
      <xdr:row>100</xdr:row>
      <xdr:rowOff>38100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101</xdr:row>
      <xdr:rowOff>0</xdr:rowOff>
    </xdr:from>
    <xdr:to>
      <xdr:col>15</xdr:col>
      <xdr:colOff>419100</xdr:colOff>
      <xdr:row>120</xdr:row>
      <xdr:rowOff>38100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121</xdr:row>
      <xdr:rowOff>0</xdr:rowOff>
    </xdr:from>
    <xdr:to>
      <xdr:col>15</xdr:col>
      <xdr:colOff>419100</xdr:colOff>
      <xdr:row>140</xdr:row>
      <xdr:rowOff>38100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21</xdr:row>
      <xdr:rowOff>0</xdr:rowOff>
    </xdr:from>
    <xdr:to>
      <xdr:col>15</xdr:col>
      <xdr:colOff>419100</xdr:colOff>
      <xdr:row>40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21</xdr:row>
      <xdr:rowOff>0</xdr:rowOff>
    </xdr:from>
    <xdr:to>
      <xdr:col>15</xdr:col>
      <xdr:colOff>419100</xdr:colOff>
      <xdr:row>40</xdr:row>
      <xdr:rowOff>38100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41</xdr:row>
      <xdr:rowOff>0</xdr:rowOff>
    </xdr:from>
    <xdr:to>
      <xdr:col>15</xdr:col>
      <xdr:colOff>419100</xdr:colOff>
      <xdr:row>60</xdr:row>
      <xdr:rowOff>19050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61</xdr:row>
      <xdr:rowOff>0</xdr:rowOff>
    </xdr:from>
    <xdr:to>
      <xdr:col>15</xdr:col>
      <xdr:colOff>419100</xdr:colOff>
      <xdr:row>80</xdr:row>
      <xdr:rowOff>19050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81</xdr:row>
      <xdr:rowOff>0</xdr:rowOff>
    </xdr:from>
    <xdr:to>
      <xdr:col>15</xdr:col>
      <xdr:colOff>419100</xdr:colOff>
      <xdr:row>100</xdr:row>
      <xdr:rowOff>38100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101</xdr:row>
      <xdr:rowOff>0</xdr:rowOff>
    </xdr:from>
    <xdr:to>
      <xdr:col>15</xdr:col>
      <xdr:colOff>419100</xdr:colOff>
      <xdr:row>120</xdr:row>
      <xdr:rowOff>38100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121</xdr:row>
      <xdr:rowOff>0</xdr:rowOff>
    </xdr:from>
    <xdr:to>
      <xdr:col>15</xdr:col>
      <xdr:colOff>419100</xdr:colOff>
      <xdr:row>140</xdr:row>
      <xdr:rowOff>38100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21</xdr:row>
      <xdr:rowOff>0</xdr:rowOff>
    </xdr:from>
    <xdr:to>
      <xdr:col>15</xdr:col>
      <xdr:colOff>419100</xdr:colOff>
      <xdr:row>40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21</xdr:row>
      <xdr:rowOff>0</xdr:rowOff>
    </xdr:from>
    <xdr:to>
      <xdr:col>15</xdr:col>
      <xdr:colOff>419100</xdr:colOff>
      <xdr:row>40</xdr:row>
      <xdr:rowOff>38100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41</xdr:row>
      <xdr:rowOff>0</xdr:rowOff>
    </xdr:from>
    <xdr:to>
      <xdr:col>15</xdr:col>
      <xdr:colOff>419100</xdr:colOff>
      <xdr:row>60</xdr:row>
      <xdr:rowOff>19050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61</xdr:row>
      <xdr:rowOff>0</xdr:rowOff>
    </xdr:from>
    <xdr:to>
      <xdr:col>15</xdr:col>
      <xdr:colOff>419100</xdr:colOff>
      <xdr:row>80</xdr:row>
      <xdr:rowOff>19050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81</xdr:row>
      <xdr:rowOff>0</xdr:rowOff>
    </xdr:from>
    <xdr:to>
      <xdr:col>15</xdr:col>
      <xdr:colOff>419100</xdr:colOff>
      <xdr:row>100</xdr:row>
      <xdr:rowOff>38100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101</xdr:row>
      <xdr:rowOff>0</xdr:rowOff>
    </xdr:from>
    <xdr:to>
      <xdr:col>15</xdr:col>
      <xdr:colOff>419100</xdr:colOff>
      <xdr:row>120</xdr:row>
      <xdr:rowOff>38100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121</xdr:row>
      <xdr:rowOff>0</xdr:rowOff>
    </xdr:from>
    <xdr:to>
      <xdr:col>15</xdr:col>
      <xdr:colOff>419100</xdr:colOff>
      <xdr:row>140</xdr:row>
      <xdr:rowOff>38100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21</xdr:row>
      <xdr:rowOff>0</xdr:rowOff>
    </xdr:from>
    <xdr:to>
      <xdr:col>15</xdr:col>
      <xdr:colOff>419100</xdr:colOff>
      <xdr:row>40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21</xdr:row>
      <xdr:rowOff>0</xdr:rowOff>
    </xdr:from>
    <xdr:to>
      <xdr:col>15</xdr:col>
      <xdr:colOff>419100</xdr:colOff>
      <xdr:row>40</xdr:row>
      <xdr:rowOff>38100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41</xdr:row>
      <xdr:rowOff>0</xdr:rowOff>
    </xdr:from>
    <xdr:to>
      <xdr:col>15</xdr:col>
      <xdr:colOff>419100</xdr:colOff>
      <xdr:row>60</xdr:row>
      <xdr:rowOff>19050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61</xdr:row>
      <xdr:rowOff>0</xdr:rowOff>
    </xdr:from>
    <xdr:to>
      <xdr:col>15</xdr:col>
      <xdr:colOff>419100</xdr:colOff>
      <xdr:row>80</xdr:row>
      <xdr:rowOff>19050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81</xdr:row>
      <xdr:rowOff>0</xdr:rowOff>
    </xdr:from>
    <xdr:to>
      <xdr:col>15</xdr:col>
      <xdr:colOff>419100</xdr:colOff>
      <xdr:row>100</xdr:row>
      <xdr:rowOff>38100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101</xdr:row>
      <xdr:rowOff>0</xdr:rowOff>
    </xdr:from>
    <xdr:to>
      <xdr:col>15</xdr:col>
      <xdr:colOff>419100</xdr:colOff>
      <xdr:row>120</xdr:row>
      <xdr:rowOff>38100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121</xdr:row>
      <xdr:rowOff>0</xdr:rowOff>
    </xdr:from>
    <xdr:to>
      <xdr:col>15</xdr:col>
      <xdr:colOff>419100</xdr:colOff>
      <xdr:row>140</xdr:row>
      <xdr:rowOff>38100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21</xdr:row>
      <xdr:rowOff>0</xdr:rowOff>
    </xdr:from>
    <xdr:to>
      <xdr:col>15</xdr:col>
      <xdr:colOff>419100</xdr:colOff>
      <xdr:row>40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21</xdr:row>
      <xdr:rowOff>0</xdr:rowOff>
    </xdr:from>
    <xdr:to>
      <xdr:col>15</xdr:col>
      <xdr:colOff>419100</xdr:colOff>
      <xdr:row>40</xdr:row>
      <xdr:rowOff>38100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41</xdr:row>
      <xdr:rowOff>0</xdr:rowOff>
    </xdr:from>
    <xdr:to>
      <xdr:col>15</xdr:col>
      <xdr:colOff>419100</xdr:colOff>
      <xdr:row>60</xdr:row>
      <xdr:rowOff>19050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61</xdr:row>
      <xdr:rowOff>0</xdr:rowOff>
    </xdr:from>
    <xdr:to>
      <xdr:col>15</xdr:col>
      <xdr:colOff>419100</xdr:colOff>
      <xdr:row>80</xdr:row>
      <xdr:rowOff>19050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81</xdr:row>
      <xdr:rowOff>0</xdr:rowOff>
    </xdr:from>
    <xdr:to>
      <xdr:col>15</xdr:col>
      <xdr:colOff>419100</xdr:colOff>
      <xdr:row>100</xdr:row>
      <xdr:rowOff>38100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101</xdr:row>
      <xdr:rowOff>0</xdr:rowOff>
    </xdr:from>
    <xdr:to>
      <xdr:col>15</xdr:col>
      <xdr:colOff>419100</xdr:colOff>
      <xdr:row>120</xdr:row>
      <xdr:rowOff>38100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121</xdr:row>
      <xdr:rowOff>0</xdr:rowOff>
    </xdr:from>
    <xdr:to>
      <xdr:col>15</xdr:col>
      <xdr:colOff>419100</xdr:colOff>
      <xdr:row>140</xdr:row>
      <xdr:rowOff>38100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21</xdr:row>
      <xdr:rowOff>0</xdr:rowOff>
    </xdr:from>
    <xdr:to>
      <xdr:col>15</xdr:col>
      <xdr:colOff>419100</xdr:colOff>
      <xdr:row>40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21</xdr:row>
      <xdr:rowOff>0</xdr:rowOff>
    </xdr:from>
    <xdr:to>
      <xdr:col>15</xdr:col>
      <xdr:colOff>419100</xdr:colOff>
      <xdr:row>40</xdr:row>
      <xdr:rowOff>38100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41</xdr:row>
      <xdr:rowOff>0</xdr:rowOff>
    </xdr:from>
    <xdr:to>
      <xdr:col>15</xdr:col>
      <xdr:colOff>419100</xdr:colOff>
      <xdr:row>60</xdr:row>
      <xdr:rowOff>19050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61</xdr:row>
      <xdr:rowOff>0</xdr:rowOff>
    </xdr:from>
    <xdr:to>
      <xdr:col>15</xdr:col>
      <xdr:colOff>419100</xdr:colOff>
      <xdr:row>80</xdr:row>
      <xdr:rowOff>19050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81</xdr:row>
      <xdr:rowOff>0</xdr:rowOff>
    </xdr:from>
    <xdr:to>
      <xdr:col>15</xdr:col>
      <xdr:colOff>419100</xdr:colOff>
      <xdr:row>100</xdr:row>
      <xdr:rowOff>38100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101</xdr:row>
      <xdr:rowOff>0</xdr:rowOff>
    </xdr:from>
    <xdr:to>
      <xdr:col>15</xdr:col>
      <xdr:colOff>419100</xdr:colOff>
      <xdr:row>120</xdr:row>
      <xdr:rowOff>38100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121</xdr:row>
      <xdr:rowOff>0</xdr:rowOff>
    </xdr:from>
    <xdr:to>
      <xdr:col>15</xdr:col>
      <xdr:colOff>419100</xdr:colOff>
      <xdr:row>140</xdr:row>
      <xdr:rowOff>38100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21</xdr:row>
      <xdr:rowOff>0</xdr:rowOff>
    </xdr:from>
    <xdr:to>
      <xdr:col>15</xdr:col>
      <xdr:colOff>419100</xdr:colOff>
      <xdr:row>40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21</xdr:row>
      <xdr:rowOff>0</xdr:rowOff>
    </xdr:from>
    <xdr:to>
      <xdr:col>15</xdr:col>
      <xdr:colOff>419100</xdr:colOff>
      <xdr:row>40</xdr:row>
      <xdr:rowOff>38100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41</xdr:row>
      <xdr:rowOff>0</xdr:rowOff>
    </xdr:from>
    <xdr:to>
      <xdr:col>15</xdr:col>
      <xdr:colOff>419100</xdr:colOff>
      <xdr:row>60</xdr:row>
      <xdr:rowOff>19050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61</xdr:row>
      <xdr:rowOff>0</xdr:rowOff>
    </xdr:from>
    <xdr:to>
      <xdr:col>15</xdr:col>
      <xdr:colOff>419100</xdr:colOff>
      <xdr:row>80</xdr:row>
      <xdr:rowOff>19050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81</xdr:row>
      <xdr:rowOff>0</xdr:rowOff>
    </xdr:from>
    <xdr:to>
      <xdr:col>15</xdr:col>
      <xdr:colOff>419100</xdr:colOff>
      <xdr:row>100</xdr:row>
      <xdr:rowOff>38100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101</xdr:row>
      <xdr:rowOff>0</xdr:rowOff>
    </xdr:from>
    <xdr:to>
      <xdr:col>15</xdr:col>
      <xdr:colOff>419100</xdr:colOff>
      <xdr:row>120</xdr:row>
      <xdr:rowOff>38100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121</xdr:row>
      <xdr:rowOff>0</xdr:rowOff>
    </xdr:from>
    <xdr:to>
      <xdr:col>15</xdr:col>
      <xdr:colOff>419100</xdr:colOff>
      <xdr:row>140</xdr:row>
      <xdr:rowOff>38100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21</xdr:row>
      <xdr:rowOff>0</xdr:rowOff>
    </xdr:from>
    <xdr:to>
      <xdr:col>15</xdr:col>
      <xdr:colOff>419100</xdr:colOff>
      <xdr:row>40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21</xdr:row>
      <xdr:rowOff>0</xdr:rowOff>
    </xdr:from>
    <xdr:to>
      <xdr:col>15</xdr:col>
      <xdr:colOff>419100</xdr:colOff>
      <xdr:row>40</xdr:row>
      <xdr:rowOff>38100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41</xdr:row>
      <xdr:rowOff>0</xdr:rowOff>
    </xdr:from>
    <xdr:to>
      <xdr:col>15</xdr:col>
      <xdr:colOff>419100</xdr:colOff>
      <xdr:row>60</xdr:row>
      <xdr:rowOff>19050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61</xdr:row>
      <xdr:rowOff>0</xdr:rowOff>
    </xdr:from>
    <xdr:to>
      <xdr:col>15</xdr:col>
      <xdr:colOff>419100</xdr:colOff>
      <xdr:row>80</xdr:row>
      <xdr:rowOff>19050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81</xdr:row>
      <xdr:rowOff>0</xdr:rowOff>
    </xdr:from>
    <xdr:to>
      <xdr:col>15</xdr:col>
      <xdr:colOff>419100</xdr:colOff>
      <xdr:row>100</xdr:row>
      <xdr:rowOff>38100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101</xdr:row>
      <xdr:rowOff>0</xdr:rowOff>
    </xdr:from>
    <xdr:to>
      <xdr:col>15</xdr:col>
      <xdr:colOff>419100</xdr:colOff>
      <xdr:row>120</xdr:row>
      <xdr:rowOff>38100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121</xdr:row>
      <xdr:rowOff>0</xdr:rowOff>
    </xdr:from>
    <xdr:to>
      <xdr:col>15</xdr:col>
      <xdr:colOff>419100</xdr:colOff>
      <xdr:row>140</xdr:row>
      <xdr:rowOff>38100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21</xdr:row>
      <xdr:rowOff>0</xdr:rowOff>
    </xdr:from>
    <xdr:to>
      <xdr:col>15</xdr:col>
      <xdr:colOff>419100</xdr:colOff>
      <xdr:row>40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21</xdr:row>
      <xdr:rowOff>0</xdr:rowOff>
    </xdr:from>
    <xdr:to>
      <xdr:col>15</xdr:col>
      <xdr:colOff>419100</xdr:colOff>
      <xdr:row>40</xdr:row>
      <xdr:rowOff>38100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41</xdr:row>
      <xdr:rowOff>0</xdr:rowOff>
    </xdr:from>
    <xdr:to>
      <xdr:col>15</xdr:col>
      <xdr:colOff>419100</xdr:colOff>
      <xdr:row>60</xdr:row>
      <xdr:rowOff>19050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61</xdr:row>
      <xdr:rowOff>0</xdr:rowOff>
    </xdr:from>
    <xdr:to>
      <xdr:col>15</xdr:col>
      <xdr:colOff>419100</xdr:colOff>
      <xdr:row>80</xdr:row>
      <xdr:rowOff>19050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81</xdr:row>
      <xdr:rowOff>0</xdr:rowOff>
    </xdr:from>
    <xdr:to>
      <xdr:col>15</xdr:col>
      <xdr:colOff>419100</xdr:colOff>
      <xdr:row>100</xdr:row>
      <xdr:rowOff>38100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101</xdr:row>
      <xdr:rowOff>0</xdr:rowOff>
    </xdr:from>
    <xdr:to>
      <xdr:col>15</xdr:col>
      <xdr:colOff>419100</xdr:colOff>
      <xdr:row>120</xdr:row>
      <xdr:rowOff>38100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121</xdr:row>
      <xdr:rowOff>0</xdr:rowOff>
    </xdr:from>
    <xdr:to>
      <xdr:col>15</xdr:col>
      <xdr:colOff>419100</xdr:colOff>
      <xdr:row>140</xdr:row>
      <xdr:rowOff>38100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21</xdr:row>
      <xdr:rowOff>0</xdr:rowOff>
    </xdr:from>
    <xdr:to>
      <xdr:col>15</xdr:col>
      <xdr:colOff>419100</xdr:colOff>
      <xdr:row>40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21</xdr:row>
      <xdr:rowOff>0</xdr:rowOff>
    </xdr:from>
    <xdr:to>
      <xdr:col>15</xdr:col>
      <xdr:colOff>419100</xdr:colOff>
      <xdr:row>40</xdr:row>
      <xdr:rowOff>38100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41</xdr:row>
      <xdr:rowOff>0</xdr:rowOff>
    </xdr:from>
    <xdr:to>
      <xdr:col>15</xdr:col>
      <xdr:colOff>419100</xdr:colOff>
      <xdr:row>60</xdr:row>
      <xdr:rowOff>19050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61</xdr:row>
      <xdr:rowOff>0</xdr:rowOff>
    </xdr:from>
    <xdr:to>
      <xdr:col>15</xdr:col>
      <xdr:colOff>419100</xdr:colOff>
      <xdr:row>80</xdr:row>
      <xdr:rowOff>19050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81</xdr:row>
      <xdr:rowOff>0</xdr:rowOff>
    </xdr:from>
    <xdr:to>
      <xdr:col>15</xdr:col>
      <xdr:colOff>419100</xdr:colOff>
      <xdr:row>100</xdr:row>
      <xdr:rowOff>38100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101</xdr:row>
      <xdr:rowOff>0</xdr:rowOff>
    </xdr:from>
    <xdr:to>
      <xdr:col>15</xdr:col>
      <xdr:colOff>419100</xdr:colOff>
      <xdr:row>120</xdr:row>
      <xdr:rowOff>38100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121</xdr:row>
      <xdr:rowOff>0</xdr:rowOff>
    </xdr:from>
    <xdr:to>
      <xdr:col>15</xdr:col>
      <xdr:colOff>419100</xdr:colOff>
      <xdr:row>140</xdr:row>
      <xdr:rowOff>38100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163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21</xdr:row>
      <xdr:rowOff>0</xdr:rowOff>
    </xdr:from>
    <xdr:to>
      <xdr:col>15</xdr:col>
      <xdr:colOff>419100</xdr:colOff>
      <xdr:row>40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21</xdr:row>
      <xdr:rowOff>0</xdr:rowOff>
    </xdr:from>
    <xdr:to>
      <xdr:col>15</xdr:col>
      <xdr:colOff>419100</xdr:colOff>
      <xdr:row>40</xdr:row>
      <xdr:rowOff>38100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41</xdr:row>
      <xdr:rowOff>0</xdr:rowOff>
    </xdr:from>
    <xdr:to>
      <xdr:col>15</xdr:col>
      <xdr:colOff>419100</xdr:colOff>
      <xdr:row>60</xdr:row>
      <xdr:rowOff>19050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61</xdr:row>
      <xdr:rowOff>0</xdr:rowOff>
    </xdr:from>
    <xdr:to>
      <xdr:col>15</xdr:col>
      <xdr:colOff>419100</xdr:colOff>
      <xdr:row>80</xdr:row>
      <xdr:rowOff>19050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81</xdr:row>
      <xdr:rowOff>0</xdr:rowOff>
    </xdr:from>
    <xdr:to>
      <xdr:col>15</xdr:col>
      <xdr:colOff>419100</xdr:colOff>
      <xdr:row>100</xdr:row>
      <xdr:rowOff>38100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101</xdr:row>
      <xdr:rowOff>0</xdr:rowOff>
    </xdr:from>
    <xdr:to>
      <xdr:col>15</xdr:col>
      <xdr:colOff>419100</xdr:colOff>
      <xdr:row>120</xdr:row>
      <xdr:rowOff>38100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121</xdr:row>
      <xdr:rowOff>0</xdr:rowOff>
    </xdr:from>
    <xdr:to>
      <xdr:col>15</xdr:col>
      <xdr:colOff>419100</xdr:colOff>
      <xdr:row>140</xdr:row>
      <xdr:rowOff>38100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169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170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171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172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173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174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21</xdr:row>
      <xdr:rowOff>0</xdr:rowOff>
    </xdr:from>
    <xdr:to>
      <xdr:col>15</xdr:col>
      <xdr:colOff>419100</xdr:colOff>
      <xdr:row>40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21</xdr:row>
      <xdr:rowOff>0</xdr:rowOff>
    </xdr:from>
    <xdr:to>
      <xdr:col>15</xdr:col>
      <xdr:colOff>419100</xdr:colOff>
      <xdr:row>40</xdr:row>
      <xdr:rowOff>38100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41</xdr:row>
      <xdr:rowOff>0</xdr:rowOff>
    </xdr:from>
    <xdr:to>
      <xdr:col>15</xdr:col>
      <xdr:colOff>419100</xdr:colOff>
      <xdr:row>60</xdr:row>
      <xdr:rowOff>19050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61</xdr:row>
      <xdr:rowOff>0</xdr:rowOff>
    </xdr:from>
    <xdr:to>
      <xdr:col>15</xdr:col>
      <xdr:colOff>419100</xdr:colOff>
      <xdr:row>80</xdr:row>
      <xdr:rowOff>19050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81</xdr:row>
      <xdr:rowOff>0</xdr:rowOff>
    </xdr:from>
    <xdr:to>
      <xdr:col>15</xdr:col>
      <xdr:colOff>419100</xdr:colOff>
      <xdr:row>100</xdr:row>
      <xdr:rowOff>38100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101</xdr:row>
      <xdr:rowOff>0</xdr:rowOff>
    </xdr:from>
    <xdr:to>
      <xdr:col>15</xdr:col>
      <xdr:colOff>419100</xdr:colOff>
      <xdr:row>120</xdr:row>
      <xdr:rowOff>38100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121</xdr:row>
      <xdr:rowOff>0</xdr:rowOff>
    </xdr:from>
    <xdr:to>
      <xdr:col>15</xdr:col>
      <xdr:colOff>419100</xdr:colOff>
      <xdr:row>140</xdr:row>
      <xdr:rowOff>38100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76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177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178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179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180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181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182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21</xdr:row>
      <xdr:rowOff>0</xdr:rowOff>
    </xdr:from>
    <xdr:to>
      <xdr:col>15</xdr:col>
      <xdr:colOff>419100</xdr:colOff>
      <xdr:row>40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21</xdr:row>
      <xdr:rowOff>0</xdr:rowOff>
    </xdr:from>
    <xdr:to>
      <xdr:col>15</xdr:col>
      <xdr:colOff>419100</xdr:colOff>
      <xdr:row>40</xdr:row>
      <xdr:rowOff>38100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41</xdr:row>
      <xdr:rowOff>0</xdr:rowOff>
    </xdr:from>
    <xdr:to>
      <xdr:col>15</xdr:col>
      <xdr:colOff>419100</xdr:colOff>
      <xdr:row>60</xdr:row>
      <xdr:rowOff>19050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61</xdr:row>
      <xdr:rowOff>0</xdr:rowOff>
    </xdr:from>
    <xdr:to>
      <xdr:col>15</xdr:col>
      <xdr:colOff>419100</xdr:colOff>
      <xdr:row>80</xdr:row>
      <xdr:rowOff>19050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81</xdr:row>
      <xdr:rowOff>0</xdr:rowOff>
    </xdr:from>
    <xdr:to>
      <xdr:col>15</xdr:col>
      <xdr:colOff>419100</xdr:colOff>
      <xdr:row>100</xdr:row>
      <xdr:rowOff>38100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101</xdr:row>
      <xdr:rowOff>0</xdr:rowOff>
    </xdr:from>
    <xdr:to>
      <xdr:col>15</xdr:col>
      <xdr:colOff>419100</xdr:colOff>
      <xdr:row>120</xdr:row>
      <xdr:rowOff>38100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121</xdr:row>
      <xdr:rowOff>0</xdr:rowOff>
    </xdr:from>
    <xdr:to>
      <xdr:col>15</xdr:col>
      <xdr:colOff>419100</xdr:colOff>
      <xdr:row>140</xdr:row>
      <xdr:rowOff>38100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84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185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186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187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188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189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190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1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21</xdr:row>
      <xdr:rowOff>0</xdr:rowOff>
    </xdr:from>
    <xdr:to>
      <xdr:col>15</xdr:col>
      <xdr:colOff>419100</xdr:colOff>
      <xdr:row>40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21</xdr:row>
      <xdr:rowOff>0</xdr:rowOff>
    </xdr:from>
    <xdr:to>
      <xdr:col>15</xdr:col>
      <xdr:colOff>419100</xdr:colOff>
      <xdr:row>40</xdr:row>
      <xdr:rowOff>38100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41</xdr:row>
      <xdr:rowOff>0</xdr:rowOff>
    </xdr:from>
    <xdr:to>
      <xdr:col>15</xdr:col>
      <xdr:colOff>419100</xdr:colOff>
      <xdr:row>60</xdr:row>
      <xdr:rowOff>19050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61</xdr:row>
      <xdr:rowOff>0</xdr:rowOff>
    </xdr:from>
    <xdr:to>
      <xdr:col>15</xdr:col>
      <xdr:colOff>419100</xdr:colOff>
      <xdr:row>80</xdr:row>
      <xdr:rowOff>19050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81</xdr:row>
      <xdr:rowOff>0</xdr:rowOff>
    </xdr:from>
    <xdr:to>
      <xdr:col>15</xdr:col>
      <xdr:colOff>419100</xdr:colOff>
      <xdr:row>100</xdr:row>
      <xdr:rowOff>38100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101</xdr:row>
      <xdr:rowOff>0</xdr:rowOff>
    </xdr:from>
    <xdr:to>
      <xdr:col>15</xdr:col>
      <xdr:colOff>419100</xdr:colOff>
      <xdr:row>120</xdr:row>
      <xdr:rowOff>38100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121</xdr:row>
      <xdr:rowOff>0</xdr:rowOff>
    </xdr:from>
    <xdr:to>
      <xdr:col>15</xdr:col>
      <xdr:colOff>419100</xdr:colOff>
      <xdr:row>140</xdr:row>
      <xdr:rowOff>38100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92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193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194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195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196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197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198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1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21</xdr:row>
      <xdr:rowOff>0</xdr:rowOff>
    </xdr:from>
    <xdr:to>
      <xdr:col>15</xdr:col>
      <xdr:colOff>419100</xdr:colOff>
      <xdr:row>40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21</xdr:row>
      <xdr:rowOff>0</xdr:rowOff>
    </xdr:from>
    <xdr:to>
      <xdr:col>15</xdr:col>
      <xdr:colOff>419100</xdr:colOff>
      <xdr:row>40</xdr:row>
      <xdr:rowOff>38100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41</xdr:row>
      <xdr:rowOff>0</xdr:rowOff>
    </xdr:from>
    <xdr:to>
      <xdr:col>15</xdr:col>
      <xdr:colOff>419100</xdr:colOff>
      <xdr:row>60</xdr:row>
      <xdr:rowOff>19050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61</xdr:row>
      <xdr:rowOff>0</xdr:rowOff>
    </xdr:from>
    <xdr:to>
      <xdr:col>15</xdr:col>
      <xdr:colOff>419100</xdr:colOff>
      <xdr:row>80</xdr:row>
      <xdr:rowOff>19050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81</xdr:row>
      <xdr:rowOff>0</xdr:rowOff>
    </xdr:from>
    <xdr:to>
      <xdr:col>15</xdr:col>
      <xdr:colOff>419100</xdr:colOff>
      <xdr:row>100</xdr:row>
      <xdr:rowOff>38100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101</xdr:row>
      <xdr:rowOff>0</xdr:rowOff>
    </xdr:from>
    <xdr:to>
      <xdr:col>15</xdr:col>
      <xdr:colOff>419100</xdr:colOff>
      <xdr:row>120</xdr:row>
      <xdr:rowOff>38100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121</xdr:row>
      <xdr:rowOff>0</xdr:rowOff>
    </xdr:from>
    <xdr:to>
      <xdr:col>15</xdr:col>
      <xdr:colOff>419100</xdr:colOff>
      <xdr:row>140</xdr:row>
      <xdr:rowOff>38100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200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201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202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203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204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205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206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2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21</xdr:row>
      <xdr:rowOff>0</xdr:rowOff>
    </xdr:from>
    <xdr:to>
      <xdr:col>15</xdr:col>
      <xdr:colOff>419100</xdr:colOff>
      <xdr:row>40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21</xdr:row>
      <xdr:rowOff>0</xdr:rowOff>
    </xdr:from>
    <xdr:to>
      <xdr:col>15</xdr:col>
      <xdr:colOff>419100</xdr:colOff>
      <xdr:row>40</xdr:row>
      <xdr:rowOff>38100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41</xdr:row>
      <xdr:rowOff>0</xdr:rowOff>
    </xdr:from>
    <xdr:to>
      <xdr:col>15</xdr:col>
      <xdr:colOff>419100</xdr:colOff>
      <xdr:row>60</xdr:row>
      <xdr:rowOff>19050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61</xdr:row>
      <xdr:rowOff>0</xdr:rowOff>
    </xdr:from>
    <xdr:to>
      <xdr:col>15</xdr:col>
      <xdr:colOff>419100</xdr:colOff>
      <xdr:row>80</xdr:row>
      <xdr:rowOff>19050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81</xdr:row>
      <xdr:rowOff>0</xdr:rowOff>
    </xdr:from>
    <xdr:to>
      <xdr:col>15</xdr:col>
      <xdr:colOff>419100</xdr:colOff>
      <xdr:row>100</xdr:row>
      <xdr:rowOff>38100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101</xdr:row>
      <xdr:rowOff>0</xdr:rowOff>
    </xdr:from>
    <xdr:to>
      <xdr:col>15</xdr:col>
      <xdr:colOff>419100</xdr:colOff>
      <xdr:row>120</xdr:row>
      <xdr:rowOff>38100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121</xdr:row>
      <xdr:rowOff>0</xdr:rowOff>
    </xdr:from>
    <xdr:to>
      <xdr:col>15</xdr:col>
      <xdr:colOff>419100</xdr:colOff>
      <xdr:row>140</xdr:row>
      <xdr:rowOff>38100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08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209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210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211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212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213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214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2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21</xdr:row>
      <xdr:rowOff>0</xdr:rowOff>
    </xdr:from>
    <xdr:to>
      <xdr:col>15</xdr:col>
      <xdr:colOff>419100</xdr:colOff>
      <xdr:row>40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21</xdr:row>
      <xdr:rowOff>0</xdr:rowOff>
    </xdr:from>
    <xdr:to>
      <xdr:col>15</xdr:col>
      <xdr:colOff>419100</xdr:colOff>
      <xdr:row>40</xdr:row>
      <xdr:rowOff>38100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41</xdr:row>
      <xdr:rowOff>0</xdr:rowOff>
    </xdr:from>
    <xdr:to>
      <xdr:col>15</xdr:col>
      <xdr:colOff>419100</xdr:colOff>
      <xdr:row>60</xdr:row>
      <xdr:rowOff>19050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61</xdr:row>
      <xdr:rowOff>0</xdr:rowOff>
    </xdr:from>
    <xdr:to>
      <xdr:col>15</xdr:col>
      <xdr:colOff>419100</xdr:colOff>
      <xdr:row>80</xdr:row>
      <xdr:rowOff>19050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81</xdr:row>
      <xdr:rowOff>0</xdr:rowOff>
    </xdr:from>
    <xdr:to>
      <xdr:col>15</xdr:col>
      <xdr:colOff>419100</xdr:colOff>
      <xdr:row>100</xdr:row>
      <xdr:rowOff>38100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101</xdr:row>
      <xdr:rowOff>0</xdr:rowOff>
    </xdr:from>
    <xdr:to>
      <xdr:col>15</xdr:col>
      <xdr:colOff>419100</xdr:colOff>
      <xdr:row>120</xdr:row>
      <xdr:rowOff>38100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121</xdr:row>
      <xdr:rowOff>0</xdr:rowOff>
    </xdr:from>
    <xdr:to>
      <xdr:col>15</xdr:col>
      <xdr:colOff>419100</xdr:colOff>
      <xdr:row>140</xdr:row>
      <xdr:rowOff>38100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16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217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218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219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220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221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222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2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21</xdr:row>
      <xdr:rowOff>0</xdr:rowOff>
    </xdr:from>
    <xdr:to>
      <xdr:col>15</xdr:col>
      <xdr:colOff>419100</xdr:colOff>
      <xdr:row>40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21</xdr:row>
      <xdr:rowOff>0</xdr:rowOff>
    </xdr:from>
    <xdr:to>
      <xdr:col>15</xdr:col>
      <xdr:colOff>419100</xdr:colOff>
      <xdr:row>40</xdr:row>
      <xdr:rowOff>38100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41</xdr:row>
      <xdr:rowOff>0</xdr:rowOff>
    </xdr:from>
    <xdr:to>
      <xdr:col>15</xdr:col>
      <xdr:colOff>419100</xdr:colOff>
      <xdr:row>60</xdr:row>
      <xdr:rowOff>19050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61</xdr:row>
      <xdr:rowOff>0</xdr:rowOff>
    </xdr:from>
    <xdr:to>
      <xdr:col>15</xdr:col>
      <xdr:colOff>419100</xdr:colOff>
      <xdr:row>80</xdr:row>
      <xdr:rowOff>19050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81</xdr:row>
      <xdr:rowOff>0</xdr:rowOff>
    </xdr:from>
    <xdr:to>
      <xdr:col>15</xdr:col>
      <xdr:colOff>419100</xdr:colOff>
      <xdr:row>100</xdr:row>
      <xdr:rowOff>38100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101</xdr:row>
      <xdr:rowOff>0</xdr:rowOff>
    </xdr:from>
    <xdr:to>
      <xdr:col>15</xdr:col>
      <xdr:colOff>419100</xdr:colOff>
      <xdr:row>120</xdr:row>
      <xdr:rowOff>38100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121</xdr:row>
      <xdr:rowOff>0</xdr:rowOff>
    </xdr:from>
    <xdr:to>
      <xdr:col>15</xdr:col>
      <xdr:colOff>419100</xdr:colOff>
      <xdr:row>140</xdr:row>
      <xdr:rowOff>38100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24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225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226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227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228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229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21</xdr:row>
      <xdr:rowOff>0</xdr:rowOff>
    </xdr:from>
    <xdr:to>
      <xdr:col>15</xdr:col>
      <xdr:colOff>419100</xdr:colOff>
      <xdr:row>40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21</xdr:row>
      <xdr:rowOff>0</xdr:rowOff>
    </xdr:from>
    <xdr:to>
      <xdr:col>15</xdr:col>
      <xdr:colOff>419100</xdr:colOff>
      <xdr:row>40</xdr:row>
      <xdr:rowOff>38100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41</xdr:row>
      <xdr:rowOff>0</xdr:rowOff>
    </xdr:from>
    <xdr:to>
      <xdr:col>15</xdr:col>
      <xdr:colOff>419100</xdr:colOff>
      <xdr:row>60</xdr:row>
      <xdr:rowOff>19050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61</xdr:row>
      <xdr:rowOff>0</xdr:rowOff>
    </xdr:from>
    <xdr:to>
      <xdr:col>15</xdr:col>
      <xdr:colOff>419100</xdr:colOff>
      <xdr:row>80</xdr:row>
      <xdr:rowOff>19050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81</xdr:row>
      <xdr:rowOff>0</xdr:rowOff>
    </xdr:from>
    <xdr:to>
      <xdr:col>15</xdr:col>
      <xdr:colOff>419100</xdr:colOff>
      <xdr:row>100</xdr:row>
      <xdr:rowOff>38100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101</xdr:row>
      <xdr:rowOff>0</xdr:rowOff>
    </xdr:from>
    <xdr:to>
      <xdr:col>15</xdr:col>
      <xdr:colOff>419100</xdr:colOff>
      <xdr:row>120</xdr:row>
      <xdr:rowOff>38100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121</xdr:row>
      <xdr:rowOff>0</xdr:rowOff>
    </xdr:from>
    <xdr:to>
      <xdr:col>15</xdr:col>
      <xdr:colOff>419100</xdr:colOff>
      <xdr:row>140</xdr:row>
      <xdr:rowOff>38100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30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2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21</xdr:row>
      <xdr:rowOff>0</xdr:rowOff>
    </xdr:from>
    <xdr:to>
      <xdr:col>15</xdr:col>
      <xdr:colOff>419100</xdr:colOff>
      <xdr:row>40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21</xdr:row>
      <xdr:rowOff>0</xdr:rowOff>
    </xdr:from>
    <xdr:to>
      <xdr:col>15</xdr:col>
      <xdr:colOff>419100</xdr:colOff>
      <xdr:row>40</xdr:row>
      <xdr:rowOff>38100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41</xdr:row>
      <xdr:rowOff>0</xdr:rowOff>
    </xdr:from>
    <xdr:to>
      <xdr:col>15</xdr:col>
      <xdr:colOff>419100</xdr:colOff>
      <xdr:row>60</xdr:row>
      <xdr:rowOff>19050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61</xdr:row>
      <xdr:rowOff>0</xdr:rowOff>
    </xdr:from>
    <xdr:to>
      <xdr:col>15</xdr:col>
      <xdr:colOff>419100</xdr:colOff>
      <xdr:row>80</xdr:row>
      <xdr:rowOff>19050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81</xdr:row>
      <xdr:rowOff>0</xdr:rowOff>
    </xdr:from>
    <xdr:to>
      <xdr:col>15</xdr:col>
      <xdr:colOff>419100</xdr:colOff>
      <xdr:row>100</xdr:row>
      <xdr:rowOff>38100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101</xdr:row>
      <xdr:rowOff>0</xdr:rowOff>
    </xdr:from>
    <xdr:to>
      <xdr:col>15</xdr:col>
      <xdr:colOff>419100</xdr:colOff>
      <xdr:row>120</xdr:row>
      <xdr:rowOff>38100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121</xdr:row>
      <xdr:rowOff>0</xdr:rowOff>
    </xdr:from>
    <xdr:to>
      <xdr:col>15</xdr:col>
      <xdr:colOff>419100</xdr:colOff>
      <xdr:row>140</xdr:row>
      <xdr:rowOff>38100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32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233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234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235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236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237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238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2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21</xdr:row>
      <xdr:rowOff>0</xdr:rowOff>
    </xdr:from>
    <xdr:to>
      <xdr:col>15</xdr:col>
      <xdr:colOff>419100</xdr:colOff>
      <xdr:row>40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21</xdr:row>
      <xdr:rowOff>0</xdr:rowOff>
    </xdr:from>
    <xdr:to>
      <xdr:col>15</xdr:col>
      <xdr:colOff>419100</xdr:colOff>
      <xdr:row>40</xdr:row>
      <xdr:rowOff>38100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41</xdr:row>
      <xdr:rowOff>0</xdr:rowOff>
    </xdr:from>
    <xdr:to>
      <xdr:col>15</xdr:col>
      <xdr:colOff>419100</xdr:colOff>
      <xdr:row>60</xdr:row>
      <xdr:rowOff>19050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61</xdr:row>
      <xdr:rowOff>0</xdr:rowOff>
    </xdr:from>
    <xdr:to>
      <xdr:col>15</xdr:col>
      <xdr:colOff>419100</xdr:colOff>
      <xdr:row>80</xdr:row>
      <xdr:rowOff>19050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81</xdr:row>
      <xdr:rowOff>0</xdr:rowOff>
    </xdr:from>
    <xdr:to>
      <xdr:col>15</xdr:col>
      <xdr:colOff>419100</xdr:colOff>
      <xdr:row>100</xdr:row>
      <xdr:rowOff>38100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101</xdr:row>
      <xdr:rowOff>0</xdr:rowOff>
    </xdr:from>
    <xdr:to>
      <xdr:col>15</xdr:col>
      <xdr:colOff>419100</xdr:colOff>
      <xdr:row>120</xdr:row>
      <xdr:rowOff>38100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121</xdr:row>
      <xdr:rowOff>0</xdr:rowOff>
    </xdr:from>
    <xdr:to>
      <xdr:col>15</xdr:col>
      <xdr:colOff>419100</xdr:colOff>
      <xdr:row>140</xdr:row>
      <xdr:rowOff>38100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240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241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242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243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244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245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246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2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21</xdr:row>
      <xdr:rowOff>0</xdr:rowOff>
    </xdr:from>
    <xdr:to>
      <xdr:col>15</xdr:col>
      <xdr:colOff>419100</xdr:colOff>
      <xdr:row>40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21</xdr:row>
      <xdr:rowOff>0</xdr:rowOff>
    </xdr:from>
    <xdr:to>
      <xdr:col>15</xdr:col>
      <xdr:colOff>419100</xdr:colOff>
      <xdr:row>40</xdr:row>
      <xdr:rowOff>38100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41</xdr:row>
      <xdr:rowOff>0</xdr:rowOff>
    </xdr:from>
    <xdr:to>
      <xdr:col>15</xdr:col>
      <xdr:colOff>419100</xdr:colOff>
      <xdr:row>60</xdr:row>
      <xdr:rowOff>19050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61</xdr:row>
      <xdr:rowOff>0</xdr:rowOff>
    </xdr:from>
    <xdr:to>
      <xdr:col>15</xdr:col>
      <xdr:colOff>419100</xdr:colOff>
      <xdr:row>80</xdr:row>
      <xdr:rowOff>19050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81</xdr:row>
      <xdr:rowOff>0</xdr:rowOff>
    </xdr:from>
    <xdr:to>
      <xdr:col>15</xdr:col>
      <xdr:colOff>419100</xdr:colOff>
      <xdr:row>100</xdr:row>
      <xdr:rowOff>38100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101</xdr:row>
      <xdr:rowOff>0</xdr:rowOff>
    </xdr:from>
    <xdr:to>
      <xdr:col>15</xdr:col>
      <xdr:colOff>419100</xdr:colOff>
      <xdr:row>120</xdr:row>
      <xdr:rowOff>38100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121</xdr:row>
      <xdr:rowOff>0</xdr:rowOff>
    </xdr:from>
    <xdr:to>
      <xdr:col>15</xdr:col>
      <xdr:colOff>419100</xdr:colOff>
      <xdr:row>140</xdr:row>
      <xdr:rowOff>38100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48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249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250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251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252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253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254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2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21</xdr:row>
      <xdr:rowOff>0</xdr:rowOff>
    </xdr:from>
    <xdr:to>
      <xdr:col>15</xdr:col>
      <xdr:colOff>419100</xdr:colOff>
      <xdr:row>40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21</xdr:row>
      <xdr:rowOff>0</xdr:rowOff>
    </xdr:from>
    <xdr:to>
      <xdr:col>15</xdr:col>
      <xdr:colOff>419100</xdr:colOff>
      <xdr:row>40</xdr:row>
      <xdr:rowOff>38100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41</xdr:row>
      <xdr:rowOff>0</xdr:rowOff>
    </xdr:from>
    <xdr:to>
      <xdr:col>15</xdr:col>
      <xdr:colOff>419100</xdr:colOff>
      <xdr:row>60</xdr:row>
      <xdr:rowOff>19050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61</xdr:row>
      <xdr:rowOff>0</xdr:rowOff>
    </xdr:from>
    <xdr:to>
      <xdr:col>15</xdr:col>
      <xdr:colOff>419100</xdr:colOff>
      <xdr:row>80</xdr:row>
      <xdr:rowOff>19050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81</xdr:row>
      <xdr:rowOff>0</xdr:rowOff>
    </xdr:from>
    <xdr:to>
      <xdr:col>15</xdr:col>
      <xdr:colOff>419100</xdr:colOff>
      <xdr:row>100</xdr:row>
      <xdr:rowOff>38100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101</xdr:row>
      <xdr:rowOff>0</xdr:rowOff>
    </xdr:from>
    <xdr:to>
      <xdr:col>15</xdr:col>
      <xdr:colOff>419100</xdr:colOff>
      <xdr:row>120</xdr:row>
      <xdr:rowOff>38100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121</xdr:row>
      <xdr:rowOff>0</xdr:rowOff>
    </xdr:from>
    <xdr:to>
      <xdr:col>15</xdr:col>
      <xdr:colOff>419100</xdr:colOff>
      <xdr:row>140</xdr:row>
      <xdr:rowOff>38100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56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257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258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259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260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261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262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2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21</xdr:row>
      <xdr:rowOff>0</xdr:rowOff>
    </xdr:from>
    <xdr:to>
      <xdr:col>15</xdr:col>
      <xdr:colOff>419100</xdr:colOff>
      <xdr:row>40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41</xdr:row>
      <xdr:rowOff>0</xdr:rowOff>
    </xdr:from>
    <xdr:to>
      <xdr:col>15</xdr:col>
      <xdr:colOff>419100</xdr:colOff>
      <xdr:row>60</xdr:row>
      <xdr:rowOff>19050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61</xdr:row>
      <xdr:rowOff>0</xdr:rowOff>
    </xdr:from>
    <xdr:to>
      <xdr:col>15</xdr:col>
      <xdr:colOff>419100</xdr:colOff>
      <xdr:row>80</xdr:row>
      <xdr:rowOff>19050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81</xdr:row>
      <xdr:rowOff>0</xdr:rowOff>
    </xdr:from>
    <xdr:to>
      <xdr:col>15</xdr:col>
      <xdr:colOff>419100</xdr:colOff>
      <xdr:row>100</xdr:row>
      <xdr:rowOff>38100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101</xdr:row>
      <xdr:rowOff>0</xdr:rowOff>
    </xdr:from>
    <xdr:to>
      <xdr:col>15</xdr:col>
      <xdr:colOff>419100</xdr:colOff>
      <xdr:row>120</xdr:row>
      <xdr:rowOff>38100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121</xdr:row>
      <xdr:rowOff>0</xdr:rowOff>
    </xdr:from>
    <xdr:to>
      <xdr:col>15</xdr:col>
      <xdr:colOff>419100</xdr:colOff>
      <xdr:row>140</xdr:row>
      <xdr:rowOff>38100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64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265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266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267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268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269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2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21</xdr:row>
      <xdr:rowOff>0</xdr:rowOff>
    </xdr:from>
    <xdr:to>
      <xdr:col>15</xdr:col>
      <xdr:colOff>419100</xdr:colOff>
      <xdr:row>40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41</xdr:row>
      <xdr:rowOff>0</xdr:rowOff>
    </xdr:from>
    <xdr:to>
      <xdr:col>15</xdr:col>
      <xdr:colOff>419100</xdr:colOff>
      <xdr:row>60</xdr:row>
      <xdr:rowOff>19050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61</xdr:row>
      <xdr:rowOff>0</xdr:rowOff>
    </xdr:from>
    <xdr:to>
      <xdr:col>15</xdr:col>
      <xdr:colOff>419100</xdr:colOff>
      <xdr:row>80</xdr:row>
      <xdr:rowOff>19050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81</xdr:row>
      <xdr:rowOff>0</xdr:rowOff>
    </xdr:from>
    <xdr:to>
      <xdr:col>15</xdr:col>
      <xdr:colOff>419100</xdr:colOff>
      <xdr:row>100</xdr:row>
      <xdr:rowOff>38100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101</xdr:row>
      <xdr:rowOff>0</xdr:rowOff>
    </xdr:from>
    <xdr:to>
      <xdr:col>15</xdr:col>
      <xdr:colOff>419100</xdr:colOff>
      <xdr:row>120</xdr:row>
      <xdr:rowOff>38100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121</xdr:row>
      <xdr:rowOff>0</xdr:rowOff>
    </xdr:from>
    <xdr:to>
      <xdr:col>15</xdr:col>
      <xdr:colOff>419100</xdr:colOff>
      <xdr:row>140</xdr:row>
      <xdr:rowOff>38100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71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272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273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274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275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276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2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21</xdr:row>
      <xdr:rowOff>0</xdr:rowOff>
    </xdr:from>
    <xdr:to>
      <xdr:col>15</xdr:col>
      <xdr:colOff>419100</xdr:colOff>
      <xdr:row>40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41</xdr:row>
      <xdr:rowOff>0</xdr:rowOff>
    </xdr:from>
    <xdr:to>
      <xdr:col>15</xdr:col>
      <xdr:colOff>419100</xdr:colOff>
      <xdr:row>60</xdr:row>
      <xdr:rowOff>19050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61</xdr:row>
      <xdr:rowOff>0</xdr:rowOff>
    </xdr:from>
    <xdr:to>
      <xdr:col>15</xdr:col>
      <xdr:colOff>419100</xdr:colOff>
      <xdr:row>80</xdr:row>
      <xdr:rowOff>19050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81</xdr:row>
      <xdr:rowOff>0</xdr:rowOff>
    </xdr:from>
    <xdr:to>
      <xdr:col>15</xdr:col>
      <xdr:colOff>419100</xdr:colOff>
      <xdr:row>100</xdr:row>
      <xdr:rowOff>38100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101</xdr:row>
      <xdr:rowOff>0</xdr:rowOff>
    </xdr:from>
    <xdr:to>
      <xdr:col>15</xdr:col>
      <xdr:colOff>419100</xdr:colOff>
      <xdr:row>120</xdr:row>
      <xdr:rowOff>38100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121</xdr:row>
      <xdr:rowOff>0</xdr:rowOff>
    </xdr:from>
    <xdr:to>
      <xdr:col>15</xdr:col>
      <xdr:colOff>419100</xdr:colOff>
      <xdr:row>140</xdr:row>
      <xdr:rowOff>38100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78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279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280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281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282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283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2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21</xdr:row>
      <xdr:rowOff>0</xdr:rowOff>
    </xdr:from>
    <xdr:to>
      <xdr:col>15</xdr:col>
      <xdr:colOff>419100</xdr:colOff>
      <xdr:row>40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41</xdr:row>
      <xdr:rowOff>0</xdr:rowOff>
    </xdr:from>
    <xdr:to>
      <xdr:col>15</xdr:col>
      <xdr:colOff>419100</xdr:colOff>
      <xdr:row>60</xdr:row>
      <xdr:rowOff>19050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61</xdr:row>
      <xdr:rowOff>0</xdr:rowOff>
    </xdr:from>
    <xdr:to>
      <xdr:col>15</xdr:col>
      <xdr:colOff>419100</xdr:colOff>
      <xdr:row>80</xdr:row>
      <xdr:rowOff>19050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81</xdr:row>
      <xdr:rowOff>0</xdr:rowOff>
    </xdr:from>
    <xdr:to>
      <xdr:col>15</xdr:col>
      <xdr:colOff>419100</xdr:colOff>
      <xdr:row>100</xdr:row>
      <xdr:rowOff>38100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101</xdr:row>
      <xdr:rowOff>0</xdr:rowOff>
    </xdr:from>
    <xdr:to>
      <xdr:col>15</xdr:col>
      <xdr:colOff>419100</xdr:colOff>
      <xdr:row>120</xdr:row>
      <xdr:rowOff>38100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121</xdr:row>
      <xdr:rowOff>0</xdr:rowOff>
    </xdr:from>
    <xdr:to>
      <xdr:col>15</xdr:col>
      <xdr:colOff>419100</xdr:colOff>
      <xdr:row>140</xdr:row>
      <xdr:rowOff>38100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85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286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287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288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289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290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2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21</xdr:row>
      <xdr:rowOff>0</xdr:rowOff>
    </xdr:from>
    <xdr:to>
      <xdr:col>15</xdr:col>
      <xdr:colOff>419100</xdr:colOff>
      <xdr:row>40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41</xdr:row>
      <xdr:rowOff>0</xdr:rowOff>
    </xdr:from>
    <xdr:to>
      <xdr:col>15</xdr:col>
      <xdr:colOff>419100</xdr:colOff>
      <xdr:row>60</xdr:row>
      <xdr:rowOff>19050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61</xdr:row>
      <xdr:rowOff>0</xdr:rowOff>
    </xdr:from>
    <xdr:to>
      <xdr:col>15</xdr:col>
      <xdr:colOff>419100</xdr:colOff>
      <xdr:row>80</xdr:row>
      <xdr:rowOff>19050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81</xdr:row>
      <xdr:rowOff>0</xdr:rowOff>
    </xdr:from>
    <xdr:to>
      <xdr:col>15</xdr:col>
      <xdr:colOff>419100</xdr:colOff>
      <xdr:row>100</xdr:row>
      <xdr:rowOff>38100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101</xdr:row>
      <xdr:rowOff>0</xdr:rowOff>
    </xdr:from>
    <xdr:to>
      <xdr:col>15</xdr:col>
      <xdr:colOff>419100</xdr:colOff>
      <xdr:row>120</xdr:row>
      <xdr:rowOff>38100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121</xdr:row>
      <xdr:rowOff>0</xdr:rowOff>
    </xdr:from>
    <xdr:to>
      <xdr:col>15</xdr:col>
      <xdr:colOff>419100</xdr:colOff>
      <xdr:row>140</xdr:row>
      <xdr:rowOff>38100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92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293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294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295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296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297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2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21</xdr:row>
      <xdr:rowOff>0</xdr:rowOff>
    </xdr:from>
    <xdr:to>
      <xdr:col>15</xdr:col>
      <xdr:colOff>419100</xdr:colOff>
      <xdr:row>40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41</xdr:row>
      <xdr:rowOff>0</xdr:rowOff>
    </xdr:from>
    <xdr:to>
      <xdr:col>15</xdr:col>
      <xdr:colOff>419100</xdr:colOff>
      <xdr:row>60</xdr:row>
      <xdr:rowOff>19050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61</xdr:row>
      <xdr:rowOff>0</xdr:rowOff>
    </xdr:from>
    <xdr:to>
      <xdr:col>15</xdr:col>
      <xdr:colOff>419100</xdr:colOff>
      <xdr:row>80</xdr:row>
      <xdr:rowOff>19050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81</xdr:row>
      <xdr:rowOff>0</xdr:rowOff>
    </xdr:from>
    <xdr:to>
      <xdr:col>15</xdr:col>
      <xdr:colOff>419100</xdr:colOff>
      <xdr:row>100</xdr:row>
      <xdr:rowOff>38100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101</xdr:row>
      <xdr:rowOff>0</xdr:rowOff>
    </xdr:from>
    <xdr:to>
      <xdr:col>15</xdr:col>
      <xdr:colOff>419100</xdr:colOff>
      <xdr:row>120</xdr:row>
      <xdr:rowOff>38100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121</xdr:row>
      <xdr:rowOff>0</xdr:rowOff>
    </xdr:from>
    <xdr:to>
      <xdr:col>15</xdr:col>
      <xdr:colOff>419100</xdr:colOff>
      <xdr:row>140</xdr:row>
      <xdr:rowOff>38100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99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300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301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302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303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304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3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21</xdr:row>
      <xdr:rowOff>0</xdr:rowOff>
    </xdr:from>
    <xdr:to>
      <xdr:col>15</xdr:col>
      <xdr:colOff>419100</xdr:colOff>
      <xdr:row>40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41</xdr:row>
      <xdr:rowOff>0</xdr:rowOff>
    </xdr:from>
    <xdr:to>
      <xdr:col>15</xdr:col>
      <xdr:colOff>419100</xdr:colOff>
      <xdr:row>60</xdr:row>
      <xdr:rowOff>19050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61</xdr:row>
      <xdr:rowOff>0</xdr:rowOff>
    </xdr:from>
    <xdr:to>
      <xdr:col>15</xdr:col>
      <xdr:colOff>419100</xdr:colOff>
      <xdr:row>80</xdr:row>
      <xdr:rowOff>19050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81</xdr:row>
      <xdr:rowOff>0</xdr:rowOff>
    </xdr:from>
    <xdr:to>
      <xdr:col>15</xdr:col>
      <xdr:colOff>419100</xdr:colOff>
      <xdr:row>100</xdr:row>
      <xdr:rowOff>38100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101</xdr:row>
      <xdr:rowOff>0</xdr:rowOff>
    </xdr:from>
    <xdr:to>
      <xdr:col>15</xdr:col>
      <xdr:colOff>419100</xdr:colOff>
      <xdr:row>120</xdr:row>
      <xdr:rowOff>38100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121</xdr:row>
      <xdr:rowOff>0</xdr:rowOff>
    </xdr:from>
    <xdr:to>
      <xdr:col>15</xdr:col>
      <xdr:colOff>419100</xdr:colOff>
      <xdr:row>140</xdr:row>
      <xdr:rowOff>38100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06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307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308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309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21</xdr:row>
      <xdr:rowOff>0</xdr:rowOff>
    </xdr:from>
    <xdr:to>
      <xdr:col>15</xdr:col>
      <xdr:colOff>419100</xdr:colOff>
      <xdr:row>40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21</xdr:row>
      <xdr:rowOff>0</xdr:rowOff>
    </xdr:from>
    <xdr:to>
      <xdr:col>15</xdr:col>
      <xdr:colOff>419100</xdr:colOff>
      <xdr:row>40</xdr:row>
      <xdr:rowOff>38100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41</xdr:row>
      <xdr:rowOff>0</xdr:rowOff>
    </xdr:from>
    <xdr:to>
      <xdr:col>15</xdr:col>
      <xdr:colOff>419100</xdr:colOff>
      <xdr:row>60</xdr:row>
      <xdr:rowOff>19050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61</xdr:row>
      <xdr:rowOff>0</xdr:rowOff>
    </xdr:from>
    <xdr:to>
      <xdr:col>15</xdr:col>
      <xdr:colOff>419100</xdr:colOff>
      <xdr:row>80</xdr:row>
      <xdr:rowOff>19050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81</xdr:row>
      <xdr:rowOff>0</xdr:rowOff>
    </xdr:from>
    <xdr:to>
      <xdr:col>15</xdr:col>
      <xdr:colOff>419100</xdr:colOff>
      <xdr:row>100</xdr:row>
      <xdr:rowOff>38100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101</xdr:row>
      <xdr:rowOff>0</xdr:rowOff>
    </xdr:from>
    <xdr:to>
      <xdr:col>15</xdr:col>
      <xdr:colOff>419100</xdr:colOff>
      <xdr:row>120</xdr:row>
      <xdr:rowOff>38100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121</xdr:row>
      <xdr:rowOff>0</xdr:rowOff>
    </xdr:from>
    <xdr:to>
      <xdr:col>15</xdr:col>
      <xdr:colOff>419100</xdr:colOff>
      <xdr:row>140</xdr:row>
      <xdr:rowOff>38100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10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311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3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21</xdr:row>
      <xdr:rowOff>0</xdr:rowOff>
    </xdr:from>
    <xdr:to>
      <xdr:col>15</xdr:col>
      <xdr:colOff>419100</xdr:colOff>
      <xdr:row>40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41</xdr:row>
      <xdr:rowOff>0</xdr:rowOff>
    </xdr:from>
    <xdr:to>
      <xdr:col>15</xdr:col>
      <xdr:colOff>419100</xdr:colOff>
      <xdr:row>60</xdr:row>
      <xdr:rowOff>19050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61</xdr:row>
      <xdr:rowOff>0</xdr:rowOff>
    </xdr:from>
    <xdr:to>
      <xdr:col>15</xdr:col>
      <xdr:colOff>419100</xdr:colOff>
      <xdr:row>80</xdr:row>
      <xdr:rowOff>19050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81</xdr:row>
      <xdr:rowOff>0</xdr:rowOff>
    </xdr:from>
    <xdr:to>
      <xdr:col>15</xdr:col>
      <xdr:colOff>419100</xdr:colOff>
      <xdr:row>100</xdr:row>
      <xdr:rowOff>38100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101</xdr:row>
      <xdr:rowOff>0</xdr:rowOff>
    </xdr:from>
    <xdr:to>
      <xdr:col>15</xdr:col>
      <xdr:colOff>419100</xdr:colOff>
      <xdr:row>120</xdr:row>
      <xdr:rowOff>38100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121</xdr:row>
      <xdr:rowOff>0</xdr:rowOff>
    </xdr:from>
    <xdr:to>
      <xdr:col>15</xdr:col>
      <xdr:colOff>419100</xdr:colOff>
      <xdr:row>140</xdr:row>
      <xdr:rowOff>38100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13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314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315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316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317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318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3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21</xdr:row>
      <xdr:rowOff>0</xdr:rowOff>
    </xdr:from>
    <xdr:to>
      <xdr:col>15</xdr:col>
      <xdr:colOff>419100</xdr:colOff>
      <xdr:row>40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41</xdr:row>
      <xdr:rowOff>0</xdr:rowOff>
    </xdr:from>
    <xdr:to>
      <xdr:col>15</xdr:col>
      <xdr:colOff>419100</xdr:colOff>
      <xdr:row>60</xdr:row>
      <xdr:rowOff>19050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61</xdr:row>
      <xdr:rowOff>0</xdr:rowOff>
    </xdr:from>
    <xdr:to>
      <xdr:col>15</xdr:col>
      <xdr:colOff>419100</xdr:colOff>
      <xdr:row>80</xdr:row>
      <xdr:rowOff>19050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81</xdr:row>
      <xdr:rowOff>0</xdr:rowOff>
    </xdr:from>
    <xdr:to>
      <xdr:col>15</xdr:col>
      <xdr:colOff>419100</xdr:colOff>
      <xdr:row>100</xdr:row>
      <xdr:rowOff>38100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101</xdr:row>
      <xdr:rowOff>0</xdr:rowOff>
    </xdr:from>
    <xdr:to>
      <xdr:col>15</xdr:col>
      <xdr:colOff>419100</xdr:colOff>
      <xdr:row>120</xdr:row>
      <xdr:rowOff>38100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121</xdr:row>
      <xdr:rowOff>0</xdr:rowOff>
    </xdr:from>
    <xdr:to>
      <xdr:col>15</xdr:col>
      <xdr:colOff>419100</xdr:colOff>
      <xdr:row>140</xdr:row>
      <xdr:rowOff>38100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320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321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322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323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324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325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3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21</xdr:row>
      <xdr:rowOff>0</xdr:rowOff>
    </xdr:from>
    <xdr:to>
      <xdr:col>15</xdr:col>
      <xdr:colOff>419100</xdr:colOff>
      <xdr:row>40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41</xdr:row>
      <xdr:rowOff>0</xdr:rowOff>
    </xdr:from>
    <xdr:to>
      <xdr:col>15</xdr:col>
      <xdr:colOff>419100</xdr:colOff>
      <xdr:row>60</xdr:row>
      <xdr:rowOff>19050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61</xdr:row>
      <xdr:rowOff>0</xdr:rowOff>
    </xdr:from>
    <xdr:to>
      <xdr:col>15</xdr:col>
      <xdr:colOff>419100</xdr:colOff>
      <xdr:row>80</xdr:row>
      <xdr:rowOff>19050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81</xdr:row>
      <xdr:rowOff>0</xdr:rowOff>
    </xdr:from>
    <xdr:to>
      <xdr:col>15</xdr:col>
      <xdr:colOff>419100</xdr:colOff>
      <xdr:row>100</xdr:row>
      <xdr:rowOff>38100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101</xdr:row>
      <xdr:rowOff>0</xdr:rowOff>
    </xdr:from>
    <xdr:to>
      <xdr:col>15</xdr:col>
      <xdr:colOff>419100</xdr:colOff>
      <xdr:row>120</xdr:row>
      <xdr:rowOff>38100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121</xdr:row>
      <xdr:rowOff>0</xdr:rowOff>
    </xdr:from>
    <xdr:to>
      <xdr:col>15</xdr:col>
      <xdr:colOff>419100</xdr:colOff>
      <xdr:row>140</xdr:row>
      <xdr:rowOff>38100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27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328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329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330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331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332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3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21</xdr:row>
      <xdr:rowOff>0</xdr:rowOff>
    </xdr:from>
    <xdr:to>
      <xdr:col>15</xdr:col>
      <xdr:colOff>419100</xdr:colOff>
      <xdr:row>40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41</xdr:row>
      <xdr:rowOff>0</xdr:rowOff>
    </xdr:from>
    <xdr:to>
      <xdr:col>15</xdr:col>
      <xdr:colOff>419100</xdr:colOff>
      <xdr:row>60</xdr:row>
      <xdr:rowOff>19050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61</xdr:row>
      <xdr:rowOff>0</xdr:rowOff>
    </xdr:from>
    <xdr:to>
      <xdr:col>15</xdr:col>
      <xdr:colOff>419100</xdr:colOff>
      <xdr:row>80</xdr:row>
      <xdr:rowOff>19050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81</xdr:row>
      <xdr:rowOff>0</xdr:rowOff>
    </xdr:from>
    <xdr:to>
      <xdr:col>15</xdr:col>
      <xdr:colOff>419100</xdr:colOff>
      <xdr:row>100</xdr:row>
      <xdr:rowOff>38100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101</xdr:row>
      <xdr:rowOff>0</xdr:rowOff>
    </xdr:from>
    <xdr:to>
      <xdr:col>15</xdr:col>
      <xdr:colOff>419100</xdr:colOff>
      <xdr:row>120</xdr:row>
      <xdr:rowOff>38100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121</xdr:row>
      <xdr:rowOff>0</xdr:rowOff>
    </xdr:from>
    <xdr:to>
      <xdr:col>15</xdr:col>
      <xdr:colOff>419100</xdr:colOff>
      <xdr:row>140</xdr:row>
      <xdr:rowOff>38100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34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335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336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337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338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339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3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21</xdr:row>
      <xdr:rowOff>0</xdr:rowOff>
    </xdr:from>
    <xdr:to>
      <xdr:col>15</xdr:col>
      <xdr:colOff>419100</xdr:colOff>
      <xdr:row>40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41</xdr:row>
      <xdr:rowOff>0</xdr:rowOff>
    </xdr:from>
    <xdr:to>
      <xdr:col>15</xdr:col>
      <xdr:colOff>419100</xdr:colOff>
      <xdr:row>60</xdr:row>
      <xdr:rowOff>19050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61</xdr:row>
      <xdr:rowOff>0</xdr:rowOff>
    </xdr:from>
    <xdr:to>
      <xdr:col>15</xdr:col>
      <xdr:colOff>419100</xdr:colOff>
      <xdr:row>80</xdr:row>
      <xdr:rowOff>19050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81</xdr:row>
      <xdr:rowOff>0</xdr:rowOff>
    </xdr:from>
    <xdr:to>
      <xdr:col>15</xdr:col>
      <xdr:colOff>419100</xdr:colOff>
      <xdr:row>100</xdr:row>
      <xdr:rowOff>38100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101</xdr:row>
      <xdr:rowOff>0</xdr:rowOff>
    </xdr:from>
    <xdr:to>
      <xdr:col>15</xdr:col>
      <xdr:colOff>419100</xdr:colOff>
      <xdr:row>120</xdr:row>
      <xdr:rowOff>38100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121</xdr:row>
      <xdr:rowOff>0</xdr:rowOff>
    </xdr:from>
    <xdr:to>
      <xdr:col>15</xdr:col>
      <xdr:colOff>419100</xdr:colOff>
      <xdr:row>140</xdr:row>
      <xdr:rowOff>38100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41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342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343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344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345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346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3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21</xdr:row>
      <xdr:rowOff>0</xdr:rowOff>
    </xdr:from>
    <xdr:to>
      <xdr:col>15</xdr:col>
      <xdr:colOff>419100</xdr:colOff>
      <xdr:row>40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41</xdr:row>
      <xdr:rowOff>0</xdr:rowOff>
    </xdr:from>
    <xdr:to>
      <xdr:col>15</xdr:col>
      <xdr:colOff>419100</xdr:colOff>
      <xdr:row>60</xdr:row>
      <xdr:rowOff>19050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61</xdr:row>
      <xdr:rowOff>0</xdr:rowOff>
    </xdr:from>
    <xdr:to>
      <xdr:col>15</xdr:col>
      <xdr:colOff>419100</xdr:colOff>
      <xdr:row>80</xdr:row>
      <xdr:rowOff>19050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81</xdr:row>
      <xdr:rowOff>0</xdr:rowOff>
    </xdr:from>
    <xdr:to>
      <xdr:col>15</xdr:col>
      <xdr:colOff>419100</xdr:colOff>
      <xdr:row>100</xdr:row>
      <xdr:rowOff>38100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101</xdr:row>
      <xdr:rowOff>0</xdr:rowOff>
    </xdr:from>
    <xdr:to>
      <xdr:col>15</xdr:col>
      <xdr:colOff>419100</xdr:colOff>
      <xdr:row>120</xdr:row>
      <xdr:rowOff>38100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121</xdr:row>
      <xdr:rowOff>0</xdr:rowOff>
    </xdr:from>
    <xdr:to>
      <xdr:col>15</xdr:col>
      <xdr:colOff>419100</xdr:colOff>
      <xdr:row>140</xdr:row>
      <xdr:rowOff>38100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48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349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350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351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352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353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3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21</xdr:row>
      <xdr:rowOff>0</xdr:rowOff>
    </xdr:from>
    <xdr:to>
      <xdr:col>15</xdr:col>
      <xdr:colOff>419100</xdr:colOff>
      <xdr:row>40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41</xdr:row>
      <xdr:rowOff>0</xdr:rowOff>
    </xdr:from>
    <xdr:to>
      <xdr:col>15</xdr:col>
      <xdr:colOff>419100</xdr:colOff>
      <xdr:row>60</xdr:row>
      <xdr:rowOff>19050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61</xdr:row>
      <xdr:rowOff>0</xdr:rowOff>
    </xdr:from>
    <xdr:to>
      <xdr:col>15</xdr:col>
      <xdr:colOff>419100</xdr:colOff>
      <xdr:row>80</xdr:row>
      <xdr:rowOff>19050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81</xdr:row>
      <xdr:rowOff>0</xdr:rowOff>
    </xdr:from>
    <xdr:to>
      <xdr:col>15</xdr:col>
      <xdr:colOff>419100</xdr:colOff>
      <xdr:row>100</xdr:row>
      <xdr:rowOff>38100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101</xdr:row>
      <xdr:rowOff>0</xdr:rowOff>
    </xdr:from>
    <xdr:to>
      <xdr:col>15</xdr:col>
      <xdr:colOff>419100</xdr:colOff>
      <xdr:row>120</xdr:row>
      <xdr:rowOff>38100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121</xdr:row>
      <xdr:rowOff>0</xdr:rowOff>
    </xdr:from>
    <xdr:to>
      <xdr:col>15</xdr:col>
      <xdr:colOff>419100</xdr:colOff>
      <xdr:row>140</xdr:row>
      <xdr:rowOff>38100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55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356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357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358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359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360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3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21</xdr:row>
      <xdr:rowOff>0</xdr:rowOff>
    </xdr:from>
    <xdr:to>
      <xdr:col>15</xdr:col>
      <xdr:colOff>419100</xdr:colOff>
      <xdr:row>40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41</xdr:row>
      <xdr:rowOff>0</xdr:rowOff>
    </xdr:from>
    <xdr:to>
      <xdr:col>15</xdr:col>
      <xdr:colOff>419100</xdr:colOff>
      <xdr:row>60</xdr:row>
      <xdr:rowOff>19050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61</xdr:row>
      <xdr:rowOff>0</xdr:rowOff>
    </xdr:from>
    <xdr:to>
      <xdr:col>15</xdr:col>
      <xdr:colOff>419100</xdr:colOff>
      <xdr:row>80</xdr:row>
      <xdr:rowOff>19050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81</xdr:row>
      <xdr:rowOff>0</xdr:rowOff>
    </xdr:from>
    <xdr:to>
      <xdr:col>15</xdr:col>
      <xdr:colOff>419100</xdr:colOff>
      <xdr:row>100</xdr:row>
      <xdr:rowOff>38100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101</xdr:row>
      <xdr:rowOff>0</xdr:rowOff>
    </xdr:from>
    <xdr:to>
      <xdr:col>15</xdr:col>
      <xdr:colOff>419100</xdr:colOff>
      <xdr:row>120</xdr:row>
      <xdr:rowOff>38100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121</xdr:row>
      <xdr:rowOff>0</xdr:rowOff>
    </xdr:from>
    <xdr:to>
      <xdr:col>15</xdr:col>
      <xdr:colOff>419100</xdr:colOff>
      <xdr:row>140</xdr:row>
      <xdr:rowOff>38100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62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363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364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365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366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367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3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21</xdr:row>
      <xdr:rowOff>0</xdr:rowOff>
    </xdr:from>
    <xdr:to>
      <xdr:col>15</xdr:col>
      <xdr:colOff>419100</xdr:colOff>
      <xdr:row>40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41</xdr:row>
      <xdr:rowOff>0</xdr:rowOff>
    </xdr:from>
    <xdr:to>
      <xdr:col>15</xdr:col>
      <xdr:colOff>419100</xdr:colOff>
      <xdr:row>60</xdr:row>
      <xdr:rowOff>19050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61</xdr:row>
      <xdr:rowOff>0</xdr:rowOff>
    </xdr:from>
    <xdr:to>
      <xdr:col>15</xdr:col>
      <xdr:colOff>419100</xdr:colOff>
      <xdr:row>80</xdr:row>
      <xdr:rowOff>19050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81</xdr:row>
      <xdr:rowOff>0</xdr:rowOff>
    </xdr:from>
    <xdr:to>
      <xdr:col>15</xdr:col>
      <xdr:colOff>419100</xdr:colOff>
      <xdr:row>100</xdr:row>
      <xdr:rowOff>38100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101</xdr:row>
      <xdr:rowOff>0</xdr:rowOff>
    </xdr:from>
    <xdr:to>
      <xdr:col>15</xdr:col>
      <xdr:colOff>419100</xdr:colOff>
      <xdr:row>120</xdr:row>
      <xdr:rowOff>38100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121</xdr:row>
      <xdr:rowOff>0</xdr:rowOff>
    </xdr:from>
    <xdr:to>
      <xdr:col>15</xdr:col>
      <xdr:colOff>419100</xdr:colOff>
      <xdr:row>140</xdr:row>
      <xdr:rowOff>38100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69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370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371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372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373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374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3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21</xdr:row>
      <xdr:rowOff>0</xdr:rowOff>
    </xdr:from>
    <xdr:to>
      <xdr:col>15</xdr:col>
      <xdr:colOff>419100</xdr:colOff>
      <xdr:row>40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41</xdr:row>
      <xdr:rowOff>0</xdr:rowOff>
    </xdr:from>
    <xdr:to>
      <xdr:col>15</xdr:col>
      <xdr:colOff>419100</xdr:colOff>
      <xdr:row>60</xdr:row>
      <xdr:rowOff>19050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61</xdr:row>
      <xdr:rowOff>0</xdr:rowOff>
    </xdr:from>
    <xdr:to>
      <xdr:col>15</xdr:col>
      <xdr:colOff>419100</xdr:colOff>
      <xdr:row>80</xdr:row>
      <xdr:rowOff>19050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81</xdr:row>
      <xdr:rowOff>0</xdr:rowOff>
    </xdr:from>
    <xdr:to>
      <xdr:col>15</xdr:col>
      <xdr:colOff>419100</xdr:colOff>
      <xdr:row>100</xdr:row>
      <xdr:rowOff>38100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101</xdr:row>
      <xdr:rowOff>0</xdr:rowOff>
    </xdr:from>
    <xdr:to>
      <xdr:col>15</xdr:col>
      <xdr:colOff>419100</xdr:colOff>
      <xdr:row>120</xdr:row>
      <xdr:rowOff>38100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121</xdr:row>
      <xdr:rowOff>0</xdr:rowOff>
    </xdr:from>
    <xdr:to>
      <xdr:col>15</xdr:col>
      <xdr:colOff>419100</xdr:colOff>
      <xdr:row>140</xdr:row>
      <xdr:rowOff>38100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76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377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378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379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380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381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3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21</xdr:row>
      <xdr:rowOff>0</xdr:rowOff>
    </xdr:from>
    <xdr:to>
      <xdr:col>15</xdr:col>
      <xdr:colOff>419100</xdr:colOff>
      <xdr:row>40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41</xdr:row>
      <xdr:rowOff>0</xdr:rowOff>
    </xdr:from>
    <xdr:to>
      <xdr:col>15</xdr:col>
      <xdr:colOff>419100</xdr:colOff>
      <xdr:row>60</xdr:row>
      <xdr:rowOff>19050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61</xdr:row>
      <xdr:rowOff>0</xdr:rowOff>
    </xdr:from>
    <xdr:to>
      <xdr:col>15</xdr:col>
      <xdr:colOff>419100</xdr:colOff>
      <xdr:row>80</xdr:row>
      <xdr:rowOff>19050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81</xdr:row>
      <xdr:rowOff>0</xdr:rowOff>
    </xdr:from>
    <xdr:to>
      <xdr:col>15</xdr:col>
      <xdr:colOff>419100</xdr:colOff>
      <xdr:row>100</xdr:row>
      <xdr:rowOff>38100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101</xdr:row>
      <xdr:rowOff>0</xdr:rowOff>
    </xdr:from>
    <xdr:to>
      <xdr:col>15</xdr:col>
      <xdr:colOff>419100</xdr:colOff>
      <xdr:row>120</xdr:row>
      <xdr:rowOff>38100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121</xdr:row>
      <xdr:rowOff>0</xdr:rowOff>
    </xdr:from>
    <xdr:to>
      <xdr:col>15</xdr:col>
      <xdr:colOff>419100</xdr:colOff>
      <xdr:row>140</xdr:row>
      <xdr:rowOff>38100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83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384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385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386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387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388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3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21</xdr:row>
      <xdr:rowOff>0</xdr:rowOff>
    </xdr:from>
    <xdr:to>
      <xdr:col>15</xdr:col>
      <xdr:colOff>419100</xdr:colOff>
      <xdr:row>40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41</xdr:row>
      <xdr:rowOff>0</xdr:rowOff>
    </xdr:from>
    <xdr:to>
      <xdr:col>15</xdr:col>
      <xdr:colOff>419100</xdr:colOff>
      <xdr:row>60</xdr:row>
      <xdr:rowOff>19050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61</xdr:row>
      <xdr:rowOff>0</xdr:rowOff>
    </xdr:from>
    <xdr:to>
      <xdr:col>15</xdr:col>
      <xdr:colOff>419100</xdr:colOff>
      <xdr:row>80</xdr:row>
      <xdr:rowOff>19050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81</xdr:row>
      <xdr:rowOff>0</xdr:rowOff>
    </xdr:from>
    <xdr:to>
      <xdr:col>15</xdr:col>
      <xdr:colOff>419100</xdr:colOff>
      <xdr:row>100</xdr:row>
      <xdr:rowOff>38100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101</xdr:row>
      <xdr:rowOff>0</xdr:rowOff>
    </xdr:from>
    <xdr:to>
      <xdr:col>15</xdr:col>
      <xdr:colOff>419100</xdr:colOff>
      <xdr:row>120</xdr:row>
      <xdr:rowOff>38100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121</xdr:row>
      <xdr:rowOff>0</xdr:rowOff>
    </xdr:from>
    <xdr:to>
      <xdr:col>15</xdr:col>
      <xdr:colOff>419100</xdr:colOff>
      <xdr:row>140</xdr:row>
      <xdr:rowOff>38100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21</xdr:row>
      <xdr:rowOff>0</xdr:rowOff>
    </xdr:from>
    <xdr:to>
      <xdr:col>15</xdr:col>
      <xdr:colOff>419100</xdr:colOff>
      <xdr:row>40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21</xdr:row>
      <xdr:rowOff>0</xdr:rowOff>
    </xdr:from>
    <xdr:to>
      <xdr:col>15</xdr:col>
      <xdr:colOff>419100</xdr:colOff>
      <xdr:row>40</xdr:row>
      <xdr:rowOff>38100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41</xdr:row>
      <xdr:rowOff>0</xdr:rowOff>
    </xdr:from>
    <xdr:to>
      <xdr:col>15</xdr:col>
      <xdr:colOff>419100</xdr:colOff>
      <xdr:row>60</xdr:row>
      <xdr:rowOff>19050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61</xdr:row>
      <xdr:rowOff>0</xdr:rowOff>
    </xdr:from>
    <xdr:to>
      <xdr:col>15</xdr:col>
      <xdr:colOff>419100</xdr:colOff>
      <xdr:row>80</xdr:row>
      <xdr:rowOff>19050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81</xdr:row>
      <xdr:rowOff>0</xdr:rowOff>
    </xdr:from>
    <xdr:to>
      <xdr:col>15</xdr:col>
      <xdr:colOff>419100</xdr:colOff>
      <xdr:row>100</xdr:row>
      <xdr:rowOff>38100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101</xdr:row>
      <xdr:rowOff>0</xdr:rowOff>
    </xdr:from>
    <xdr:to>
      <xdr:col>15</xdr:col>
      <xdr:colOff>419100</xdr:colOff>
      <xdr:row>120</xdr:row>
      <xdr:rowOff>38100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121</xdr:row>
      <xdr:rowOff>0</xdr:rowOff>
    </xdr:from>
    <xdr:to>
      <xdr:col>15</xdr:col>
      <xdr:colOff>419100</xdr:colOff>
      <xdr:row>140</xdr:row>
      <xdr:rowOff>38100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90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391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392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393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394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395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3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21</xdr:row>
      <xdr:rowOff>0</xdr:rowOff>
    </xdr:from>
    <xdr:to>
      <xdr:col>15</xdr:col>
      <xdr:colOff>419100</xdr:colOff>
      <xdr:row>40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41</xdr:row>
      <xdr:rowOff>0</xdr:rowOff>
    </xdr:from>
    <xdr:to>
      <xdr:col>15</xdr:col>
      <xdr:colOff>419100</xdr:colOff>
      <xdr:row>60</xdr:row>
      <xdr:rowOff>19050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61</xdr:row>
      <xdr:rowOff>0</xdr:rowOff>
    </xdr:from>
    <xdr:to>
      <xdr:col>15</xdr:col>
      <xdr:colOff>419100</xdr:colOff>
      <xdr:row>80</xdr:row>
      <xdr:rowOff>19050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81</xdr:row>
      <xdr:rowOff>0</xdr:rowOff>
    </xdr:from>
    <xdr:to>
      <xdr:col>15</xdr:col>
      <xdr:colOff>419100</xdr:colOff>
      <xdr:row>100</xdr:row>
      <xdr:rowOff>38100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101</xdr:row>
      <xdr:rowOff>0</xdr:rowOff>
    </xdr:from>
    <xdr:to>
      <xdr:col>15</xdr:col>
      <xdr:colOff>419100</xdr:colOff>
      <xdr:row>120</xdr:row>
      <xdr:rowOff>38100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121</xdr:row>
      <xdr:rowOff>0</xdr:rowOff>
    </xdr:from>
    <xdr:to>
      <xdr:col>15</xdr:col>
      <xdr:colOff>419100</xdr:colOff>
      <xdr:row>140</xdr:row>
      <xdr:rowOff>38100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97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398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399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400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401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402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4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21</xdr:row>
      <xdr:rowOff>0</xdr:rowOff>
    </xdr:from>
    <xdr:to>
      <xdr:col>15</xdr:col>
      <xdr:colOff>419100</xdr:colOff>
      <xdr:row>40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41</xdr:row>
      <xdr:rowOff>0</xdr:rowOff>
    </xdr:from>
    <xdr:to>
      <xdr:col>15</xdr:col>
      <xdr:colOff>419100</xdr:colOff>
      <xdr:row>60</xdr:row>
      <xdr:rowOff>19050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61</xdr:row>
      <xdr:rowOff>0</xdr:rowOff>
    </xdr:from>
    <xdr:to>
      <xdr:col>15</xdr:col>
      <xdr:colOff>419100</xdr:colOff>
      <xdr:row>80</xdr:row>
      <xdr:rowOff>19050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81</xdr:row>
      <xdr:rowOff>0</xdr:rowOff>
    </xdr:from>
    <xdr:to>
      <xdr:col>15</xdr:col>
      <xdr:colOff>419100</xdr:colOff>
      <xdr:row>100</xdr:row>
      <xdr:rowOff>38100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101</xdr:row>
      <xdr:rowOff>0</xdr:rowOff>
    </xdr:from>
    <xdr:to>
      <xdr:col>15</xdr:col>
      <xdr:colOff>419100</xdr:colOff>
      <xdr:row>120</xdr:row>
      <xdr:rowOff>38100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121</xdr:row>
      <xdr:rowOff>0</xdr:rowOff>
    </xdr:from>
    <xdr:to>
      <xdr:col>15</xdr:col>
      <xdr:colOff>419100</xdr:colOff>
      <xdr:row>140</xdr:row>
      <xdr:rowOff>38100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404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405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406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407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408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409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4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21</xdr:row>
      <xdr:rowOff>0</xdr:rowOff>
    </xdr:from>
    <xdr:to>
      <xdr:col>15</xdr:col>
      <xdr:colOff>419100</xdr:colOff>
      <xdr:row>40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41</xdr:row>
      <xdr:rowOff>0</xdr:rowOff>
    </xdr:from>
    <xdr:to>
      <xdr:col>15</xdr:col>
      <xdr:colOff>419100</xdr:colOff>
      <xdr:row>60</xdr:row>
      <xdr:rowOff>19050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61</xdr:row>
      <xdr:rowOff>0</xdr:rowOff>
    </xdr:from>
    <xdr:to>
      <xdr:col>15</xdr:col>
      <xdr:colOff>419100</xdr:colOff>
      <xdr:row>80</xdr:row>
      <xdr:rowOff>19050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81</xdr:row>
      <xdr:rowOff>0</xdr:rowOff>
    </xdr:from>
    <xdr:to>
      <xdr:col>15</xdr:col>
      <xdr:colOff>419100</xdr:colOff>
      <xdr:row>100</xdr:row>
      <xdr:rowOff>38100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101</xdr:row>
      <xdr:rowOff>0</xdr:rowOff>
    </xdr:from>
    <xdr:to>
      <xdr:col>15</xdr:col>
      <xdr:colOff>419100</xdr:colOff>
      <xdr:row>120</xdr:row>
      <xdr:rowOff>38100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121</xdr:row>
      <xdr:rowOff>0</xdr:rowOff>
    </xdr:from>
    <xdr:to>
      <xdr:col>15</xdr:col>
      <xdr:colOff>419100</xdr:colOff>
      <xdr:row>140</xdr:row>
      <xdr:rowOff>38100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411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412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413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414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415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416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4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21</xdr:row>
      <xdr:rowOff>0</xdr:rowOff>
    </xdr:from>
    <xdr:to>
      <xdr:col>15</xdr:col>
      <xdr:colOff>419100</xdr:colOff>
      <xdr:row>40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41</xdr:row>
      <xdr:rowOff>0</xdr:rowOff>
    </xdr:from>
    <xdr:to>
      <xdr:col>15</xdr:col>
      <xdr:colOff>419100</xdr:colOff>
      <xdr:row>60</xdr:row>
      <xdr:rowOff>19050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61</xdr:row>
      <xdr:rowOff>0</xdr:rowOff>
    </xdr:from>
    <xdr:to>
      <xdr:col>15</xdr:col>
      <xdr:colOff>419100</xdr:colOff>
      <xdr:row>80</xdr:row>
      <xdr:rowOff>19050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81</xdr:row>
      <xdr:rowOff>0</xdr:rowOff>
    </xdr:from>
    <xdr:to>
      <xdr:col>15</xdr:col>
      <xdr:colOff>419100</xdr:colOff>
      <xdr:row>100</xdr:row>
      <xdr:rowOff>38100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101</xdr:row>
      <xdr:rowOff>0</xdr:rowOff>
    </xdr:from>
    <xdr:to>
      <xdr:col>15</xdr:col>
      <xdr:colOff>419100</xdr:colOff>
      <xdr:row>120</xdr:row>
      <xdr:rowOff>38100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121</xdr:row>
      <xdr:rowOff>0</xdr:rowOff>
    </xdr:from>
    <xdr:to>
      <xdr:col>15</xdr:col>
      <xdr:colOff>419100</xdr:colOff>
      <xdr:row>140</xdr:row>
      <xdr:rowOff>38100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418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419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420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421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422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423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4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21</xdr:row>
      <xdr:rowOff>0</xdr:rowOff>
    </xdr:from>
    <xdr:to>
      <xdr:col>15</xdr:col>
      <xdr:colOff>419100</xdr:colOff>
      <xdr:row>40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41</xdr:row>
      <xdr:rowOff>0</xdr:rowOff>
    </xdr:from>
    <xdr:to>
      <xdr:col>15</xdr:col>
      <xdr:colOff>419100</xdr:colOff>
      <xdr:row>60</xdr:row>
      <xdr:rowOff>19050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61</xdr:row>
      <xdr:rowOff>0</xdr:rowOff>
    </xdr:from>
    <xdr:to>
      <xdr:col>15</xdr:col>
      <xdr:colOff>419100</xdr:colOff>
      <xdr:row>80</xdr:row>
      <xdr:rowOff>19050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81</xdr:row>
      <xdr:rowOff>0</xdr:rowOff>
    </xdr:from>
    <xdr:to>
      <xdr:col>15</xdr:col>
      <xdr:colOff>419100</xdr:colOff>
      <xdr:row>100</xdr:row>
      <xdr:rowOff>38100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101</xdr:row>
      <xdr:rowOff>0</xdr:rowOff>
    </xdr:from>
    <xdr:to>
      <xdr:col>15</xdr:col>
      <xdr:colOff>419100</xdr:colOff>
      <xdr:row>120</xdr:row>
      <xdr:rowOff>38100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121</xdr:row>
      <xdr:rowOff>0</xdr:rowOff>
    </xdr:from>
    <xdr:to>
      <xdr:col>15</xdr:col>
      <xdr:colOff>419100</xdr:colOff>
      <xdr:row>140</xdr:row>
      <xdr:rowOff>38100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425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426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427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428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429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430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4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21</xdr:row>
      <xdr:rowOff>0</xdr:rowOff>
    </xdr:from>
    <xdr:to>
      <xdr:col>15</xdr:col>
      <xdr:colOff>419100</xdr:colOff>
      <xdr:row>40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41</xdr:row>
      <xdr:rowOff>0</xdr:rowOff>
    </xdr:from>
    <xdr:to>
      <xdr:col>15</xdr:col>
      <xdr:colOff>419100</xdr:colOff>
      <xdr:row>60</xdr:row>
      <xdr:rowOff>19050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61</xdr:row>
      <xdr:rowOff>0</xdr:rowOff>
    </xdr:from>
    <xdr:to>
      <xdr:col>15</xdr:col>
      <xdr:colOff>419100</xdr:colOff>
      <xdr:row>80</xdr:row>
      <xdr:rowOff>19050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81</xdr:row>
      <xdr:rowOff>0</xdr:rowOff>
    </xdr:from>
    <xdr:to>
      <xdr:col>15</xdr:col>
      <xdr:colOff>419100</xdr:colOff>
      <xdr:row>100</xdr:row>
      <xdr:rowOff>38100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101</xdr:row>
      <xdr:rowOff>0</xdr:rowOff>
    </xdr:from>
    <xdr:to>
      <xdr:col>15</xdr:col>
      <xdr:colOff>419100</xdr:colOff>
      <xdr:row>120</xdr:row>
      <xdr:rowOff>38100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121</xdr:row>
      <xdr:rowOff>0</xdr:rowOff>
    </xdr:from>
    <xdr:to>
      <xdr:col>15</xdr:col>
      <xdr:colOff>419100</xdr:colOff>
      <xdr:row>140</xdr:row>
      <xdr:rowOff>38100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432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433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434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435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436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437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4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21</xdr:row>
      <xdr:rowOff>0</xdr:rowOff>
    </xdr:from>
    <xdr:to>
      <xdr:col>15</xdr:col>
      <xdr:colOff>419100</xdr:colOff>
      <xdr:row>40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41</xdr:row>
      <xdr:rowOff>0</xdr:rowOff>
    </xdr:from>
    <xdr:to>
      <xdr:col>15</xdr:col>
      <xdr:colOff>419100</xdr:colOff>
      <xdr:row>60</xdr:row>
      <xdr:rowOff>19050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61</xdr:row>
      <xdr:rowOff>0</xdr:rowOff>
    </xdr:from>
    <xdr:to>
      <xdr:col>15</xdr:col>
      <xdr:colOff>419100</xdr:colOff>
      <xdr:row>80</xdr:row>
      <xdr:rowOff>19050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81</xdr:row>
      <xdr:rowOff>0</xdr:rowOff>
    </xdr:from>
    <xdr:to>
      <xdr:col>15</xdr:col>
      <xdr:colOff>419100</xdr:colOff>
      <xdr:row>100</xdr:row>
      <xdr:rowOff>38100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101</xdr:row>
      <xdr:rowOff>0</xdr:rowOff>
    </xdr:from>
    <xdr:to>
      <xdr:col>15</xdr:col>
      <xdr:colOff>419100</xdr:colOff>
      <xdr:row>120</xdr:row>
      <xdr:rowOff>38100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121</xdr:row>
      <xdr:rowOff>0</xdr:rowOff>
    </xdr:from>
    <xdr:to>
      <xdr:col>15</xdr:col>
      <xdr:colOff>419100</xdr:colOff>
      <xdr:row>140</xdr:row>
      <xdr:rowOff>38100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439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440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441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442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443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444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4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21</xdr:row>
      <xdr:rowOff>0</xdr:rowOff>
    </xdr:from>
    <xdr:to>
      <xdr:col>15</xdr:col>
      <xdr:colOff>419100</xdr:colOff>
      <xdr:row>40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41</xdr:row>
      <xdr:rowOff>0</xdr:rowOff>
    </xdr:from>
    <xdr:to>
      <xdr:col>15</xdr:col>
      <xdr:colOff>419100</xdr:colOff>
      <xdr:row>60</xdr:row>
      <xdr:rowOff>19050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61</xdr:row>
      <xdr:rowOff>0</xdr:rowOff>
    </xdr:from>
    <xdr:to>
      <xdr:col>15</xdr:col>
      <xdr:colOff>419100</xdr:colOff>
      <xdr:row>80</xdr:row>
      <xdr:rowOff>19050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81</xdr:row>
      <xdr:rowOff>0</xdr:rowOff>
    </xdr:from>
    <xdr:to>
      <xdr:col>15</xdr:col>
      <xdr:colOff>419100</xdr:colOff>
      <xdr:row>100</xdr:row>
      <xdr:rowOff>38100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101</xdr:row>
      <xdr:rowOff>0</xdr:rowOff>
    </xdr:from>
    <xdr:to>
      <xdr:col>15</xdr:col>
      <xdr:colOff>419100</xdr:colOff>
      <xdr:row>120</xdr:row>
      <xdr:rowOff>38100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121</xdr:row>
      <xdr:rowOff>0</xdr:rowOff>
    </xdr:from>
    <xdr:to>
      <xdr:col>15</xdr:col>
      <xdr:colOff>419100</xdr:colOff>
      <xdr:row>140</xdr:row>
      <xdr:rowOff>38100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446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447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448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449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450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451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4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21</xdr:row>
      <xdr:rowOff>0</xdr:rowOff>
    </xdr:from>
    <xdr:to>
      <xdr:col>15</xdr:col>
      <xdr:colOff>419100</xdr:colOff>
      <xdr:row>40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41</xdr:row>
      <xdr:rowOff>0</xdr:rowOff>
    </xdr:from>
    <xdr:to>
      <xdr:col>15</xdr:col>
      <xdr:colOff>419100</xdr:colOff>
      <xdr:row>60</xdr:row>
      <xdr:rowOff>19050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61</xdr:row>
      <xdr:rowOff>0</xdr:rowOff>
    </xdr:from>
    <xdr:to>
      <xdr:col>15</xdr:col>
      <xdr:colOff>419100</xdr:colOff>
      <xdr:row>80</xdr:row>
      <xdr:rowOff>19050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81</xdr:row>
      <xdr:rowOff>0</xdr:rowOff>
    </xdr:from>
    <xdr:to>
      <xdr:col>15</xdr:col>
      <xdr:colOff>419100</xdr:colOff>
      <xdr:row>100</xdr:row>
      <xdr:rowOff>38100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101</xdr:row>
      <xdr:rowOff>0</xdr:rowOff>
    </xdr:from>
    <xdr:to>
      <xdr:col>15</xdr:col>
      <xdr:colOff>419100</xdr:colOff>
      <xdr:row>120</xdr:row>
      <xdr:rowOff>38100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121</xdr:row>
      <xdr:rowOff>0</xdr:rowOff>
    </xdr:from>
    <xdr:to>
      <xdr:col>15</xdr:col>
      <xdr:colOff>419100</xdr:colOff>
      <xdr:row>140</xdr:row>
      <xdr:rowOff>38100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453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454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455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456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457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458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4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21</xdr:row>
      <xdr:rowOff>0</xdr:rowOff>
    </xdr:from>
    <xdr:to>
      <xdr:col>15</xdr:col>
      <xdr:colOff>419100</xdr:colOff>
      <xdr:row>40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41</xdr:row>
      <xdr:rowOff>0</xdr:rowOff>
    </xdr:from>
    <xdr:to>
      <xdr:col>15</xdr:col>
      <xdr:colOff>419100</xdr:colOff>
      <xdr:row>60</xdr:row>
      <xdr:rowOff>19050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61</xdr:row>
      <xdr:rowOff>0</xdr:rowOff>
    </xdr:from>
    <xdr:to>
      <xdr:col>15</xdr:col>
      <xdr:colOff>419100</xdr:colOff>
      <xdr:row>80</xdr:row>
      <xdr:rowOff>19050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81</xdr:row>
      <xdr:rowOff>0</xdr:rowOff>
    </xdr:from>
    <xdr:to>
      <xdr:col>15</xdr:col>
      <xdr:colOff>419100</xdr:colOff>
      <xdr:row>100</xdr:row>
      <xdr:rowOff>38100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101</xdr:row>
      <xdr:rowOff>0</xdr:rowOff>
    </xdr:from>
    <xdr:to>
      <xdr:col>15</xdr:col>
      <xdr:colOff>419100</xdr:colOff>
      <xdr:row>120</xdr:row>
      <xdr:rowOff>38100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121</xdr:row>
      <xdr:rowOff>0</xdr:rowOff>
    </xdr:from>
    <xdr:to>
      <xdr:col>15</xdr:col>
      <xdr:colOff>419100</xdr:colOff>
      <xdr:row>140</xdr:row>
      <xdr:rowOff>38100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460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461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462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463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464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465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4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21</xdr:row>
      <xdr:rowOff>0</xdr:rowOff>
    </xdr:from>
    <xdr:to>
      <xdr:col>15</xdr:col>
      <xdr:colOff>419100</xdr:colOff>
      <xdr:row>40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41</xdr:row>
      <xdr:rowOff>0</xdr:rowOff>
    </xdr:from>
    <xdr:to>
      <xdr:col>15</xdr:col>
      <xdr:colOff>419100</xdr:colOff>
      <xdr:row>60</xdr:row>
      <xdr:rowOff>19050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61</xdr:row>
      <xdr:rowOff>0</xdr:rowOff>
    </xdr:from>
    <xdr:to>
      <xdr:col>15</xdr:col>
      <xdr:colOff>419100</xdr:colOff>
      <xdr:row>80</xdr:row>
      <xdr:rowOff>19050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81</xdr:row>
      <xdr:rowOff>0</xdr:rowOff>
    </xdr:from>
    <xdr:to>
      <xdr:col>15</xdr:col>
      <xdr:colOff>419100</xdr:colOff>
      <xdr:row>100</xdr:row>
      <xdr:rowOff>38100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101</xdr:row>
      <xdr:rowOff>0</xdr:rowOff>
    </xdr:from>
    <xdr:to>
      <xdr:col>15</xdr:col>
      <xdr:colOff>419100</xdr:colOff>
      <xdr:row>120</xdr:row>
      <xdr:rowOff>38100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121</xdr:row>
      <xdr:rowOff>0</xdr:rowOff>
    </xdr:from>
    <xdr:to>
      <xdr:col>15</xdr:col>
      <xdr:colOff>419100</xdr:colOff>
      <xdr:row>140</xdr:row>
      <xdr:rowOff>38100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467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468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469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21</xdr:row>
      <xdr:rowOff>0</xdr:rowOff>
    </xdr:from>
    <xdr:to>
      <xdr:col>15</xdr:col>
      <xdr:colOff>419100</xdr:colOff>
      <xdr:row>40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21</xdr:row>
      <xdr:rowOff>0</xdr:rowOff>
    </xdr:from>
    <xdr:to>
      <xdr:col>15</xdr:col>
      <xdr:colOff>419100</xdr:colOff>
      <xdr:row>40</xdr:row>
      <xdr:rowOff>38100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41</xdr:row>
      <xdr:rowOff>0</xdr:rowOff>
    </xdr:from>
    <xdr:to>
      <xdr:col>15</xdr:col>
      <xdr:colOff>419100</xdr:colOff>
      <xdr:row>60</xdr:row>
      <xdr:rowOff>19050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61</xdr:row>
      <xdr:rowOff>0</xdr:rowOff>
    </xdr:from>
    <xdr:to>
      <xdr:col>15</xdr:col>
      <xdr:colOff>419100</xdr:colOff>
      <xdr:row>80</xdr:row>
      <xdr:rowOff>19050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81</xdr:row>
      <xdr:rowOff>0</xdr:rowOff>
    </xdr:from>
    <xdr:to>
      <xdr:col>15</xdr:col>
      <xdr:colOff>419100</xdr:colOff>
      <xdr:row>100</xdr:row>
      <xdr:rowOff>38100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101</xdr:row>
      <xdr:rowOff>0</xdr:rowOff>
    </xdr:from>
    <xdr:to>
      <xdr:col>15</xdr:col>
      <xdr:colOff>419100</xdr:colOff>
      <xdr:row>120</xdr:row>
      <xdr:rowOff>38100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121</xdr:row>
      <xdr:rowOff>0</xdr:rowOff>
    </xdr:from>
    <xdr:to>
      <xdr:col>15</xdr:col>
      <xdr:colOff>419100</xdr:colOff>
      <xdr:row>140</xdr:row>
      <xdr:rowOff>38100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70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471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472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4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21</xdr:row>
      <xdr:rowOff>0</xdr:rowOff>
    </xdr:from>
    <xdr:to>
      <xdr:col>15</xdr:col>
      <xdr:colOff>419100</xdr:colOff>
      <xdr:row>40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41</xdr:row>
      <xdr:rowOff>0</xdr:rowOff>
    </xdr:from>
    <xdr:to>
      <xdr:col>15</xdr:col>
      <xdr:colOff>419100</xdr:colOff>
      <xdr:row>60</xdr:row>
      <xdr:rowOff>19050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61</xdr:row>
      <xdr:rowOff>0</xdr:rowOff>
    </xdr:from>
    <xdr:to>
      <xdr:col>15</xdr:col>
      <xdr:colOff>419100</xdr:colOff>
      <xdr:row>80</xdr:row>
      <xdr:rowOff>19050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81</xdr:row>
      <xdr:rowOff>0</xdr:rowOff>
    </xdr:from>
    <xdr:to>
      <xdr:col>15</xdr:col>
      <xdr:colOff>419100</xdr:colOff>
      <xdr:row>100</xdr:row>
      <xdr:rowOff>38100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101</xdr:row>
      <xdr:rowOff>0</xdr:rowOff>
    </xdr:from>
    <xdr:to>
      <xdr:col>15</xdr:col>
      <xdr:colOff>419100</xdr:colOff>
      <xdr:row>120</xdr:row>
      <xdr:rowOff>38100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121</xdr:row>
      <xdr:rowOff>0</xdr:rowOff>
    </xdr:from>
    <xdr:to>
      <xdr:col>15</xdr:col>
      <xdr:colOff>419100</xdr:colOff>
      <xdr:row>140</xdr:row>
      <xdr:rowOff>38100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474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475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476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477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478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479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4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21</xdr:row>
      <xdr:rowOff>0</xdr:rowOff>
    </xdr:from>
    <xdr:to>
      <xdr:col>15</xdr:col>
      <xdr:colOff>419100</xdr:colOff>
      <xdr:row>40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41</xdr:row>
      <xdr:rowOff>0</xdr:rowOff>
    </xdr:from>
    <xdr:to>
      <xdr:col>15</xdr:col>
      <xdr:colOff>419100</xdr:colOff>
      <xdr:row>60</xdr:row>
      <xdr:rowOff>19050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61</xdr:row>
      <xdr:rowOff>0</xdr:rowOff>
    </xdr:from>
    <xdr:to>
      <xdr:col>15</xdr:col>
      <xdr:colOff>419100</xdr:colOff>
      <xdr:row>80</xdr:row>
      <xdr:rowOff>19050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81</xdr:row>
      <xdr:rowOff>0</xdr:rowOff>
    </xdr:from>
    <xdr:to>
      <xdr:col>15</xdr:col>
      <xdr:colOff>419100</xdr:colOff>
      <xdr:row>100</xdr:row>
      <xdr:rowOff>38100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101</xdr:row>
      <xdr:rowOff>0</xdr:rowOff>
    </xdr:from>
    <xdr:to>
      <xdr:col>15</xdr:col>
      <xdr:colOff>419100</xdr:colOff>
      <xdr:row>120</xdr:row>
      <xdr:rowOff>38100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121</xdr:row>
      <xdr:rowOff>0</xdr:rowOff>
    </xdr:from>
    <xdr:to>
      <xdr:col>15</xdr:col>
      <xdr:colOff>419100</xdr:colOff>
      <xdr:row>140</xdr:row>
      <xdr:rowOff>38100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481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482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483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484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485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486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4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21</xdr:row>
      <xdr:rowOff>0</xdr:rowOff>
    </xdr:from>
    <xdr:to>
      <xdr:col>15</xdr:col>
      <xdr:colOff>419100</xdr:colOff>
      <xdr:row>40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41</xdr:row>
      <xdr:rowOff>0</xdr:rowOff>
    </xdr:from>
    <xdr:to>
      <xdr:col>15</xdr:col>
      <xdr:colOff>419100</xdr:colOff>
      <xdr:row>60</xdr:row>
      <xdr:rowOff>19050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61</xdr:row>
      <xdr:rowOff>0</xdr:rowOff>
    </xdr:from>
    <xdr:to>
      <xdr:col>15</xdr:col>
      <xdr:colOff>419100</xdr:colOff>
      <xdr:row>80</xdr:row>
      <xdr:rowOff>19050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81</xdr:row>
      <xdr:rowOff>0</xdr:rowOff>
    </xdr:from>
    <xdr:to>
      <xdr:col>15</xdr:col>
      <xdr:colOff>419100</xdr:colOff>
      <xdr:row>100</xdr:row>
      <xdr:rowOff>38100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101</xdr:row>
      <xdr:rowOff>0</xdr:rowOff>
    </xdr:from>
    <xdr:to>
      <xdr:col>15</xdr:col>
      <xdr:colOff>419100</xdr:colOff>
      <xdr:row>120</xdr:row>
      <xdr:rowOff>38100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121</xdr:row>
      <xdr:rowOff>0</xdr:rowOff>
    </xdr:from>
    <xdr:to>
      <xdr:col>15</xdr:col>
      <xdr:colOff>419100</xdr:colOff>
      <xdr:row>140</xdr:row>
      <xdr:rowOff>38100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488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489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490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491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492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493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4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21</xdr:row>
      <xdr:rowOff>0</xdr:rowOff>
    </xdr:from>
    <xdr:to>
      <xdr:col>15</xdr:col>
      <xdr:colOff>419100</xdr:colOff>
      <xdr:row>40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41</xdr:row>
      <xdr:rowOff>0</xdr:rowOff>
    </xdr:from>
    <xdr:to>
      <xdr:col>15</xdr:col>
      <xdr:colOff>419100</xdr:colOff>
      <xdr:row>60</xdr:row>
      <xdr:rowOff>19050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61</xdr:row>
      <xdr:rowOff>0</xdr:rowOff>
    </xdr:from>
    <xdr:to>
      <xdr:col>15</xdr:col>
      <xdr:colOff>419100</xdr:colOff>
      <xdr:row>80</xdr:row>
      <xdr:rowOff>19050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81</xdr:row>
      <xdr:rowOff>0</xdr:rowOff>
    </xdr:from>
    <xdr:to>
      <xdr:col>15</xdr:col>
      <xdr:colOff>419100</xdr:colOff>
      <xdr:row>100</xdr:row>
      <xdr:rowOff>38100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101</xdr:row>
      <xdr:rowOff>0</xdr:rowOff>
    </xdr:from>
    <xdr:to>
      <xdr:col>15</xdr:col>
      <xdr:colOff>419100</xdr:colOff>
      <xdr:row>120</xdr:row>
      <xdr:rowOff>38100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121</xdr:row>
      <xdr:rowOff>0</xdr:rowOff>
    </xdr:from>
    <xdr:to>
      <xdr:col>15</xdr:col>
      <xdr:colOff>419100</xdr:colOff>
      <xdr:row>140</xdr:row>
      <xdr:rowOff>38100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495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496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497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498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499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500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21</xdr:row>
      <xdr:rowOff>0</xdr:rowOff>
    </xdr:from>
    <xdr:to>
      <xdr:col>15</xdr:col>
      <xdr:colOff>419100</xdr:colOff>
      <xdr:row>40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21</xdr:row>
      <xdr:rowOff>0</xdr:rowOff>
    </xdr:from>
    <xdr:to>
      <xdr:col>15</xdr:col>
      <xdr:colOff>419100</xdr:colOff>
      <xdr:row>40</xdr:row>
      <xdr:rowOff>38100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41</xdr:row>
      <xdr:rowOff>0</xdr:rowOff>
    </xdr:from>
    <xdr:to>
      <xdr:col>15</xdr:col>
      <xdr:colOff>419100</xdr:colOff>
      <xdr:row>60</xdr:row>
      <xdr:rowOff>19050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61</xdr:row>
      <xdr:rowOff>0</xdr:rowOff>
    </xdr:from>
    <xdr:to>
      <xdr:col>15</xdr:col>
      <xdr:colOff>419100</xdr:colOff>
      <xdr:row>80</xdr:row>
      <xdr:rowOff>19050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81</xdr:row>
      <xdr:rowOff>0</xdr:rowOff>
    </xdr:from>
    <xdr:to>
      <xdr:col>15</xdr:col>
      <xdr:colOff>419100</xdr:colOff>
      <xdr:row>100</xdr:row>
      <xdr:rowOff>38100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101</xdr:row>
      <xdr:rowOff>0</xdr:rowOff>
    </xdr:from>
    <xdr:to>
      <xdr:col>15</xdr:col>
      <xdr:colOff>419100</xdr:colOff>
      <xdr:row>120</xdr:row>
      <xdr:rowOff>38100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121</xdr:row>
      <xdr:rowOff>0</xdr:rowOff>
    </xdr:from>
    <xdr:to>
      <xdr:col>15</xdr:col>
      <xdr:colOff>419100</xdr:colOff>
      <xdr:row>140</xdr:row>
      <xdr:rowOff>38100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21</xdr:row>
      <xdr:rowOff>0</xdr:rowOff>
    </xdr:from>
    <xdr:to>
      <xdr:col>15</xdr:col>
      <xdr:colOff>419100</xdr:colOff>
      <xdr:row>40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21</xdr:row>
      <xdr:rowOff>0</xdr:rowOff>
    </xdr:from>
    <xdr:to>
      <xdr:col>15</xdr:col>
      <xdr:colOff>419100</xdr:colOff>
      <xdr:row>40</xdr:row>
      <xdr:rowOff>38100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41</xdr:row>
      <xdr:rowOff>0</xdr:rowOff>
    </xdr:from>
    <xdr:to>
      <xdr:col>15</xdr:col>
      <xdr:colOff>419100</xdr:colOff>
      <xdr:row>60</xdr:row>
      <xdr:rowOff>19050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61</xdr:row>
      <xdr:rowOff>0</xdr:rowOff>
    </xdr:from>
    <xdr:to>
      <xdr:col>15</xdr:col>
      <xdr:colOff>419100</xdr:colOff>
      <xdr:row>80</xdr:row>
      <xdr:rowOff>19050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81</xdr:row>
      <xdr:rowOff>0</xdr:rowOff>
    </xdr:from>
    <xdr:to>
      <xdr:col>15</xdr:col>
      <xdr:colOff>419100</xdr:colOff>
      <xdr:row>100</xdr:row>
      <xdr:rowOff>38100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101</xdr:row>
      <xdr:rowOff>0</xdr:rowOff>
    </xdr:from>
    <xdr:to>
      <xdr:col>15</xdr:col>
      <xdr:colOff>419100</xdr:colOff>
      <xdr:row>120</xdr:row>
      <xdr:rowOff>38100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121</xdr:row>
      <xdr:rowOff>0</xdr:rowOff>
    </xdr:from>
    <xdr:to>
      <xdr:col>15</xdr:col>
      <xdr:colOff>419100</xdr:colOff>
      <xdr:row>140</xdr:row>
      <xdr:rowOff>38100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21</xdr:row>
      <xdr:rowOff>0</xdr:rowOff>
    </xdr:from>
    <xdr:to>
      <xdr:col>15</xdr:col>
      <xdr:colOff>419100</xdr:colOff>
      <xdr:row>40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21</xdr:row>
      <xdr:rowOff>0</xdr:rowOff>
    </xdr:from>
    <xdr:to>
      <xdr:col>15</xdr:col>
      <xdr:colOff>419100</xdr:colOff>
      <xdr:row>40</xdr:row>
      <xdr:rowOff>38100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41</xdr:row>
      <xdr:rowOff>0</xdr:rowOff>
    </xdr:from>
    <xdr:to>
      <xdr:col>15</xdr:col>
      <xdr:colOff>419100</xdr:colOff>
      <xdr:row>60</xdr:row>
      <xdr:rowOff>19050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61</xdr:row>
      <xdr:rowOff>0</xdr:rowOff>
    </xdr:from>
    <xdr:to>
      <xdr:col>15</xdr:col>
      <xdr:colOff>419100</xdr:colOff>
      <xdr:row>80</xdr:row>
      <xdr:rowOff>19050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81</xdr:row>
      <xdr:rowOff>0</xdr:rowOff>
    </xdr:from>
    <xdr:to>
      <xdr:col>15</xdr:col>
      <xdr:colOff>419100</xdr:colOff>
      <xdr:row>100</xdr:row>
      <xdr:rowOff>38100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101</xdr:row>
      <xdr:rowOff>0</xdr:rowOff>
    </xdr:from>
    <xdr:to>
      <xdr:col>15</xdr:col>
      <xdr:colOff>419100</xdr:colOff>
      <xdr:row>120</xdr:row>
      <xdr:rowOff>38100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121</xdr:row>
      <xdr:rowOff>0</xdr:rowOff>
    </xdr:from>
    <xdr:to>
      <xdr:col>15</xdr:col>
      <xdr:colOff>419100</xdr:colOff>
      <xdr:row>140</xdr:row>
      <xdr:rowOff>38100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21</xdr:row>
      <xdr:rowOff>0</xdr:rowOff>
    </xdr:from>
    <xdr:to>
      <xdr:col>15</xdr:col>
      <xdr:colOff>419100</xdr:colOff>
      <xdr:row>40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21</xdr:row>
      <xdr:rowOff>0</xdr:rowOff>
    </xdr:from>
    <xdr:to>
      <xdr:col>15</xdr:col>
      <xdr:colOff>419100</xdr:colOff>
      <xdr:row>40</xdr:row>
      <xdr:rowOff>38100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41</xdr:row>
      <xdr:rowOff>0</xdr:rowOff>
    </xdr:from>
    <xdr:to>
      <xdr:col>15</xdr:col>
      <xdr:colOff>419100</xdr:colOff>
      <xdr:row>60</xdr:row>
      <xdr:rowOff>19050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61</xdr:row>
      <xdr:rowOff>0</xdr:rowOff>
    </xdr:from>
    <xdr:to>
      <xdr:col>15</xdr:col>
      <xdr:colOff>419100</xdr:colOff>
      <xdr:row>80</xdr:row>
      <xdr:rowOff>19050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81</xdr:row>
      <xdr:rowOff>0</xdr:rowOff>
    </xdr:from>
    <xdr:to>
      <xdr:col>15</xdr:col>
      <xdr:colOff>419100</xdr:colOff>
      <xdr:row>100</xdr:row>
      <xdr:rowOff>38100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101</xdr:row>
      <xdr:rowOff>0</xdr:rowOff>
    </xdr:from>
    <xdr:to>
      <xdr:col>15</xdr:col>
      <xdr:colOff>419100</xdr:colOff>
      <xdr:row>120</xdr:row>
      <xdr:rowOff>38100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121</xdr:row>
      <xdr:rowOff>0</xdr:rowOff>
    </xdr:from>
    <xdr:to>
      <xdr:col>15</xdr:col>
      <xdr:colOff>419100</xdr:colOff>
      <xdr:row>140</xdr:row>
      <xdr:rowOff>38100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21</xdr:row>
      <xdr:rowOff>0</xdr:rowOff>
    </xdr:from>
    <xdr:to>
      <xdr:col>15</xdr:col>
      <xdr:colOff>419100</xdr:colOff>
      <xdr:row>40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41</xdr:row>
      <xdr:rowOff>0</xdr:rowOff>
    </xdr:from>
    <xdr:to>
      <xdr:col>15</xdr:col>
      <xdr:colOff>419100</xdr:colOff>
      <xdr:row>60</xdr:row>
      <xdr:rowOff>19050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61</xdr:row>
      <xdr:rowOff>0</xdr:rowOff>
    </xdr:from>
    <xdr:to>
      <xdr:col>15</xdr:col>
      <xdr:colOff>419100</xdr:colOff>
      <xdr:row>80</xdr:row>
      <xdr:rowOff>19050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81</xdr:row>
      <xdr:rowOff>0</xdr:rowOff>
    </xdr:from>
    <xdr:to>
      <xdr:col>15</xdr:col>
      <xdr:colOff>419100</xdr:colOff>
      <xdr:row>100</xdr:row>
      <xdr:rowOff>38100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101</xdr:row>
      <xdr:rowOff>0</xdr:rowOff>
    </xdr:from>
    <xdr:to>
      <xdr:col>15</xdr:col>
      <xdr:colOff>419100</xdr:colOff>
      <xdr:row>120</xdr:row>
      <xdr:rowOff>38100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121</xdr:row>
      <xdr:rowOff>0</xdr:rowOff>
    </xdr:from>
    <xdr:to>
      <xdr:col>15</xdr:col>
      <xdr:colOff>419100</xdr:colOff>
      <xdr:row>140</xdr:row>
      <xdr:rowOff>38100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21</xdr:row>
      <xdr:rowOff>0</xdr:rowOff>
    </xdr:from>
    <xdr:to>
      <xdr:col>15</xdr:col>
      <xdr:colOff>419100</xdr:colOff>
      <xdr:row>40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21</xdr:row>
      <xdr:rowOff>0</xdr:rowOff>
    </xdr:from>
    <xdr:to>
      <xdr:col>15</xdr:col>
      <xdr:colOff>419100</xdr:colOff>
      <xdr:row>40</xdr:row>
      <xdr:rowOff>38100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41</xdr:row>
      <xdr:rowOff>0</xdr:rowOff>
    </xdr:from>
    <xdr:to>
      <xdr:col>15</xdr:col>
      <xdr:colOff>419100</xdr:colOff>
      <xdr:row>60</xdr:row>
      <xdr:rowOff>19050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61</xdr:row>
      <xdr:rowOff>0</xdr:rowOff>
    </xdr:from>
    <xdr:to>
      <xdr:col>15</xdr:col>
      <xdr:colOff>419100</xdr:colOff>
      <xdr:row>80</xdr:row>
      <xdr:rowOff>19050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81</xdr:row>
      <xdr:rowOff>0</xdr:rowOff>
    </xdr:from>
    <xdr:to>
      <xdr:col>15</xdr:col>
      <xdr:colOff>419100</xdr:colOff>
      <xdr:row>100</xdr:row>
      <xdr:rowOff>38100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101</xdr:row>
      <xdr:rowOff>0</xdr:rowOff>
    </xdr:from>
    <xdr:to>
      <xdr:col>15</xdr:col>
      <xdr:colOff>419100</xdr:colOff>
      <xdr:row>120</xdr:row>
      <xdr:rowOff>38100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121</xdr:row>
      <xdr:rowOff>0</xdr:rowOff>
    </xdr:from>
    <xdr:to>
      <xdr:col>15</xdr:col>
      <xdr:colOff>419100</xdr:colOff>
      <xdr:row>140</xdr:row>
      <xdr:rowOff>38100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21</xdr:row>
      <xdr:rowOff>0</xdr:rowOff>
    </xdr:from>
    <xdr:to>
      <xdr:col>15</xdr:col>
      <xdr:colOff>419100</xdr:colOff>
      <xdr:row>40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21</xdr:row>
      <xdr:rowOff>0</xdr:rowOff>
    </xdr:from>
    <xdr:to>
      <xdr:col>15</xdr:col>
      <xdr:colOff>419100</xdr:colOff>
      <xdr:row>40</xdr:row>
      <xdr:rowOff>38100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41</xdr:row>
      <xdr:rowOff>0</xdr:rowOff>
    </xdr:from>
    <xdr:to>
      <xdr:col>15</xdr:col>
      <xdr:colOff>419100</xdr:colOff>
      <xdr:row>60</xdr:row>
      <xdr:rowOff>19050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61</xdr:row>
      <xdr:rowOff>0</xdr:rowOff>
    </xdr:from>
    <xdr:to>
      <xdr:col>15</xdr:col>
      <xdr:colOff>419100</xdr:colOff>
      <xdr:row>80</xdr:row>
      <xdr:rowOff>19050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81</xdr:row>
      <xdr:rowOff>0</xdr:rowOff>
    </xdr:from>
    <xdr:to>
      <xdr:col>15</xdr:col>
      <xdr:colOff>419100</xdr:colOff>
      <xdr:row>100</xdr:row>
      <xdr:rowOff>38100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101</xdr:row>
      <xdr:rowOff>0</xdr:rowOff>
    </xdr:from>
    <xdr:to>
      <xdr:col>15</xdr:col>
      <xdr:colOff>419100</xdr:colOff>
      <xdr:row>120</xdr:row>
      <xdr:rowOff>38100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121</xdr:row>
      <xdr:rowOff>0</xdr:rowOff>
    </xdr:from>
    <xdr:to>
      <xdr:col>15</xdr:col>
      <xdr:colOff>419100</xdr:colOff>
      <xdr:row>140</xdr:row>
      <xdr:rowOff>38100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0.83391</cdr:x>
      <cdr:y>0.1467</cdr:y>
    </cdr:from>
    <cdr:to>
      <cdr:x>0.95669</cdr:x>
      <cdr:y>0.34287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575175" y="536575"/>
          <a:ext cx="673609" cy="71751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0.08912</cdr:x>
      <cdr:y>0.1467</cdr:y>
    </cdr:from>
    <cdr:to>
      <cdr:x>0.2119</cdr:x>
      <cdr:y>0.34287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488950" y="536575"/>
          <a:ext cx="673608" cy="717514"/>
        </a:xfrm>
        <a:prstGeom xmlns:a="http://schemas.openxmlformats.org/drawingml/2006/main" prst="rect">
          <a:avLst/>
        </a:prstGeom>
      </cdr:spPr>
    </cdr:pic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3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9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5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1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7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5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3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1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9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5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1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9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7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5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3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0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7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4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1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8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5.xml"/><Relationship Id="rId1" Type="http://schemas.openxmlformats.org/officeDocument/2006/relationships/printerSettings" Target="../printerSettings/printerSettings4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2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9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6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3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0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7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4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1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8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5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2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9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6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3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0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7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4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1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8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5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2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9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6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3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0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7.xml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Z147"/>
  <sheetViews>
    <sheetView tabSelected="1" workbookViewId="0">
      <selection sqref="A1:G1"/>
    </sheetView>
  </sheetViews>
  <sheetFormatPr defaultRowHeight="15" x14ac:dyDescent="0.25"/>
  <cols>
    <col min="10" max="11" width="11.140625" bestFit="1" customWidth="1"/>
    <col min="12" max="12" width="11.140625" style="2" customWidth="1"/>
    <col min="13" max="14" width="11.140625" bestFit="1" customWidth="1"/>
    <col min="15" max="15" width="11.140625" style="2" customWidth="1"/>
    <col min="16" max="17" width="11.140625" bestFit="1" customWidth="1"/>
    <col min="18" max="18" width="11.140625" style="2" customWidth="1"/>
    <col min="19" max="20" width="11.140625" bestFit="1" customWidth="1"/>
    <col min="21" max="21" width="11.140625" style="2" customWidth="1"/>
    <col min="22" max="23" width="11.140625" bestFit="1" customWidth="1"/>
    <col min="24" max="24" width="11.140625" style="2" customWidth="1"/>
    <col min="25" max="26" width="11.140625" bestFit="1" customWidth="1"/>
  </cols>
  <sheetData>
    <row r="1" spans="1:26" x14ac:dyDescent="0.25">
      <c r="A1" s="922" t="s">
        <v>0</v>
      </c>
      <c r="B1" s="923"/>
      <c r="C1" s="923"/>
      <c r="D1" s="923"/>
      <c r="E1" s="923"/>
      <c r="F1" s="923"/>
      <c r="G1" s="924"/>
      <c r="J1" s="3" t="s">
        <v>23</v>
      </c>
      <c r="K1" s="3" t="s">
        <v>24</v>
      </c>
      <c r="L1" s="3"/>
      <c r="M1" s="3" t="s">
        <v>23</v>
      </c>
      <c r="N1" s="3" t="s">
        <v>24</v>
      </c>
      <c r="O1" s="3"/>
      <c r="P1" s="3" t="s">
        <v>23</v>
      </c>
      <c r="Q1" s="3" t="s">
        <v>24</v>
      </c>
      <c r="R1" s="3"/>
      <c r="S1" s="3" t="s">
        <v>23</v>
      </c>
      <c r="T1" s="3" t="s">
        <v>24</v>
      </c>
      <c r="U1" s="3"/>
      <c r="V1" s="3" t="s">
        <v>23</v>
      </c>
      <c r="W1" s="3" t="s">
        <v>24</v>
      </c>
      <c r="X1" s="3"/>
      <c r="Y1" s="3" t="s">
        <v>23</v>
      </c>
      <c r="Z1" s="3" t="s">
        <v>24</v>
      </c>
    </row>
    <row r="2" spans="1:26" x14ac:dyDescent="0.25">
      <c r="A2" s="10" t="s">
        <v>1</v>
      </c>
      <c r="B2" s="4">
        <v>2010</v>
      </c>
      <c r="C2" s="4">
        <v>2015</v>
      </c>
      <c r="D2" s="4">
        <v>2020</v>
      </c>
      <c r="E2" s="4">
        <v>2025</v>
      </c>
      <c r="F2" s="4">
        <v>2030</v>
      </c>
      <c r="G2" s="13">
        <v>2035</v>
      </c>
      <c r="J2" s="1">
        <f>B2</f>
        <v>2010</v>
      </c>
      <c r="K2" s="1">
        <f>B24</f>
        <v>2010</v>
      </c>
      <c r="L2" s="1"/>
      <c r="M2" s="1">
        <v>2015</v>
      </c>
      <c r="N2" s="1">
        <v>2015</v>
      </c>
      <c r="O2" s="1"/>
      <c r="P2" s="1">
        <v>2020</v>
      </c>
      <c r="Q2" s="1">
        <v>2020</v>
      </c>
      <c r="R2" s="1"/>
      <c r="S2" s="1">
        <v>2025</v>
      </c>
      <c r="T2" s="1">
        <v>2025</v>
      </c>
      <c r="U2" s="1"/>
      <c r="V2" s="1">
        <v>2030</v>
      </c>
      <c r="W2" s="1">
        <v>2030</v>
      </c>
      <c r="X2" s="1"/>
      <c r="Y2" s="1">
        <v>2035</v>
      </c>
      <c r="Z2" s="1">
        <v>2035</v>
      </c>
    </row>
    <row r="3" spans="1:26" x14ac:dyDescent="0.25">
      <c r="A3" s="10" t="s">
        <v>2</v>
      </c>
      <c r="B3" s="4">
        <v>113</v>
      </c>
      <c r="C3" s="5">
        <v>67.67148791934828</v>
      </c>
      <c r="D3" s="5">
        <v>69.331384440370499</v>
      </c>
      <c r="E3" s="5">
        <v>87.673509470639033</v>
      </c>
      <c r="F3" s="5">
        <v>98.835755088181202</v>
      </c>
      <c r="G3" s="14">
        <v>95.889385993253185</v>
      </c>
      <c r="I3" s="17" t="s">
        <v>2</v>
      </c>
      <c r="J3" s="3">
        <f>-B3/B$66</f>
        <v>-4.1697416974169739E-2</v>
      </c>
      <c r="K3" s="3">
        <f>B25/B$66</f>
        <v>2.9889298892988931E-2</v>
      </c>
      <c r="L3" s="17" t="s">
        <v>2</v>
      </c>
      <c r="M3" s="3">
        <f>-C3/C$66</f>
        <v>-2.5164053621579953E-2</v>
      </c>
      <c r="N3" s="3">
        <f>C25/C$66</f>
        <v>2.4303117183816402E-2</v>
      </c>
      <c r="O3" s="17" t="s">
        <v>2</v>
      </c>
      <c r="P3" s="3">
        <f>-D3/D$66</f>
        <v>-2.6093029939101352E-2</v>
      </c>
      <c r="Q3" s="3">
        <f>D25/D$66</f>
        <v>2.5067974404221847E-2</v>
      </c>
      <c r="R3" s="17" t="s">
        <v>2</v>
      </c>
      <c r="S3" s="3">
        <f>-E3/E$66</f>
        <v>-3.3067092966438401E-2</v>
      </c>
      <c r="T3" s="3">
        <f>E25/E$66</f>
        <v>3.1770371009235035E-2</v>
      </c>
      <c r="U3" s="17" t="s">
        <v>2</v>
      </c>
      <c r="V3" s="3">
        <f>-F3/F$66</f>
        <v>-3.7143918898629669E-2</v>
      </c>
      <c r="W3" s="3">
        <f>F25/F$66</f>
        <v>3.5687294226780013E-2</v>
      </c>
      <c r="X3" s="17" t="s">
        <v>2</v>
      </c>
      <c r="Y3" s="3">
        <f>-G3/G$66</f>
        <v>-3.6071095520712255E-2</v>
      </c>
      <c r="Z3" s="3">
        <f>G25/G$66</f>
        <v>3.4656542761227607E-2</v>
      </c>
    </row>
    <row r="4" spans="1:26" x14ac:dyDescent="0.25">
      <c r="A4" s="10" t="s">
        <v>3</v>
      </c>
      <c r="B4" s="4">
        <v>79</v>
      </c>
      <c r="C4" s="5">
        <v>111.24100418066283</v>
      </c>
      <c r="D4" s="5">
        <v>65.422689845505687</v>
      </c>
      <c r="E4" s="5">
        <v>67.915341499623963</v>
      </c>
      <c r="F4" s="5">
        <v>86.158884077034301</v>
      </c>
      <c r="G4" s="14">
        <v>96.953119146986737</v>
      </c>
      <c r="I4" s="17" t="s">
        <v>3</v>
      </c>
      <c r="J4" s="3">
        <f t="shared" ref="J4:J20" si="0">-B4/B$66</f>
        <v>-2.915129151291513E-2</v>
      </c>
      <c r="K4" s="3">
        <f t="shared" ref="K4:K20" si="1">B26/B$66</f>
        <v>3.3579335793357937E-2</v>
      </c>
      <c r="L4" s="17" t="s">
        <v>3</v>
      </c>
      <c r="M4" s="3">
        <f t="shared" ref="M4:M20" si="2">-C4/C$66</f>
        <v>-4.1365642757209796E-2</v>
      </c>
      <c r="N4" s="3">
        <f t="shared" ref="N4:N20" si="3">C26/C$66</f>
        <v>2.9459608145975692E-2</v>
      </c>
      <c r="O4" s="17" t="s">
        <v>3</v>
      </c>
      <c r="P4" s="3">
        <f t="shared" ref="P4:P20" si="4">-D4/D$66</f>
        <v>-2.4621983516044145E-2</v>
      </c>
      <c r="Q4" s="3">
        <f t="shared" ref="Q4:Q20" si="5">D26/D$66</f>
        <v>2.4012893118913178E-2</v>
      </c>
      <c r="R4" s="17" t="s">
        <v>3</v>
      </c>
      <c r="S4" s="3">
        <f t="shared" ref="S4:S20" si="6">-E4/E$66</f>
        <v>-2.5615068049346889E-2</v>
      </c>
      <c r="T4" s="3">
        <f t="shared" ref="T4:T20" si="7">E26/E$66</f>
        <v>2.4638688916522419E-2</v>
      </c>
      <c r="U4" s="17" t="s">
        <v>3</v>
      </c>
      <c r="V4" s="3">
        <f t="shared" ref="V4:V20" si="8">-F4/F$66</f>
        <v>-3.2379765801338903E-2</v>
      </c>
      <c r="W4" s="3">
        <f t="shared" ref="W4:W20" si="9">F26/F$66</f>
        <v>3.1155658351880101E-2</v>
      </c>
      <c r="X4" s="17" t="s">
        <v>3</v>
      </c>
      <c r="Y4" s="3">
        <f t="shared" ref="Y4:Y20" si="10">-G4/G$66</f>
        <v>-3.6471244294212293E-2</v>
      </c>
      <c r="Z4" s="3">
        <f t="shared" ref="Z4:Z20" si="11">G26/G$66</f>
        <v>3.5092259411013065E-2</v>
      </c>
    </row>
    <row r="5" spans="1:26" x14ac:dyDescent="0.25">
      <c r="A5" s="10" t="s">
        <v>4</v>
      </c>
      <c r="B5" s="4">
        <v>110</v>
      </c>
      <c r="C5" s="5">
        <v>76.970479704797043</v>
      </c>
      <c r="D5" s="5">
        <v>109.80990717206842</v>
      </c>
      <c r="E5" s="5">
        <v>63.356328976918789</v>
      </c>
      <c r="F5" s="5">
        <v>66.720562350858614</v>
      </c>
      <c r="G5" s="14">
        <v>84.905156033665705</v>
      </c>
      <c r="I5" s="17" t="s">
        <v>4</v>
      </c>
      <c r="J5" s="3">
        <f t="shared" si="0"/>
        <v>-4.0590405904059039E-2</v>
      </c>
      <c r="K5" s="3">
        <f t="shared" si="1"/>
        <v>3.7269372693726939E-2</v>
      </c>
      <c r="L5" s="17" t="s">
        <v>4</v>
      </c>
      <c r="M5" s="3">
        <f t="shared" si="2"/>
        <v>-2.8621940171888242E-2</v>
      </c>
      <c r="N5" s="3">
        <f t="shared" si="3"/>
        <v>3.3118266667073445E-2</v>
      </c>
      <c r="O5" s="17" t="s">
        <v>4</v>
      </c>
      <c r="P5" s="3">
        <f t="shared" si="4"/>
        <v>-4.1327217371737945E-2</v>
      </c>
      <c r="Q5" s="3">
        <f t="shared" si="5"/>
        <v>2.9168209976774755E-2</v>
      </c>
      <c r="R5" s="17" t="s">
        <v>4</v>
      </c>
      <c r="S5" s="3">
        <f t="shared" si="6"/>
        <v>-2.3895582975307111E-2</v>
      </c>
      <c r="T5" s="3">
        <f t="shared" si="7"/>
        <v>2.3494783935777828E-2</v>
      </c>
      <c r="U5" s="17" t="s">
        <v>4</v>
      </c>
      <c r="V5" s="3">
        <f t="shared" si="8"/>
        <v>-2.5074560867371851E-2</v>
      </c>
      <c r="W5" s="3">
        <f t="shared" si="9"/>
        <v>2.408910824516599E-2</v>
      </c>
      <c r="X5" s="17" t="s">
        <v>4</v>
      </c>
      <c r="Y5" s="3">
        <f t="shared" si="10"/>
        <v>-3.1939113612708105E-2</v>
      </c>
      <c r="Z5" s="3">
        <f t="shared" si="11"/>
        <v>3.0706848420016971E-2</v>
      </c>
    </row>
    <row r="6" spans="1:26" x14ac:dyDescent="0.25">
      <c r="A6" s="10" t="s">
        <v>5</v>
      </c>
      <c r="B6" s="4">
        <v>108</v>
      </c>
      <c r="C6" s="5">
        <v>107.93256541012666</v>
      </c>
      <c r="D6" s="5">
        <v>74.911360532231086</v>
      </c>
      <c r="E6" s="5">
        <v>108.32556844223069</v>
      </c>
      <c r="F6" s="5">
        <v>61.270425259206498</v>
      </c>
      <c r="G6" s="14">
        <v>65.523867482997417</v>
      </c>
      <c r="I6" s="17" t="s">
        <v>5</v>
      </c>
      <c r="J6" s="3">
        <f t="shared" si="0"/>
        <v>-3.9852398523985241E-2</v>
      </c>
      <c r="K6" s="3">
        <f t="shared" si="1"/>
        <v>2.9520295202952029E-2</v>
      </c>
      <c r="L6" s="17" t="s">
        <v>5</v>
      </c>
      <c r="M6" s="3">
        <f t="shared" si="2"/>
        <v>-4.0135379714601523E-2</v>
      </c>
      <c r="N6" s="3">
        <f t="shared" si="3"/>
        <v>3.6955573332910066E-2</v>
      </c>
      <c r="O6" s="17" t="s">
        <v>5</v>
      </c>
      <c r="P6" s="3">
        <f t="shared" si="4"/>
        <v>-2.8193067092543923E-2</v>
      </c>
      <c r="Q6" s="3">
        <f t="shared" si="5"/>
        <v>3.2775976507308471E-2</v>
      </c>
      <c r="R6" s="17" t="s">
        <v>5</v>
      </c>
      <c r="S6" s="3">
        <f t="shared" si="6"/>
        <v>-4.0856259364421901E-2</v>
      </c>
      <c r="T6" s="3">
        <f t="shared" si="7"/>
        <v>2.8571577382596393E-2</v>
      </c>
      <c r="U6" s="17" t="s">
        <v>5</v>
      </c>
      <c r="V6" s="3">
        <f t="shared" si="8"/>
        <v>-2.3026319824055862E-2</v>
      </c>
      <c r="W6" s="3">
        <f t="shared" si="9"/>
        <v>2.2840932436470601E-2</v>
      </c>
      <c r="X6" s="17" t="s">
        <v>5</v>
      </c>
      <c r="Y6" s="3">
        <f t="shared" si="10"/>
        <v>-2.4648376443165355E-2</v>
      </c>
      <c r="Z6" s="3">
        <f t="shared" si="11"/>
        <v>2.3648496312991988E-2</v>
      </c>
    </row>
    <row r="7" spans="1:26" x14ac:dyDescent="0.25">
      <c r="A7" s="10" t="s">
        <v>6</v>
      </c>
      <c r="B7" s="4">
        <v>59</v>
      </c>
      <c r="C7" s="5">
        <v>106.40264354174391</v>
      </c>
      <c r="D7" s="5">
        <v>105.4457640775821</v>
      </c>
      <c r="E7" s="5">
        <v>72.574209768575301</v>
      </c>
      <c r="F7" s="5">
        <v>106.44662834932848</v>
      </c>
      <c r="G7" s="14">
        <v>58.981566183592214</v>
      </c>
      <c r="I7" s="17" t="s">
        <v>6</v>
      </c>
      <c r="J7" s="3">
        <f t="shared" si="0"/>
        <v>-2.1771217712177122E-2</v>
      </c>
      <c r="K7" s="3">
        <f t="shared" si="1"/>
        <v>1.3653136531365314E-2</v>
      </c>
      <c r="L7" s="17" t="s">
        <v>6</v>
      </c>
      <c r="M7" s="3">
        <f t="shared" si="2"/>
        <v>-3.9566468979570918E-2</v>
      </c>
      <c r="N7" s="3">
        <f t="shared" si="3"/>
        <v>2.9468199551912728E-2</v>
      </c>
      <c r="O7" s="17" t="s">
        <v>6</v>
      </c>
      <c r="P7" s="3">
        <f t="shared" si="4"/>
        <v>-3.9684761832415885E-2</v>
      </c>
      <c r="Q7" s="3">
        <f t="shared" si="5"/>
        <v>3.6814661415833963E-2</v>
      </c>
      <c r="R7" s="17" t="s">
        <v>6</v>
      </c>
      <c r="S7" s="3">
        <f t="shared" si="6"/>
        <v>-2.7372214889914454E-2</v>
      </c>
      <c r="T7" s="3">
        <f t="shared" si="7"/>
        <v>3.2123020933909986E-2</v>
      </c>
      <c r="U7" s="17" t="s">
        <v>6</v>
      </c>
      <c r="V7" s="3">
        <f t="shared" si="8"/>
        <v>-4.0004196122267827E-2</v>
      </c>
      <c r="W7" s="3">
        <f t="shared" si="9"/>
        <v>2.7840611098422407E-2</v>
      </c>
      <c r="X7" s="17" t="s">
        <v>6</v>
      </c>
      <c r="Y7" s="3">
        <f t="shared" si="10"/>
        <v>-2.2187332682673144E-2</v>
      </c>
      <c r="Z7" s="3">
        <f t="shared" si="11"/>
        <v>2.2318814528597606E-2</v>
      </c>
    </row>
    <row r="8" spans="1:26" x14ac:dyDescent="0.25">
      <c r="A8" s="10" t="s">
        <v>7</v>
      </c>
      <c r="B8" s="4">
        <v>65</v>
      </c>
      <c r="C8" s="5">
        <v>57.319004196349887</v>
      </c>
      <c r="D8" s="5">
        <v>104.46814711653172</v>
      </c>
      <c r="E8" s="5">
        <v>102.61895986958443</v>
      </c>
      <c r="F8" s="5">
        <v>70.046445559690952</v>
      </c>
      <c r="G8" s="14">
        <v>104.26126995867092</v>
      </c>
      <c r="I8" s="17" t="s">
        <v>7</v>
      </c>
      <c r="J8" s="3">
        <f t="shared" si="0"/>
        <v>-2.3985239852398525E-2</v>
      </c>
      <c r="K8" s="3">
        <f t="shared" si="1"/>
        <v>2.0664206642066422E-2</v>
      </c>
      <c r="L8" s="17" t="s">
        <v>7</v>
      </c>
      <c r="M8" s="3">
        <f t="shared" si="2"/>
        <v>-2.1314419698463843E-2</v>
      </c>
      <c r="N8" s="3">
        <f t="shared" si="3"/>
        <v>1.3357142971686033E-2</v>
      </c>
      <c r="O8" s="17" t="s">
        <v>7</v>
      </c>
      <c r="P8" s="3">
        <f t="shared" si="4"/>
        <v>-3.931683338500979E-2</v>
      </c>
      <c r="Q8" s="3">
        <f t="shared" si="5"/>
        <v>2.9535606103352003E-2</v>
      </c>
      <c r="R8" s="17" t="s">
        <v>7</v>
      </c>
      <c r="S8" s="3">
        <f t="shared" si="6"/>
        <v>-3.8703944972832936E-2</v>
      </c>
      <c r="T8" s="3">
        <f t="shared" si="7"/>
        <v>3.6290389579101877E-2</v>
      </c>
      <c r="U8" s="17" t="s">
        <v>7</v>
      </c>
      <c r="V8" s="3">
        <f t="shared" si="8"/>
        <v>-2.6324476306020174E-2</v>
      </c>
      <c r="W8" s="3">
        <f t="shared" si="9"/>
        <v>3.1286053602583457E-2</v>
      </c>
      <c r="X8" s="17" t="s">
        <v>7</v>
      </c>
      <c r="Y8" s="3">
        <f t="shared" si="10"/>
        <v>-3.9220380742187658E-2</v>
      </c>
      <c r="Z8" s="3">
        <f t="shared" si="11"/>
        <v>2.7243694736266012E-2</v>
      </c>
    </row>
    <row r="9" spans="1:26" x14ac:dyDescent="0.25">
      <c r="A9" s="10" t="s">
        <v>8</v>
      </c>
      <c r="B9" s="4">
        <v>63</v>
      </c>
      <c r="C9" s="5">
        <v>63.617780820684189</v>
      </c>
      <c r="D9" s="5">
        <v>55.942294123363475</v>
      </c>
      <c r="E9" s="5">
        <v>103.06209084330247</v>
      </c>
      <c r="F9" s="5">
        <v>100.32830519266489</v>
      </c>
      <c r="G9" s="14">
        <v>67.924276735446682</v>
      </c>
      <c r="I9" s="17" t="s">
        <v>8</v>
      </c>
      <c r="J9" s="3">
        <f t="shared" si="0"/>
        <v>-2.3247232472324724E-2</v>
      </c>
      <c r="K9" s="3">
        <f t="shared" si="1"/>
        <v>2.9520295202952029E-2</v>
      </c>
      <c r="L9" s="17" t="s">
        <v>8</v>
      </c>
      <c r="M9" s="3">
        <f t="shared" si="2"/>
        <v>-2.3656658026576391E-2</v>
      </c>
      <c r="N9" s="3">
        <f t="shared" si="3"/>
        <v>2.0197134383035512E-2</v>
      </c>
      <c r="O9" s="17" t="s">
        <v>8</v>
      </c>
      <c r="P9" s="3">
        <f t="shared" si="4"/>
        <v>-2.1054014241968257E-2</v>
      </c>
      <c r="Q9" s="3">
        <f t="shared" si="5"/>
        <v>1.3087990419825214E-2</v>
      </c>
      <c r="R9" s="17" t="s">
        <v>8</v>
      </c>
      <c r="S9" s="3">
        <f t="shared" si="6"/>
        <v>-3.8871077019818574E-2</v>
      </c>
      <c r="T9" s="3">
        <f t="shared" si="7"/>
        <v>2.924152591865788E-2</v>
      </c>
      <c r="U9" s="17" t="s">
        <v>8</v>
      </c>
      <c r="V9" s="3">
        <f t="shared" si="8"/>
        <v>-3.7704841006055471E-2</v>
      </c>
      <c r="W9" s="3">
        <f t="shared" si="9"/>
        <v>3.5475954434275578E-2</v>
      </c>
      <c r="X9" s="17" t="s">
        <v>8</v>
      </c>
      <c r="Y9" s="3">
        <f t="shared" si="10"/>
        <v>-2.5551348034202458E-2</v>
      </c>
      <c r="Z9" s="3">
        <f t="shared" si="11"/>
        <v>3.0531508204304846E-2</v>
      </c>
    </row>
    <row r="10" spans="1:26" x14ac:dyDescent="0.25">
      <c r="A10" s="10" t="s">
        <v>9</v>
      </c>
      <c r="B10" s="4">
        <v>72</v>
      </c>
      <c r="C10" s="5">
        <v>61.350406714409282</v>
      </c>
      <c r="D10" s="5">
        <v>62.152775253764055</v>
      </c>
      <c r="E10" s="5">
        <v>54.487527806156329</v>
      </c>
      <c r="F10" s="5">
        <v>101.50913995954851</v>
      </c>
      <c r="G10" s="14">
        <v>97.909391138329454</v>
      </c>
      <c r="I10" s="17" t="s">
        <v>9</v>
      </c>
      <c r="J10" s="3">
        <f t="shared" si="0"/>
        <v>-2.6568265682656828E-2</v>
      </c>
      <c r="K10" s="3">
        <f t="shared" si="1"/>
        <v>2.6568265682656828E-2</v>
      </c>
      <c r="L10" s="17" t="s">
        <v>9</v>
      </c>
      <c r="M10" s="3">
        <f t="shared" si="2"/>
        <v>-2.2813521199756739E-2</v>
      </c>
      <c r="N10" s="3">
        <f t="shared" si="3"/>
        <v>2.9097629190827992E-2</v>
      </c>
      <c r="O10" s="17" t="s">
        <v>9</v>
      </c>
      <c r="P10" s="3">
        <f t="shared" si="4"/>
        <v>-2.3391343452682924E-2</v>
      </c>
      <c r="Q10" s="3">
        <f t="shared" si="5"/>
        <v>1.9786002349014689E-2</v>
      </c>
      <c r="R10" s="17" t="s">
        <v>9</v>
      </c>
      <c r="S10" s="3">
        <f t="shared" si="6"/>
        <v>-2.0550610536252741E-2</v>
      </c>
      <c r="T10" s="3">
        <f t="shared" si="7"/>
        <v>1.2673843482546583E-2</v>
      </c>
      <c r="U10" s="17" t="s">
        <v>9</v>
      </c>
      <c r="V10" s="3">
        <f t="shared" si="8"/>
        <v>-3.8148615941297023E-2</v>
      </c>
      <c r="W10" s="3">
        <f t="shared" si="9"/>
        <v>2.8745276725160463E-2</v>
      </c>
      <c r="X10" s="17" t="s">
        <v>9</v>
      </c>
      <c r="Y10" s="3">
        <f t="shared" si="10"/>
        <v>-3.683096897057983E-2</v>
      </c>
      <c r="Z10" s="3">
        <f t="shared" si="11"/>
        <v>3.4781961469196543E-2</v>
      </c>
    </row>
    <row r="11" spans="1:26" x14ac:dyDescent="0.25">
      <c r="A11" s="10" t="s">
        <v>10</v>
      </c>
      <c r="B11" s="4">
        <v>85</v>
      </c>
      <c r="C11" s="5">
        <v>69.831915386906033</v>
      </c>
      <c r="D11" s="5">
        <v>59.540936527926476</v>
      </c>
      <c r="E11" s="5">
        <v>60.514573175580111</v>
      </c>
      <c r="F11" s="5">
        <v>52.892413031364825</v>
      </c>
      <c r="G11" s="14">
        <v>99.669598711496647</v>
      </c>
      <c r="I11" s="17" t="s">
        <v>10</v>
      </c>
      <c r="J11" s="3">
        <f t="shared" si="0"/>
        <v>-3.136531365313653E-2</v>
      </c>
      <c r="K11" s="3">
        <f t="shared" si="1"/>
        <v>2.3985239852398525E-2</v>
      </c>
      <c r="L11" s="17" t="s">
        <v>10</v>
      </c>
      <c r="M11" s="3">
        <f t="shared" si="2"/>
        <v>-2.5967421691511422E-2</v>
      </c>
      <c r="N11" s="3">
        <f t="shared" si="3"/>
        <v>2.6201326026564394E-2</v>
      </c>
      <c r="O11" s="17" t="s">
        <v>10</v>
      </c>
      <c r="P11" s="3">
        <f t="shared" si="4"/>
        <v>-2.2408371792453086E-2</v>
      </c>
      <c r="Q11" s="3">
        <f t="shared" si="5"/>
        <v>2.8817428902929001E-2</v>
      </c>
      <c r="R11" s="17" t="s">
        <v>10</v>
      </c>
      <c r="S11" s="3">
        <f t="shared" si="6"/>
        <v>-2.2823781426148746E-2</v>
      </c>
      <c r="T11" s="3">
        <f t="shared" si="7"/>
        <v>1.91915313851008E-2</v>
      </c>
      <c r="U11" s="17" t="s">
        <v>10</v>
      </c>
      <c r="V11" s="3">
        <f t="shared" si="8"/>
        <v>-1.9877740583223096E-2</v>
      </c>
      <c r="W11" s="3">
        <f t="shared" si="9"/>
        <v>1.2208351661631893E-2</v>
      </c>
      <c r="X11" s="17" t="s">
        <v>10</v>
      </c>
      <c r="Y11" s="3">
        <f t="shared" si="10"/>
        <v>-3.7493113324204769E-2</v>
      </c>
      <c r="Z11" s="3">
        <f t="shared" si="11"/>
        <v>2.8407352080074843E-2</v>
      </c>
    </row>
    <row r="12" spans="1:26" x14ac:dyDescent="0.25">
      <c r="A12" s="11" t="s">
        <v>11</v>
      </c>
      <c r="B12" s="6">
        <v>98</v>
      </c>
      <c r="C12" s="7">
        <v>82.753924652096941</v>
      </c>
      <c r="D12" s="7">
        <v>67.933483277920644</v>
      </c>
      <c r="E12" s="7">
        <v>57.955809191183945</v>
      </c>
      <c r="F12" s="7">
        <v>59.109839884966235</v>
      </c>
      <c r="G12" s="15">
        <v>51.509171113959866</v>
      </c>
      <c r="I12" s="17" t="s">
        <v>11</v>
      </c>
      <c r="J12" s="3">
        <f t="shared" si="0"/>
        <v>-3.6162361623616239E-2</v>
      </c>
      <c r="K12" s="3">
        <f t="shared" si="1"/>
        <v>3.3579335793357937E-2</v>
      </c>
      <c r="L12" s="17" t="s">
        <v>11</v>
      </c>
      <c r="M12" s="3">
        <f t="shared" si="2"/>
        <v>-3.0772549287277587E-2</v>
      </c>
      <c r="N12" s="3">
        <f t="shared" si="3"/>
        <v>2.3371091947518817E-2</v>
      </c>
      <c r="O12" s="17" t="s">
        <v>11</v>
      </c>
      <c r="P12" s="3">
        <f t="shared" si="4"/>
        <v>-2.5566926541943896E-2</v>
      </c>
      <c r="Q12" s="3">
        <f t="shared" si="5"/>
        <v>2.5886114032399307E-2</v>
      </c>
      <c r="R12" s="17" t="s">
        <v>11</v>
      </c>
      <c r="S12" s="3">
        <f t="shared" si="6"/>
        <v>-2.1858713561726851E-2</v>
      </c>
      <c r="T12" s="3">
        <f t="shared" si="7"/>
        <v>2.8181887121866065E-2</v>
      </c>
      <c r="U12" s="17" t="s">
        <v>11</v>
      </c>
      <c r="V12" s="3">
        <f t="shared" si="8"/>
        <v>-2.2214340314790776E-2</v>
      </c>
      <c r="W12" s="3">
        <f t="shared" si="9"/>
        <v>1.8454797974770527E-2</v>
      </c>
      <c r="X12" s="17" t="s">
        <v>11</v>
      </c>
      <c r="Y12" s="3">
        <f t="shared" si="10"/>
        <v>-1.9376411812409434E-2</v>
      </c>
      <c r="Z12" s="3">
        <f t="shared" si="11"/>
        <v>1.1784330998605159E-2</v>
      </c>
    </row>
    <row r="13" spans="1:26" x14ac:dyDescent="0.25">
      <c r="A13" s="11" t="s">
        <v>12</v>
      </c>
      <c r="B13" s="6">
        <v>103</v>
      </c>
      <c r="C13" s="7">
        <v>94.057848129949562</v>
      </c>
      <c r="D13" s="7">
        <v>79.280987339951238</v>
      </c>
      <c r="E13" s="7">
        <v>65.026242504794709</v>
      </c>
      <c r="F13" s="7">
        <v>55.522057257892172</v>
      </c>
      <c r="G13" s="15">
        <v>56.835014837499457</v>
      </c>
      <c r="I13" s="17" t="s">
        <v>12</v>
      </c>
      <c r="J13" s="3">
        <f t="shared" si="0"/>
        <v>-3.8007380073800737E-2</v>
      </c>
      <c r="K13" s="3">
        <f t="shared" si="1"/>
        <v>3.6900369003690037E-2</v>
      </c>
      <c r="L13" s="17" t="s">
        <v>12</v>
      </c>
      <c r="M13" s="3">
        <f t="shared" si="2"/>
        <v>-3.4975981859499641E-2</v>
      </c>
      <c r="N13" s="3">
        <f t="shared" si="3"/>
        <v>3.2752025169983552E-2</v>
      </c>
      <c r="O13" s="17" t="s">
        <v>12</v>
      </c>
      <c r="P13" s="3">
        <f t="shared" si="4"/>
        <v>-2.9837586440265931E-2</v>
      </c>
      <c r="Q13" s="3">
        <f t="shared" si="5"/>
        <v>2.2757207836936553E-2</v>
      </c>
      <c r="R13" s="17" t="s">
        <v>12</v>
      </c>
      <c r="S13" s="3">
        <f t="shared" si="6"/>
        <v>-2.4525410459179862E-2</v>
      </c>
      <c r="T13" s="3">
        <f t="shared" si="7"/>
        <v>2.520536631857322E-2</v>
      </c>
      <c r="U13" s="17" t="s">
        <v>12</v>
      </c>
      <c r="V13" s="3">
        <f t="shared" si="8"/>
        <v>-2.0865999253329229E-2</v>
      </c>
      <c r="W13" s="3">
        <f t="shared" si="9"/>
        <v>2.7274999291523772E-2</v>
      </c>
      <c r="X13" s="17" t="s">
        <v>12</v>
      </c>
      <c r="Y13" s="3">
        <f t="shared" si="10"/>
        <v>-2.1379855840027877E-2</v>
      </c>
      <c r="Z13" s="3">
        <f t="shared" si="11"/>
        <v>1.774064862544129E-2</v>
      </c>
    </row>
    <row r="14" spans="1:26" x14ac:dyDescent="0.25">
      <c r="A14" s="11" t="s">
        <v>13</v>
      </c>
      <c r="B14" s="6">
        <v>104</v>
      </c>
      <c r="C14" s="7">
        <v>99.195397413404791</v>
      </c>
      <c r="D14" s="7">
        <v>90.491462267224478</v>
      </c>
      <c r="E14" s="7">
        <v>76.126631548653862</v>
      </c>
      <c r="F14" s="7">
        <v>62.400101934814536</v>
      </c>
      <c r="G14" s="15">
        <v>53.332983974852056</v>
      </c>
      <c r="I14" s="17" t="s">
        <v>13</v>
      </c>
      <c r="J14" s="3">
        <f t="shared" si="0"/>
        <v>-3.8376383763837639E-2</v>
      </c>
      <c r="K14" s="3">
        <f t="shared" si="1"/>
        <v>3.025830258302583E-2</v>
      </c>
      <c r="L14" s="17" t="s">
        <v>13</v>
      </c>
      <c r="M14" s="3">
        <f t="shared" si="2"/>
        <v>-3.6886410751006453E-2</v>
      </c>
      <c r="N14" s="3">
        <f t="shared" si="3"/>
        <v>3.6242648027051946E-2</v>
      </c>
      <c r="O14" s="17" t="s">
        <v>13</v>
      </c>
      <c r="P14" s="3">
        <f t="shared" si="4"/>
        <v>-3.4056675100762358E-2</v>
      </c>
      <c r="Q14" s="3">
        <f t="shared" si="5"/>
        <v>3.2126972840480029E-2</v>
      </c>
      <c r="R14" s="17" t="s">
        <v>13</v>
      </c>
      <c r="S14" s="3">
        <f t="shared" si="6"/>
        <v>-2.8712052452789672E-2</v>
      </c>
      <c r="T14" s="3">
        <f t="shared" si="7"/>
        <v>2.1967011335176832E-2</v>
      </c>
      <c r="U14" s="17" t="s">
        <v>13</v>
      </c>
      <c r="V14" s="3">
        <f t="shared" si="8"/>
        <v>-2.3450868802135923E-2</v>
      </c>
      <c r="W14" s="3">
        <f t="shared" si="9"/>
        <v>2.4445656422682059E-2</v>
      </c>
      <c r="X14" s="17" t="s">
        <v>13</v>
      </c>
      <c r="Y14" s="3">
        <f t="shared" si="10"/>
        <v>-2.0062482822622959E-2</v>
      </c>
      <c r="Z14" s="3">
        <f t="shared" si="11"/>
        <v>2.6562030418068577E-2</v>
      </c>
    </row>
    <row r="15" spans="1:26" x14ac:dyDescent="0.25">
      <c r="A15" s="11" t="s">
        <v>14</v>
      </c>
      <c r="B15" s="6">
        <v>87</v>
      </c>
      <c r="C15" s="7">
        <v>97.501604807918525</v>
      </c>
      <c r="D15" s="7">
        <v>92.715397986539671</v>
      </c>
      <c r="E15" s="7">
        <v>84.489130684661092</v>
      </c>
      <c r="F15" s="7">
        <v>70.951548846991955</v>
      </c>
      <c r="G15" s="15">
        <v>58.130928288101899</v>
      </c>
      <c r="I15" s="17" t="s">
        <v>14</v>
      </c>
      <c r="J15" s="3">
        <f t="shared" si="0"/>
        <v>-3.2103321033210334E-2</v>
      </c>
      <c r="K15" s="3">
        <f t="shared" si="1"/>
        <v>3.2841328413284132E-2</v>
      </c>
      <c r="L15" s="17" t="s">
        <v>14</v>
      </c>
      <c r="M15" s="3">
        <f t="shared" si="2"/>
        <v>-3.6256563687512143E-2</v>
      </c>
      <c r="N15" s="3">
        <f t="shared" si="3"/>
        <v>2.9369034338267343E-2</v>
      </c>
      <c r="O15" s="17" t="s">
        <v>14</v>
      </c>
      <c r="P15" s="3">
        <f t="shared" si="4"/>
        <v>-3.4893658550251054E-2</v>
      </c>
      <c r="Q15" s="3">
        <f t="shared" si="5"/>
        <v>3.5511641410939335E-2</v>
      </c>
      <c r="R15" s="17" t="s">
        <v>14</v>
      </c>
      <c r="S15" s="3">
        <f t="shared" si="6"/>
        <v>-3.1866067137860728E-2</v>
      </c>
      <c r="T15" s="3">
        <f t="shared" si="7"/>
        <v>3.0985191211541554E-2</v>
      </c>
      <c r="U15" s="17" t="s">
        <v>14</v>
      </c>
      <c r="V15" s="3">
        <f t="shared" si="8"/>
        <v>-2.6664627327969637E-2</v>
      </c>
      <c r="W15" s="3">
        <f t="shared" si="9"/>
        <v>2.0938385140141496E-2</v>
      </c>
      <c r="X15" s="17" t="s">
        <v>14</v>
      </c>
      <c r="Y15" s="3">
        <f t="shared" si="10"/>
        <v>-2.1867344808478937E-2</v>
      </c>
      <c r="Z15" s="3">
        <f t="shared" si="11"/>
        <v>2.3663905951787814E-2</v>
      </c>
    </row>
    <row r="16" spans="1:26" x14ac:dyDescent="0.25">
      <c r="A16" s="11" t="s">
        <v>15</v>
      </c>
      <c r="B16" s="6">
        <v>62</v>
      </c>
      <c r="C16" s="7">
        <v>80.248465001329706</v>
      </c>
      <c r="D16" s="7">
        <v>89.725051710752311</v>
      </c>
      <c r="E16" s="7">
        <v>85.050974182545787</v>
      </c>
      <c r="F16" s="7">
        <v>77.439447669353228</v>
      </c>
      <c r="G16" s="15">
        <v>64.923191600793984</v>
      </c>
      <c r="I16" s="17" t="s">
        <v>15</v>
      </c>
      <c r="J16" s="3">
        <f t="shared" si="0"/>
        <v>-2.2878228782287822E-2</v>
      </c>
      <c r="K16" s="3">
        <f t="shared" si="1"/>
        <v>2.1771217712177122E-2</v>
      </c>
      <c r="L16" s="17" t="s">
        <v>15</v>
      </c>
      <c r="M16" s="3">
        <f t="shared" si="2"/>
        <v>-2.9840878905302941E-2</v>
      </c>
      <c r="N16" s="3">
        <f t="shared" si="3"/>
        <v>3.1485494843633388E-2</v>
      </c>
      <c r="O16" s="17" t="s">
        <v>15</v>
      </c>
      <c r="P16" s="3">
        <f t="shared" si="4"/>
        <v>-3.3768234681505027E-2</v>
      </c>
      <c r="Q16" s="3">
        <f t="shared" si="5"/>
        <v>2.8049490170518596E-2</v>
      </c>
      <c r="R16" s="17" t="s">
        <v>15</v>
      </c>
      <c r="S16" s="3">
        <f t="shared" si="6"/>
        <v>-3.2077973006455665E-2</v>
      </c>
      <c r="T16" s="3">
        <f t="shared" si="7"/>
        <v>3.3763388056256005E-2</v>
      </c>
      <c r="U16" s="17" t="s">
        <v>15</v>
      </c>
      <c r="V16" s="3">
        <f t="shared" si="8"/>
        <v>-2.9102874371919416E-2</v>
      </c>
      <c r="W16" s="3">
        <f t="shared" si="9"/>
        <v>2.9116021023207012E-2</v>
      </c>
      <c r="X16" s="17" t="s">
        <v>15</v>
      </c>
      <c r="Y16" s="3">
        <f t="shared" si="10"/>
        <v>-2.4422417783617024E-2</v>
      </c>
      <c r="Z16" s="3">
        <f t="shared" si="11"/>
        <v>1.9647736139692347E-2</v>
      </c>
    </row>
    <row r="17" spans="1:26" x14ac:dyDescent="0.25">
      <c r="A17" s="11" t="s">
        <v>16</v>
      </c>
      <c r="B17" s="6">
        <v>63</v>
      </c>
      <c r="C17" s="7">
        <v>55.517135255814757</v>
      </c>
      <c r="D17" s="7">
        <v>72.329758578414584</v>
      </c>
      <c r="E17" s="7">
        <v>80.664261541885679</v>
      </c>
      <c r="F17" s="7">
        <v>76.231188063257278</v>
      </c>
      <c r="G17" s="15">
        <v>69.36157540154764</v>
      </c>
      <c r="I17" s="17" t="s">
        <v>16</v>
      </c>
      <c r="J17" s="3">
        <f t="shared" si="0"/>
        <v>-2.3247232472324724E-2</v>
      </c>
      <c r="K17" s="3">
        <f t="shared" si="1"/>
        <v>2.5830258302583026E-2</v>
      </c>
      <c r="L17" s="17" t="s">
        <v>16</v>
      </c>
      <c r="M17" s="3">
        <f t="shared" si="2"/>
        <v>-2.0644383793641932E-2</v>
      </c>
      <c r="N17" s="3">
        <f t="shared" si="3"/>
        <v>2.0164517718220924E-2</v>
      </c>
      <c r="O17" s="17" t="s">
        <v>16</v>
      </c>
      <c r="P17" s="3">
        <f t="shared" si="4"/>
        <v>-2.7221475112728315E-2</v>
      </c>
      <c r="Q17" s="3">
        <f t="shared" si="5"/>
        <v>2.960620719299931E-2</v>
      </c>
      <c r="R17" s="17" t="s">
        <v>16</v>
      </c>
      <c r="S17" s="3">
        <f t="shared" si="6"/>
        <v>-3.042347285490948E-2</v>
      </c>
      <c r="T17" s="3">
        <f t="shared" si="7"/>
        <v>2.5892629968258519E-2</v>
      </c>
      <c r="U17" s="17" t="s">
        <v>16</v>
      </c>
      <c r="V17" s="3">
        <f t="shared" si="8"/>
        <v>-2.8648792781939384E-2</v>
      </c>
      <c r="W17" s="3">
        <f t="shared" si="9"/>
        <v>3.1170862068507506E-2</v>
      </c>
      <c r="X17" s="17" t="s">
        <v>16</v>
      </c>
      <c r="Y17" s="3">
        <f t="shared" si="10"/>
        <v>-2.6092022447117856E-2</v>
      </c>
      <c r="Z17" s="3">
        <f t="shared" si="11"/>
        <v>2.6837693808640761E-2</v>
      </c>
    </row>
    <row r="18" spans="1:26" x14ac:dyDescent="0.25">
      <c r="A18" s="11" t="s">
        <v>17</v>
      </c>
      <c r="B18" s="6">
        <v>49</v>
      </c>
      <c r="C18" s="7">
        <v>53.304627176354607</v>
      </c>
      <c r="D18" s="7">
        <v>46.778932851831613</v>
      </c>
      <c r="E18" s="7">
        <v>61.356258695052546</v>
      </c>
      <c r="F18" s="7">
        <v>68.250932681023656</v>
      </c>
      <c r="G18" s="15">
        <v>64.311047779500981</v>
      </c>
      <c r="I18" s="17" t="s">
        <v>17</v>
      </c>
      <c r="J18" s="3">
        <f t="shared" si="0"/>
        <v>-1.808118081180812E-2</v>
      </c>
      <c r="K18" s="3">
        <f t="shared" si="1"/>
        <v>2.3616236162361623E-2</v>
      </c>
      <c r="L18" s="17" t="s">
        <v>17</v>
      </c>
      <c r="M18" s="3">
        <f t="shared" si="2"/>
        <v>-1.9821649231989188E-2</v>
      </c>
      <c r="N18" s="3">
        <f t="shared" si="3"/>
        <v>2.3804114026692039E-2</v>
      </c>
      <c r="O18" s="17" t="s">
        <v>17</v>
      </c>
      <c r="P18" s="3">
        <f t="shared" si="4"/>
        <v>-1.7605361630588137E-2</v>
      </c>
      <c r="Q18" s="3">
        <f t="shared" si="5"/>
        <v>1.8559551922148896E-2</v>
      </c>
      <c r="R18" s="17" t="s">
        <v>17</v>
      </c>
      <c r="S18" s="3">
        <f t="shared" si="6"/>
        <v>-2.3141232997198502E-2</v>
      </c>
      <c r="T18" s="3">
        <f t="shared" si="7"/>
        <v>2.7283311513300618E-2</v>
      </c>
      <c r="U18" s="17" t="s">
        <v>17</v>
      </c>
      <c r="V18" s="3">
        <f t="shared" si="8"/>
        <v>-2.56496963674528E-2</v>
      </c>
      <c r="W18" s="3">
        <f t="shared" si="9"/>
        <v>2.3516526783868136E-2</v>
      </c>
      <c r="X18" s="17" t="s">
        <v>17</v>
      </c>
      <c r="Y18" s="3">
        <f t="shared" si="10"/>
        <v>-2.4192145183354181E-2</v>
      </c>
      <c r="Z18" s="3">
        <f t="shared" si="11"/>
        <v>2.8616714258555376E-2</v>
      </c>
    </row>
    <row r="19" spans="1:26" x14ac:dyDescent="0.25">
      <c r="A19" s="11" t="s">
        <v>18</v>
      </c>
      <c r="B19" s="6">
        <v>36</v>
      </c>
      <c r="C19" s="7">
        <v>38.051712802025015</v>
      </c>
      <c r="D19" s="7">
        <v>41.409606912803447</v>
      </c>
      <c r="E19" s="7">
        <v>36.181777923130809</v>
      </c>
      <c r="F19" s="7">
        <v>47.79653740350949</v>
      </c>
      <c r="G19" s="15">
        <v>53.028350062309848</v>
      </c>
      <c r="I19" s="17" t="s">
        <v>18</v>
      </c>
      <c r="J19" s="3">
        <f t="shared" si="0"/>
        <v>-1.3284132841328414E-2</v>
      </c>
      <c r="K19" s="3">
        <f t="shared" si="1"/>
        <v>1.8450184501845018E-2</v>
      </c>
      <c r="L19" s="17" t="s">
        <v>18</v>
      </c>
      <c r="M19" s="3">
        <f t="shared" si="2"/>
        <v>-1.4149760420286907E-2</v>
      </c>
      <c r="N19" s="3">
        <f t="shared" si="3"/>
        <v>2.0579780140773194E-2</v>
      </c>
      <c r="O19" s="17" t="s">
        <v>18</v>
      </c>
      <c r="P19" s="3">
        <f t="shared" si="4"/>
        <v>-1.5584603158638796E-2</v>
      </c>
      <c r="Q19" s="3">
        <f t="shared" si="5"/>
        <v>2.0793284508374522E-2</v>
      </c>
      <c r="R19" s="17" t="s">
        <v>18</v>
      </c>
      <c r="S19" s="3">
        <f t="shared" si="6"/>
        <v>-1.3646382145519864E-2</v>
      </c>
      <c r="T19" s="3">
        <f t="shared" si="7"/>
        <v>1.5959689372080043E-2</v>
      </c>
      <c r="U19" s="17" t="s">
        <v>18</v>
      </c>
      <c r="V19" s="3">
        <f t="shared" si="8"/>
        <v>-1.7962636167116942E-2</v>
      </c>
      <c r="W19" s="3">
        <f t="shared" si="9"/>
        <v>2.360068795143401E-2</v>
      </c>
      <c r="X19" s="17" t="s">
        <v>18</v>
      </c>
      <c r="Y19" s="3">
        <f t="shared" si="10"/>
        <v>-1.994788746001493E-2</v>
      </c>
      <c r="Z19" s="3">
        <f t="shared" si="11"/>
        <v>2.0250543785679698E-2</v>
      </c>
    </row>
    <row r="20" spans="1:26" ht="15.75" thickBot="1" x14ac:dyDescent="0.3">
      <c r="A20" s="12" t="s">
        <v>19</v>
      </c>
      <c r="B20" s="8">
        <v>25</v>
      </c>
      <c r="C20" s="9">
        <v>39.863334574716198</v>
      </c>
      <c r="D20" s="9">
        <v>50.765259621304168</v>
      </c>
      <c r="E20" s="9">
        <v>59.977729013225641</v>
      </c>
      <c r="F20" s="9">
        <v>62.436026809668732</v>
      </c>
      <c r="G20" s="16">
        <v>71.696992438972586</v>
      </c>
      <c r="I20" s="17" t="s">
        <v>19</v>
      </c>
      <c r="J20" s="3">
        <f t="shared" si="0"/>
        <v>-9.2250922509225092E-3</v>
      </c>
      <c r="K20" s="3">
        <f t="shared" si="1"/>
        <v>2.2509225092250923E-2</v>
      </c>
      <c r="L20" s="17" t="s">
        <v>19</v>
      </c>
      <c r="M20" s="3">
        <f t="shared" si="2"/>
        <v>-1.4823422974956235E-2</v>
      </c>
      <c r="N20" s="3">
        <f t="shared" si="3"/>
        <v>3.3296189561424744E-2</v>
      </c>
      <c r="O20" s="17" t="s">
        <v>19</v>
      </c>
      <c r="P20" s="3">
        <f t="shared" si="4"/>
        <v>-1.910562510552781E-2</v>
      </c>
      <c r="Q20" s="3">
        <f t="shared" si="5"/>
        <v>4.3912017940861685E-2</v>
      </c>
      <c r="R20" s="17" t="s">
        <v>19</v>
      </c>
      <c r="S20" s="3">
        <f t="shared" si="6"/>
        <v>-2.2621304350322211E-2</v>
      </c>
      <c r="T20" s="3">
        <f t="shared" si="7"/>
        <v>5.213755139305408E-2</v>
      </c>
      <c r="U20" s="17" t="s">
        <v>19</v>
      </c>
      <c r="V20" s="3">
        <f t="shared" si="8"/>
        <v>-2.34643698942947E-2</v>
      </c>
      <c r="W20" s="3">
        <f t="shared" si="9"/>
        <v>5.4444181930286308E-2</v>
      </c>
      <c r="X20" s="17" t="s">
        <v>19</v>
      </c>
      <c r="Y20" s="3">
        <f t="shared" si="10"/>
        <v>-2.6970545655552847E-2</v>
      </c>
      <c r="Z20" s="3">
        <f t="shared" si="11"/>
        <v>6.2784830651997428E-2</v>
      </c>
    </row>
    <row r="21" spans="1:26" ht="15.75" thickTop="1" x14ac:dyDescent="0.25">
      <c r="A21" s="11" t="s">
        <v>20</v>
      </c>
      <c r="B21" s="6">
        <v>1381</v>
      </c>
      <c r="C21" s="7">
        <v>1362.8313376886383</v>
      </c>
      <c r="D21" s="7">
        <v>1338.4551996360858</v>
      </c>
      <c r="E21" s="7">
        <v>1327.3569251377451</v>
      </c>
      <c r="F21" s="7">
        <v>1324.3462394193557</v>
      </c>
      <c r="G21" s="15">
        <v>1315.1468868819773</v>
      </c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x14ac:dyDescent="0.25">
      <c r="A22" s="2"/>
      <c r="B22" s="2"/>
      <c r="C22" s="2"/>
      <c r="D22" s="2"/>
      <c r="E22" s="2"/>
      <c r="F22" s="2"/>
      <c r="G22" s="2"/>
    </row>
    <row r="23" spans="1:26" x14ac:dyDescent="0.25">
      <c r="A23" s="922" t="s">
        <v>21</v>
      </c>
      <c r="B23" s="923"/>
      <c r="C23" s="923"/>
      <c r="D23" s="923"/>
      <c r="E23" s="923"/>
      <c r="F23" s="923"/>
      <c r="G23" s="924"/>
    </row>
    <row r="24" spans="1:26" x14ac:dyDescent="0.25">
      <c r="A24" s="10" t="s">
        <v>1</v>
      </c>
      <c r="B24" s="4">
        <v>2010</v>
      </c>
      <c r="C24" s="4">
        <v>2015</v>
      </c>
      <c r="D24" s="4">
        <v>2020</v>
      </c>
      <c r="E24" s="4">
        <v>2025</v>
      </c>
      <c r="F24" s="4">
        <v>2030</v>
      </c>
      <c r="G24" s="13">
        <v>2035</v>
      </c>
      <c r="Q24" s="919" t="s">
        <v>223</v>
      </c>
      <c r="R24" s="918"/>
      <c r="S24" s="920">
        <f>(SUM(B$48:B$50,B$61:B$65)/SUM(B$51:B$60))*100</f>
        <v>69.799498746867172</v>
      </c>
    </row>
    <row r="25" spans="1:26" x14ac:dyDescent="0.25">
      <c r="A25" s="10" t="s">
        <v>2</v>
      </c>
      <c r="B25" s="4">
        <v>81</v>
      </c>
      <c r="C25" s="5">
        <v>65.356246876566516</v>
      </c>
      <c r="D25" s="5">
        <v>66.607725305063951</v>
      </c>
      <c r="E25" s="5">
        <v>84.235403650116993</v>
      </c>
      <c r="F25" s="5">
        <v>94.959842056084682</v>
      </c>
      <c r="G25" s="14">
        <v>92.129017931125446</v>
      </c>
      <c r="Q25" s="919" t="s">
        <v>224</v>
      </c>
      <c r="R25" s="918"/>
      <c r="S25" s="920">
        <f>(SUM(B$48:B$50)/SUM(B$51:B$60))*100</f>
        <v>36.027568922305761</v>
      </c>
    </row>
    <row r="26" spans="1:26" x14ac:dyDescent="0.25">
      <c r="A26" s="10" t="s">
        <v>3</v>
      </c>
      <c r="B26" s="4">
        <v>91</v>
      </c>
      <c r="C26" s="5">
        <v>79.223146903863551</v>
      </c>
      <c r="D26" s="5">
        <v>63.804285214806079</v>
      </c>
      <c r="E26" s="5">
        <v>65.32658701686664</v>
      </c>
      <c r="F26" s="5">
        <v>82.901673000127929</v>
      </c>
      <c r="G26" s="14">
        <v>93.287302740938728</v>
      </c>
      <c r="Q26" s="919" t="s">
        <v>225</v>
      </c>
      <c r="R26" s="918"/>
      <c r="S26" s="920">
        <f>(SUM(B$61:B$65)/SUM(B$51:B$60))*100</f>
        <v>33.771929824561404</v>
      </c>
    </row>
    <row r="27" spans="1:26" x14ac:dyDescent="0.25">
      <c r="A27" s="10" t="s">
        <v>4</v>
      </c>
      <c r="B27" s="4">
        <v>101</v>
      </c>
      <c r="C27" s="5">
        <v>89.06205718575724</v>
      </c>
      <c r="D27" s="5">
        <v>77.502397538998423</v>
      </c>
      <c r="E27" s="5">
        <v>62.293657443510675</v>
      </c>
      <c r="F27" s="5">
        <v>64.098384699513986</v>
      </c>
      <c r="G27" s="14">
        <v>81.629371059512053</v>
      </c>
      <c r="Q27" s="919" t="s">
        <v>226</v>
      </c>
      <c r="R27" s="918"/>
      <c r="S27" s="920">
        <f>(SUM(B$61:B$65)/SUM(B$48:B$50))*100</f>
        <v>93.739130434782609</v>
      </c>
    </row>
    <row r="28" spans="1:26" x14ac:dyDescent="0.25">
      <c r="A28" s="10" t="s">
        <v>5</v>
      </c>
      <c r="B28" s="4">
        <v>80</v>
      </c>
      <c r="C28" s="5">
        <v>99.38139029420789</v>
      </c>
      <c r="D28" s="5">
        <v>87.088537932939545</v>
      </c>
      <c r="E28" s="5">
        <v>75.754178414975641</v>
      </c>
      <c r="F28" s="5">
        <v>60.777130448666448</v>
      </c>
      <c r="G28" s="14">
        <v>62.865841981827806</v>
      </c>
      <c r="Q28" s="919" t="s">
        <v>227</v>
      </c>
      <c r="R28" s="918"/>
      <c r="S28" s="921">
        <f>(B$21/B$43)*100</f>
        <v>103.91271632806622</v>
      </c>
    </row>
    <row r="29" spans="1:26" x14ac:dyDescent="0.25">
      <c r="A29" s="10" t="s">
        <v>6</v>
      </c>
      <c r="B29" s="4">
        <v>37</v>
      </c>
      <c r="C29" s="5">
        <v>79.246251020228158</v>
      </c>
      <c r="D29" s="5">
        <v>97.819664853807481</v>
      </c>
      <c r="E29" s="5">
        <v>85.170413466135287</v>
      </c>
      <c r="F29" s="5">
        <v>74.080708272559022</v>
      </c>
      <c r="G29" s="14">
        <v>59.331090180381189</v>
      </c>
      <c r="Q29" s="919" t="s">
        <v>228</v>
      </c>
      <c r="R29" s="918"/>
      <c r="S29" s="921">
        <f>(SUM(B$48)/SUM(B$28:B$33))*1000</f>
        <v>497.43589743589746</v>
      </c>
    </row>
    <row r="30" spans="1:26" x14ac:dyDescent="0.25">
      <c r="A30" s="10" t="s">
        <v>7</v>
      </c>
      <c r="B30" s="4">
        <v>56</v>
      </c>
      <c r="C30" s="5">
        <v>35.920196039890129</v>
      </c>
      <c r="D30" s="5">
        <v>78.478600078645201</v>
      </c>
      <c r="E30" s="5">
        <v>96.219701492533844</v>
      </c>
      <c r="F30" s="5">
        <v>83.248639971985455</v>
      </c>
      <c r="G30" s="14">
        <v>72.42311670151868</v>
      </c>
      <c r="Q30" s="919" t="s">
        <v>229</v>
      </c>
      <c r="R30" s="918"/>
      <c r="S30" s="921">
        <f>(SUM(B$52:B$54)/SUM(B$48:B$51,B$55:B$65))*100</f>
        <v>15.319148936170212</v>
      </c>
    </row>
    <row r="31" spans="1:26" x14ac:dyDescent="0.25">
      <c r="A31" s="10" t="s">
        <v>8</v>
      </c>
      <c r="B31" s="4">
        <v>80</v>
      </c>
      <c r="C31" s="5">
        <v>54.31438654362664</v>
      </c>
      <c r="D31" s="5">
        <v>34.775895994700228</v>
      </c>
      <c r="E31" s="5">
        <v>77.530468195902031</v>
      </c>
      <c r="F31" s="5">
        <v>94.397490839742616</v>
      </c>
      <c r="G31" s="14">
        <v>81.163256421687819</v>
      </c>
      <c r="Q31" s="918"/>
      <c r="R31" s="918"/>
      <c r="S31" s="904"/>
    </row>
    <row r="32" spans="1:26" x14ac:dyDescent="0.25">
      <c r="A32" s="10" t="s">
        <v>9</v>
      </c>
      <c r="B32" s="4">
        <v>72</v>
      </c>
      <c r="C32" s="5">
        <v>78.249708567627877</v>
      </c>
      <c r="D32" s="5">
        <v>52.573079423863021</v>
      </c>
      <c r="E32" s="5">
        <v>33.603205994679421</v>
      </c>
      <c r="F32" s="5">
        <v>76.487920892342046</v>
      </c>
      <c r="G32" s="14">
        <v>92.462424020560775</v>
      </c>
      <c r="Q32" s="904"/>
      <c r="R32" s="904"/>
      <c r="S32" s="904"/>
    </row>
    <row r="33" spans="1:19" x14ac:dyDescent="0.25">
      <c r="A33" s="10" t="s">
        <v>10</v>
      </c>
      <c r="B33" s="4">
        <v>65</v>
      </c>
      <c r="C33" s="5">
        <v>70.460933851969472</v>
      </c>
      <c r="D33" s="5">
        <v>76.570342597814246</v>
      </c>
      <c r="E33" s="5">
        <v>50.884089216897671</v>
      </c>
      <c r="F33" s="5">
        <v>32.485039022200617</v>
      </c>
      <c r="G33" s="14">
        <v>75.516518401511334</v>
      </c>
      <c r="Q33" s="904"/>
      <c r="R33" s="904"/>
      <c r="S33" s="904"/>
    </row>
    <row r="34" spans="1:19" x14ac:dyDescent="0.25">
      <c r="A34" s="11" t="s">
        <v>11</v>
      </c>
      <c r="B34" s="6">
        <v>91</v>
      </c>
      <c r="C34" s="7">
        <v>62.849832947113143</v>
      </c>
      <c r="D34" s="7">
        <v>68.781591399551971</v>
      </c>
      <c r="E34" s="7">
        <v>74.720960502550355</v>
      </c>
      <c r="F34" s="7">
        <v>49.10612414953269</v>
      </c>
      <c r="G34" s="15">
        <v>31.326807447493799</v>
      </c>
      <c r="Q34" s="904"/>
      <c r="R34" s="904"/>
      <c r="S34" s="904"/>
    </row>
    <row r="35" spans="1:19" x14ac:dyDescent="0.25">
      <c r="A35" s="11" t="s">
        <v>12</v>
      </c>
      <c r="B35" s="6">
        <v>100</v>
      </c>
      <c r="C35" s="7">
        <v>88.077155968386265</v>
      </c>
      <c r="D35" s="7">
        <v>60.467823361812293</v>
      </c>
      <c r="E35" s="7">
        <v>66.829065527025477</v>
      </c>
      <c r="F35" s="7">
        <v>72.575679409713871</v>
      </c>
      <c r="G35" s="15">
        <v>47.160749604591601</v>
      </c>
      <c r="Q35" s="904"/>
      <c r="R35" s="904"/>
      <c r="S35" s="904"/>
    </row>
    <row r="36" spans="1:19" x14ac:dyDescent="0.25">
      <c r="A36" s="11" t="s">
        <v>13</v>
      </c>
      <c r="B36" s="6">
        <v>82</v>
      </c>
      <c r="C36" s="7">
        <v>97.464182639658858</v>
      </c>
      <c r="D36" s="7">
        <v>85.364080373464475</v>
      </c>
      <c r="E36" s="7">
        <v>58.242948005468378</v>
      </c>
      <c r="F36" s="7">
        <v>65.047118957907372</v>
      </c>
      <c r="G36" s="15">
        <v>70.611018344596616</v>
      </c>
      <c r="Q36" s="904"/>
      <c r="R36" s="904"/>
      <c r="S36" s="904"/>
    </row>
    <row r="37" spans="1:19" x14ac:dyDescent="0.25">
      <c r="A37" s="11" t="s">
        <v>14</v>
      </c>
      <c r="B37" s="6">
        <v>89</v>
      </c>
      <c r="C37" s="7">
        <v>78.979574686671612</v>
      </c>
      <c r="D37" s="7">
        <v>94.357430643994036</v>
      </c>
      <c r="E37" s="7">
        <v>82.153591726126493</v>
      </c>
      <c r="F37" s="7">
        <v>55.714667892228924</v>
      </c>
      <c r="G37" s="15">
        <v>62.906806105073272</v>
      </c>
      <c r="Q37" s="904"/>
      <c r="R37" s="904"/>
      <c r="S37" s="904"/>
    </row>
    <row r="38" spans="1:19" x14ac:dyDescent="0.25">
      <c r="A38" s="11" t="s">
        <v>15</v>
      </c>
      <c r="B38" s="6">
        <v>59</v>
      </c>
      <c r="C38" s="7">
        <v>84.671186764537779</v>
      </c>
      <c r="D38" s="7">
        <v>74.529864523490986</v>
      </c>
      <c r="E38" s="7">
        <v>89.519654041419486</v>
      </c>
      <c r="F38" s="7">
        <v>77.474429417252168</v>
      </c>
      <c r="G38" s="15">
        <v>52.230444553887736</v>
      </c>
      <c r="Q38" s="904"/>
      <c r="R38" s="904"/>
      <c r="S38" s="904"/>
    </row>
    <row r="39" spans="1:19" x14ac:dyDescent="0.25">
      <c r="A39" s="11" t="s">
        <v>16</v>
      </c>
      <c r="B39" s="6">
        <v>70</v>
      </c>
      <c r="C39" s="7">
        <v>54.226673400419969</v>
      </c>
      <c r="D39" s="7">
        <v>78.666193137008705</v>
      </c>
      <c r="E39" s="7">
        <v>68.651264296075595</v>
      </c>
      <c r="F39" s="7">
        <v>82.942128365570582</v>
      </c>
      <c r="G39" s="15">
        <v>71.34382650806387</v>
      </c>
      <c r="Q39" s="904"/>
      <c r="R39" s="904"/>
      <c r="S39" s="904"/>
    </row>
    <row r="40" spans="1:19" x14ac:dyDescent="0.25">
      <c r="A40" s="11" t="s">
        <v>17</v>
      </c>
      <c r="B40" s="6">
        <v>64</v>
      </c>
      <c r="C40" s="7">
        <v>64.014321341560532</v>
      </c>
      <c r="D40" s="7">
        <v>49.314297050158466</v>
      </c>
      <c r="E40" s="7">
        <v>72.338492917401354</v>
      </c>
      <c r="F40" s="7">
        <v>62.574810376855332</v>
      </c>
      <c r="G40" s="15">
        <v>76.073075125251009</v>
      </c>
      <c r="Q40" s="904"/>
      <c r="R40" s="904"/>
      <c r="S40" s="904"/>
    </row>
    <row r="41" spans="1:19" x14ac:dyDescent="0.25">
      <c r="A41" s="11" t="s">
        <v>18</v>
      </c>
      <c r="B41" s="6">
        <v>50</v>
      </c>
      <c r="C41" s="7">
        <v>55.343402304025801</v>
      </c>
      <c r="D41" s="7">
        <v>55.2495131992235</v>
      </c>
      <c r="E41" s="7">
        <v>42.315240070594768</v>
      </c>
      <c r="F41" s="7">
        <v>62.798753697649708</v>
      </c>
      <c r="G41" s="15">
        <v>53.832914737045172</v>
      </c>
      <c r="Q41" s="904"/>
      <c r="R41" s="904"/>
      <c r="S41" s="904"/>
    </row>
    <row r="42" spans="1:19" ht="15.75" thickBot="1" x14ac:dyDescent="0.3">
      <c r="A42" s="12" t="s">
        <v>19</v>
      </c>
      <c r="B42" s="8">
        <v>61</v>
      </c>
      <c r="C42" s="9">
        <v>89.540529659895668</v>
      </c>
      <c r="D42" s="9">
        <v>116.67794060390291</v>
      </c>
      <c r="E42" s="9">
        <v>138.2365879720451</v>
      </c>
      <c r="F42" s="9">
        <v>144.86979270883228</v>
      </c>
      <c r="G42" s="16">
        <v>166.90368767573094</v>
      </c>
      <c r="Q42" s="904"/>
      <c r="R42" s="904"/>
      <c r="S42" s="904"/>
    </row>
    <row r="43" spans="1:19" ht="15.75" thickTop="1" x14ac:dyDescent="0.25">
      <c r="A43" s="11" t="s">
        <v>20</v>
      </c>
      <c r="B43" s="6">
        <v>1329</v>
      </c>
      <c r="C43" s="7">
        <v>1326.3811769960071</v>
      </c>
      <c r="D43" s="7">
        <v>1318.6292632332456</v>
      </c>
      <c r="E43" s="7">
        <v>1324.0255099503252</v>
      </c>
      <c r="F43" s="7">
        <v>1336.540334178766</v>
      </c>
      <c r="G43" s="15">
        <v>1343.1972695407981</v>
      </c>
      <c r="Q43" s="904"/>
      <c r="R43" s="904"/>
      <c r="S43" s="904"/>
    </row>
    <row r="44" spans="1:19" x14ac:dyDescent="0.25">
      <c r="A44" s="2"/>
      <c r="B44" s="2"/>
      <c r="C44" s="2"/>
      <c r="D44" s="2"/>
      <c r="E44" s="2"/>
      <c r="F44" s="2"/>
      <c r="G44" s="2"/>
      <c r="Q44" s="919" t="s">
        <v>223</v>
      </c>
      <c r="R44" s="918"/>
      <c r="S44" s="920">
        <f>(SUM(C$48:C$50,C$61:C$65)/SUM(C$51:C$60))*100</f>
        <v>69.676392214150724</v>
      </c>
    </row>
    <row r="45" spans="1:19" x14ac:dyDescent="0.25">
      <c r="A45" s="2"/>
      <c r="B45" s="2"/>
      <c r="C45" s="2"/>
      <c r="D45" s="2"/>
      <c r="E45" s="2"/>
      <c r="F45" s="2"/>
      <c r="G45" s="2"/>
      <c r="Q45" s="919" t="s">
        <v>224</v>
      </c>
      <c r="R45" s="918"/>
      <c r="S45" s="920">
        <f>(SUM(C$48:C$50)/SUM(C$51:C$60))*100</f>
        <v>30.886639677205803</v>
      </c>
    </row>
    <row r="46" spans="1:19" x14ac:dyDescent="0.25">
      <c r="A46" s="922" t="s">
        <v>22</v>
      </c>
      <c r="B46" s="923"/>
      <c r="C46" s="923"/>
      <c r="D46" s="923"/>
      <c r="E46" s="923"/>
      <c r="F46" s="923"/>
      <c r="G46" s="924"/>
      <c r="Q46" s="919" t="s">
        <v>225</v>
      </c>
      <c r="R46" s="918"/>
      <c r="S46" s="920">
        <f>(SUM(C$61:C$65)/SUM(C$51:C$60))*100</f>
        <v>38.789752536944924</v>
      </c>
    </row>
    <row r="47" spans="1:19" x14ac:dyDescent="0.25">
      <c r="A47" s="10" t="s">
        <v>1</v>
      </c>
      <c r="B47" s="4">
        <v>2010</v>
      </c>
      <c r="C47" s="4">
        <v>2015</v>
      </c>
      <c r="D47" s="4">
        <v>2020</v>
      </c>
      <c r="E47" s="4">
        <v>2025</v>
      </c>
      <c r="F47" s="4">
        <v>2030</v>
      </c>
      <c r="G47" s="13">
        <v>2035</v>
      </c>
      <c r="Q47" s="919" t="s">
        <v>226</v>
      </c>
      <c r="R47" s="918"/>
      <c r="S47" s="920">
        <f>(SUM(C$61:C$65)/SUM(C$48:C$50))*100</f>
        <v>125.58748035504679</v>
      </c>
    </row>
    <row r="48" spans="1:19" x14ac:dyDescent="0.25">
      <c r="A48" s="10" t="s">
        <v>2</v>
      </c>
      <c r="B48" s="4">
        <v>194</v>
      </c>
      <c r="C48" s="5">
        <v>133.0277347959148</v>
      </c>
      <c r="D48" s="5">
        <v>135.93910974543445</v>
      </c>
      <c r="E48" s="5">
        <v>171.90891312075604</v>
      </c>
      <c r="F48" s="5">
        <v>193.79559714426588</v>
      </c>
      <c r="G48" s="14">
        <v>188.01840392437862</v>
      </c>
      <c r="Q48" s="919" t="s">
        <v>227</v>
      </c>
      <c r="R48" s="918"/>
      <c r="S48" s="921">
        <f>(C$21/C$43)*100</f>
        <v>102.7480909202273</v>
      </c>
    </row>
    <row r="49" spans="1:19" x14ac:dyDescent="0.25">
      <c r="A49" s="10" t="s">
        <v>3</v>
      </c>
      <c r="B49" s="4">
        <v>170</v>
      </c>
      <c r="C49" s="5">
        <v>190.46415108452638</v>
      </c>
      <c r="D49" s="5">
        <v>129.22697506031176</v>
      </c>
      <c r="E49" s="5">
        <v>133.24192851649059</v>
      </c>
      <c r="F49" s="5">
        <v>169.06055707716223</v>
      </c>
      <c r="G49" s="14">
        <v>190.24042188792546</v>
      </c>
      <c r="Q49" s="919" t="s">
        <v>228</v>
      </c>
      <c r="R49" s="918"/>
      <c r="S49" s="921">
        <f>(SUM(C$48)/SUM(C$28:C$33))*1000</f>
        <v>318.57370419933289</v>
      </c>
    </row>
    <row r="50" spans="1:19" x14ac:dyDescent="0.25">
      <c r="A50" s="10" t="s">
        <v>4</v>
      </c>
      <c r="B50" s="4">
        <v>211</v>
      </c>
      <c r="C50" s="5">
        <v>166.0325368905543</v>
      </c>
      <c r="D50" s="5">
        <v>187.31230471106684</v>
      </c>
      <c r="E50" s="5">
        <v>125.64998642042946</v>
      </c>
      <c r="F50" s="5">
        <v>130.8189470503726</v>
      </c>
      <c r="G50" s="14">
        <v>166.53452709317776</v>
      </c>
      <c r="Q50" s="919" t="s">
        <v>229</v>
      </c>
      <c r="R50" s="918"/>
      <c r="S50" s="921">
        <f>(SUM(C$52:C$54)/SUM(C$48:C$51,C$55:C$65))*100</f>
        <v>17.310312479286022</v>
      </c>
    </row>
    <row r="51" spans="1:19" x14ac:dyDescent="0.25">
      <c r="A51" s="10" t="s">
        <v>5</v>
      </c>
      <c r="B51" s="4">
        <v>188</v>
      </c>
      <c r="C51" s="5">
        <v>207.31395570433455</v>
      </c>
      <c r="D51" s="5">
        <v>161.99989846517065</v>
      </c>
      <c r="E51" s="5">
        <v>184.07974685720632</v>
      </c>
      <c r="F51" s="5">
        <v>122.04755570787295</v>
      </c>
      <c r="G51" s="14">
        <v>128.38970946482522</v>
      </c>
      <c r="Q51" s="904"/>
      <c r="R51" s="904"/>
      <c r="S51" s="904"/>
    </row>
    <row r="52" spans="1:19" x14ac:dyDescent="0.25">
      <c r="A52" s="10" t="s">
        <v>6</v>
      </c>
      <c r="B52" s="4">
        <v>96</v>
      </c>
      <c r="C52" s="5">
        <v>185.64889456197207</v>
      </c>
      <c r="D52" s="5">
        <v>203.26542893138958</v>
      </c>
      <c r="E52" s="5">
        <v>157.74462323471059</v>
      </c>
      <c r="F52" s="5">
        <v>180.52733662188751</v>
      </c>
      <c r="G52" s="14">
        <v>118.3126563639734</v>
      </c>
      <c r="Q52" s="904"/>
      <c r="R52" s="904"/>
      <c r="S52" s="904"/>
    </row>
    <row r="53" spans="1:19" x14ac:dyDescent="0.25">
      <c r="A53" s="10" t="s">
        <v>7</v>
      </c>
      <c r="B53" s="4">
        <v>121</v>
      </c>
      <c r="C53" s="5">
        <v>93.239200236240009</v>
      </c>
      <c r="D53" s="5">
        <v>182.94674719517693</v>
      </c>
      <c r="E53" s="5">
        <v>198.83866136211827</v>
      </c>
      <c r="F53" s="5">
        <v>153.29508553167642</v>
      </c>
      <c r="G53" s="14">
        <v>176.6843866601896</v>
      </c>
      <c r="Q53" s="904"/>
      <c r="R53" s="904"/>
      <c r="S53" s="904"/>
    </row>
    <row r="54" spans="1:19" x14ac:dyDescent="0.25">
      <c r="A54" s="10" t="s">
        <v>8</v>
      </c>
      <c r="B54" s="4">
        <v>143</v>
      </c>
      <c r="C54" s="5">
        <v>117.93216736431083</v>
      </c>
      <c r="D54" s="5">
        <v>90.718190118063703</v>
      </c>
      <c r="E54" s="5">
        <v>180.5925590392045</v>
      </c>
      <c r="F54" s="5">
        <v>194.72579603240752</v>
      </c>
      <c r="G54" s="14">
        <v>149.08753315713449</v>
      </c>
      <c r="Q54" s="904"/>
      <c r="R54" s="904"/>
      <c r="S54" s="904"/>
    </row>
    <row r="55" spans="1:19" x14ac:dyDescent="0.25">
      <c r="A55" s="10" t="s">
        <v>9</v>
      </c>
      <c r="B55" s="4">
        <v>144</v>
      </c>
      <c r="C55" s="5">
        <v>139.60011528203717</v>
      </c>
      <c r="D55" s="5">
        <v>114.72585467762707</v>
      </c>
      <c r="E55" s="5">
        <v>88.09073380083575</v>
      </c>
      <c r="F55" s="5">
        <v>177.99706085189055</v>
      </c>
      <c r="G55" s="14">
        <v>190.37181515889023</v>
      </c>
      <c r="Q55" s="904"/>
      <c r="R55" s="904"/>
      <c r="S55" s="904"/>
    </row>
    <row r="56" spans="1:19" x14ac:dyDescent="0.25">
      <c r="A56" s="10" t="s">
        <v>10</v>
      </c>
      <c r="B56" s="4">
        <v>150</v>
      </c>
      <c r="C56" s="5">
        <v>140.2928492388755</v>
      </c>
      <c r="D56" s="5">
        <v>136.11127912574074</v>
      </c>
      <c r="E56" s="5">
        <v>111.39866239247777</v>
      </c>
      <c r="F56" s="5">
        <v>85.377452053565435</v>
      </c>
      <c r="G56" s="14">
        <v>175.18611711300798</v>
      </c>
      <c r="Q56" s="904"/>
      <c r="R56" s="904"/>
      <c r="S56" s="904"/>
    </row>
    <row r="57" spans="1:19" x14ac:dyDescent="0.25">
      <c r="A57" s="11" t="s">
        <v>11</v>
      </c>
      <c r="B57" s="6">
        <v>189</v>
      </c>
      <c r="C57" s="7">
        <v>145.6037575992101</v>
      </c>
      <c r="D57" s="7">
        <v>136.71507467747261</v>
      </c>
      <c r="E57" s="7">
        <v>132.67676969373429</v>
      </c>
      <c r="F57" s="7">
        <v>108.21596403449892</v>
      </c>
      <c r="G57" s="15">
        <v>82.835978561453658</v>
      </c>
      <c r="Q57" s="904"/>
      <c r="R57" s="904"/>
      <c r="S57" s="904"/>
    </row>
    <row r="58" spans="1:19" x14ac:dyDescent="0.25">
      <c r="A58" s="11" t="s">
        <v>12</v>
      </c>
      <c r="B58" s="6">
        <v>203</v>
      </c>
      <c r="C58" s="7">
        <v>182.13500409833583</v>
      </c>
      <c r="D58" s="7">
        <v>139.74881070176355</v>
      </c>
      <c r="E58" s="7">
        <v>131.85530803182019</v>
      </c>
      <c r="F58" s="7">
        <v>128.09773666760606</v>
      </c>
      <c r="G58" s="15">
        <v>103.99576444209106</v>
      </c>
      <c r="Q58" s="904"/>
      <c r="R58" s="904"/>
      <c r="S58" s="904"/>
    </row>
    <row r="59" spans="1:19" x14ac:dyDescent="0.25">
      <c r="A59" s="11" t="s">
        <v>13</v>
      </c>
      <c r="B59" s="6">
        <v>186</v>
      </c>
      <c r="C59" s="7">
        <v>196.65958005306365</v>
      </c>
      <c r="D59" s="7">
        <v>175.85554264068895</v>
      </c>
      <c r="E59" s="7">
        <v>134.36957955412225</v>
      </c>
      <c r="F59" s="7">
        <v>127.4472208927219</v>
      </c>
      <c r="G59" s="15">
        <v>123.94400231944867</v>
      </c>
      <c r="Q59" s="904"/>
      <c r="R59" s="904"/>
      <c r="S59" s="904"/>
    </row>
    <row r="60" spans="1:19" x14ac:dyDescent="0.25">
      <c r="A60" s="11" t="s">
        <v>14</v>
      </c>
      <c r="B60" s="6">
        <v>176</v>
      </c>
      <c r="C60" s="7">
        <v>176.48117949459015</v>
      </c>
      <c r="D60" s="7">
        <v>187.07282863053371</v>
      </c>
      <c r="E60" s="7">
        <v>166.6427224107876</v>
      </c>
      <c r="F60" s="7">
        <v>126.66621673922089</v>
      </c>
      <c r="G60" s="15">
        <v>121.03773439317517</v>
      </c>
      <c r="Q60" s="904"/>
      <c r="R60" s="904"/>
      <c r="S60" s="904"/>
    </row>
    <row r="61" spans="1:19" x14ac:dyDescent="0.25">
      <c r="A61" s="11" t="s">
        <v>15</v>
      </c>
      <c r="B61" s="6">
        <v>121</v>
      </c>
      <c r="C61" s="7">
        <v>164.91965176586748</v>
      </c>
      <c r="D61" s="7">
        <v>164.2549162342433</v>
      </c>
      <c r="E61" s="7">
        <v>174.57062822396529</v>
      </c>
      <c r="F61" s="7">
        <v>154.9138770866054</v>
      </c>
      <c r="G61" s="15">
        <v>117.15363615468172</v>
      </c>
      <c r="Q61" s="904"/>
      <c r="R61" s="904"/>
      <c r="S61" s="904"/>
    </row>
    <row r="62" spans="1:19" x14ac:dyDescent="0.25">
      <c r="A62" s="11" t="s">
        <v>16</v>
      </c>
      <c r="B62" s="6">
        <v>133</v>
      </c>
      <c r="C62" s="7">
        <v>109.74380865623473</v>
      </c>
      <c r="D62" s="7">
        <v>150.9959517154233</v>
      </c>
      <c r="E62" s="7">
        <v>149.31552583796127</v>
      </c>
      <c r="F62" s="7">
        <v>159.17331642882786</v>
      </c>
      <c r="G62" s="15">
        <v>140.70540190961151</v>
      </c>
      <c r="Q62" s="904"/>
      <c r="R62" s="904"/>
      <c r="S62" s="904"/>
    </row>
    <row r="63" spans="1:19" x14ac:dyDescent="0.25">
      <c r="A63" s="11" t="s">
        <v>17</v>
      </c>
      <c r="B63" s="6">
        <v>113</v>
      </c>
      <c r="C63" s="7">
        <v>117.31894851791515</v>
      </c>
      <c r="D63" s="7">
        <v>96.093229901990071</v>
      </c>
      <c r="E63" s="7">
        <v>133.6947516124539</v>
      </c>
      <c r="F63" s="7">
        <v>130.82574305787898</v>
      </c>
      <c r="G63" s="15">
        <v>140.38412290475199</v>
      </c>
      <c r="Q63" s="904"/>
      <c r="R63" s="904"/>
      <c r="S63" s="904"/>
    </row>
    <row r="64" spans="1:19" x14ac:dyDescent="0.25">
      <c r="A64" s="11" t="s">
        <v>18</v>
      </c>
      <c r="B64" s="6">
        <v>86</v>
      </c>
      <c r="C64" s="7">
        <v>93.39511510605081</v>
      </c>
      <c r="D64" s="7">
        <v>96.659120112026955</v>
      </c>
      <c r="E64" s="7">
        <v>78.497017993725578</v>
      </c>
      <c r="F64" s="7">
        <v>110.59529110115921</v>
      </c>
      <c r="G64" s="15">
        <v>106.86126479935501</v>
      </c>
      <c r="Q64" s="919" t="s">
        <v>223</v>
      </c>
      <c r="R64" s="918"/>
      <c r="S64" s="920">
        <f>(SUM(D$48:D$50,D$61:D$65)/SUM(D$51:D$60))*100</f>
        <v>73.761088575477103</v>
      </c>
    </row>
    <row r="65" spans="1:19" ht="15.75" thickBot="1" x14ac:dyDescent="0.3">
      <c r="A65" s="12" t="s">
        <v>19</v>
      </c>
      <c r="B65" s="8">
        <v>86</v>
      </c>
      <c r="C65" s="9">
        <v>129.40386423461186</v>
      </c>
      <c r="D65" s="9">
        <v>167.44320022520708</v>
      </c>
      <c r="E65" s="9">
        <v>198.21431698527073</v>
      </c>
      <c r="F65" s="9">
        <v>207.30581951850101</v>
      </c>
      <c r="G65" s="16">
        <v>238.60068011470352</v>
      </c>
      <c r="Q65" s="919" t="s">
        <v>224</v>
      </c>
      <c r="R65" s="918"/>
      <c r="S65" s="920">
        <f>(SUM(D$48:D$50)/SUM(D$51:D$60))*100</f>
        <v>29.590003109805803</v>
      </c>
    </row>
    <row r="66" spans="1:19" ht="15.75" thickTop="1" x14ac:dyDescent="0.25">
      <c r="A66" s="11" t="s">
        <v>20</v>
      </c>
      <c r="B66" s="6">
        <v>2710</v>
      </c>
      <c r="C66" s="7">
        <v>2689.2125146846452</v>
      </c>
      <c r="D66" s="7">
        <v>2657.0844628693312</v>
      </c>
      <c r="E66" s="7">
        <v>2651.3824350880695</v>
      </c>
      <c r="F66" s="7">
        <v>2660.8865735981212</v>
      </c>
      <c r="G66" s="15">
        <v>2658.3441564227755</v>
      </c>
      <c r="Q66" s="919" t="s">
        <v>225</v>
      </c>
      <c r="R66" s="918"/>
      <c r="S66" s="920">
        <f>(SUM(D$61:D$65)/SUM(D$51:D$60))*100</f>
        <v>44.171085465671311</v>
      </c>
    </row>
    <row r="67" spans="1:19" x14ac:dyDescent="0.25">
      <c r="Q67" s="919" t="s">
        <v>226</v>
      </c>
      <c r="R67" s="918"/>
      <c r="S67" s="920">
        <f>(SUM(D$61:D$65)/SUM(D$48:D$50))*100</f>
        <v>149.27705584131385</v>
      </c>
    </row>
    <row r="68" spans="1:19" x14ac:dyDescent="0.25">
      <c r="Q68" s="919" t="s">
        <v>227</v>
      </c>
      <c r="R68" s="918"/>
      <c r="S68" s="921">
        <f>(D$21/D$43)*100</f>
        <v>101.50352619615217</v>
      </c>
    </row>
    <row r="69" spans="1:19" x14ac:dyDescent="0.25">
      <c r="Q69" s="919" t="s">
        <v>228</v>
      </c>
      <c r="R69" s="918"/>
      <c r="S69" s="921">
        <f>(SUM(D$48)/SUM(D$28:D$33))*1000</f>
        <v>318.13049966360552</v>
      </c>
    </row>
    <row r="70" spans="1:19" x14ac:dyDescent="0.25">
      <c r="A70" s="2"/>
      <c r="B70" s="2"/>
      <c r="C70" s="2"/>
      <c r="D70" s="2"/>
      <c r="E70" s="2"/>
      <c r="F70" s="2"/>
      <c r="G70" s="2"/>
      <c r="H70" s="2"/>
      <c r="Q70" s="919" t="s">
        <v>229</v>
      </c>
      <c r="R70" s="918"/>
      <c r="S70" s="921">
        <f>(SUM(D$52:D$54)/SUM(D$48:D$51,D$55:D$65))*100</f>
        <v>21.875993398035959</v>
      </c>
    </row>
    <row r="71" spans="1:19" x14ac:dyDescent="0.25">
      <c r="Q71" s="904"/>
      <c r="R71" s="904"/>
      <c r="S71" s="904"/>
    </row>
    <row r="72" spans="1:19" x14ac:dyDescent="0.25">
      <c r="Q72" s="904"/>
      <c r="R72" s="904"/>
      <c r="S72" s="904"/>
    </row>
    <row r="73" spans="1:19" x14ac:dyDescent="0.25">
      <c r="Q73" s="904"/>
      <c r="R73" s="904"/>
      <c r="S73" s="904"/>
    </row>
    <row r="74" spans="1:19" x14ac:dyDescent="0.25">
      <c r="Q74" s="904"/>
      <c r="R74" s="904"/>
      <c r="S74" s="904"/>
    </row>
    <row r="75" spans="1:19" x14ac:dyDescent="0.25">
      <c r="Q75" s="904"/>
      <c r="R75" s="904"/>
      <c r="S75" s="904"/>
    </row>
    <row r="76" spans="1:19" x14ac:dyDescent="0.25">
      <c r="Q76" s="904"/>
      <c r="R76" s="904"/>
      <c r="S76" s="904"/>
    </row>
    <row r="77" spans="1:19" x14ac:dyDescent="0.25">
      <c r="Q77" s="904"/>
      <c r="R77" s="904"/>
      <c r="S77" s="904"/>
    </row>
    <row r="78" spans="1:19" x14ac:dyDescent="0.25">
      <c r="Q78" s="904"/>
      <c r="R78" s="904"/>
      <c r="S78" s="904"/>
    </row>
    <row r="79" spans="1:19" x14ac:dyDescent="0.25">
      <c r="Q79" s="904"/>
      <c r="R79" s="904"/>
      <c r="S79" s="904"/>
    </row>
    <row r="80" spans="1:19" x14ac:dyDescent="0.25">
      <c r="Q80" s="904"/>
      <c r="R80" s="904"/>
      <c r="S80" s="904"/>
    </row>
    <row r="81" spans="17:19" x14ac:dyDescent="0.25">
      <c r="Q81" s="904"/>
      <c r="R81" s="904"/>
      <c r="S81" s="904"/>
    </row>
    <row r="82" spans="17:19" x14ac:dyDescent="0.25">
      <c r="Q82" s="904"/>
      <c r="R82" s="904"/>
      <c r="S82" s="904"/>
    </row>
    <row r="83" spans="17:19" x14ac:dyDescent="0.25">
      <c r="Q83" s="904"/>
      <c r="R83" s="904"/>
      <c r="S83" s="904"/>
    </row>
    <row r="84" spans="17:19" x14ac:dyDescent="0.25">
      <c r="Q84" s="919" t="s">
        <v>223</v>
      </c>
      <c r="R84" s="918"/>
      <c r="S84" s="920">
        <f>(SUM(E$48:E$50,E$61:E$65)/SUM(E$51:E$60))*100</f>
        <v>78.389383323860173</v>
      </c>
    </row>
    <row r="85" spans="17:19" x14ac:dyDescent="0.25">
      <c r="Q85" s="919" t="s">
        <v>224</v>
      </c>
      <c r="R85" s="918"/>
      <c r="S85" s="920">
        <f>(SUM(E$48:E$50)/SUM(E$51:E$60))*100</f>
        <v>28.98499025851185</v>
      </c>
    </row>
    <row r="86" spans="17:19" x14ac:dyDescent="0.25">
      <c r="Q86" s="919" t="s">
        <v>225</v>
      </c>
      <c r="R86" s="918"/>
      <c r="S86" s="920">
        <f>(SUM(E$61:E$65)/SUM(E$51:E$60))*100</f>
        <v>49.404393065348309</v>
      </c>
    </row>
    <row r="87" spans="17:19" x14ac:dyDescent="0.25">
      <c r="Q87" s="919" t="s">
        <v>226</v>
      </c>
      <c r="R87" s="918"/>
      <c r="S87" s="920">
        <f>(SUM(E$61:E$65)/SUM(E$48:E$50))*100</f>
        <v>170.44819620334363</v>
      </c>
    </row>
    <row r="88" spans="17:19" x14ac:dyDescent="0.25">
      <c r="Q88" s="919" t="s">
        <v>227</v>
      </c>
      <c r="R88" s="918"/>
      <c r="S88" s="921">
        <f>(E$21/E$43)*100</f>
        <v>100.2516126133812</v>
      </c>
    </row>
    <row r="89" spans="17:19" x14ac:dyDescent="0.25">
      <c r="Q89" s="919" t="s">
        <v>228</v>
      </c>
      <c r="R89" s="918"/>
      <c r="S89" s="921">
        <f>(SUM(E$48)/SUM(E$28:E$33))*1000</f>
        <v>410.12517793451582</v>
      </c>
    </row>
    <row r="90" spans="17:19" x14ac:dyDescent="0.25">
      <c r="Q90" s="919" t="s">
        <v>229</v>
      </c>
      <c r="R90" s="918"/>
      <c r="S90" s="921">
        <f>(SUM(E$52:E$54)/SUM(E$48:E$51,E$55:E$65))*100</f>
        <v>25.407916416867334</v>
      </c>
    </row>
    <row r="91" spans="17:19" x14ac:dyDescent="0.25">
      <c r="Q91" s="904"/>
      <c r="R91" s="904"/>
      <c r="S91" s="904"/>
    </row>
    <row r="92" spans="17:19" x14ac:dyDescent="0.25">
      <c r="Q92" s="904"/>
      <c r="R92" s="904"/>
      <c r="S92" s="904"/>
    </row>
    <row r="93" spans="17:19" x14ac:dyDescent="0.25">
      <c r="Q93" s="904"/>
      <c r="R93" s="904"/>
      <c r="S93" s="904"/>
    </row>
    <row r="94" spans="17:19" x14ac:dyDescent="0.25">
      <c r="Q94" s="904"/>
      <c r="R94" s="904"/>
      <c r="S94" s="904"/>
    </row>
    <row r="95" spans="17:19" x14ac:dyDescent="0.25">
      <c r="Q95" s="904"/>
      <c r="R95" s="904"/>
      <c r="S95" s="904"/>
    </row>
    <row r="96" spans="17:19" x14ac:dyDescent="0.25">
      <c r="Q96" s="904"/>
      <c r="R96" s="904"/>
      <c r="S96" s="904"/>
    </row>
    <row r="97" spans="17:19" x14ac:dyDescent="0.25">
      <c r="Q97" s="904"/>
      <c r="R97" s="904"/>
      <c r="S97" s="904"/>
    </row>
    <row r="98" spans="17:19" x14ac:dyDescent="0.25">
      <c r="Q98" s="904"/>
      <c r="R98" s="904"/>
      <c r="S98" s="904"/>
    </row>
    <row r="99" spans="17:19" x14ac:dyDescent="0.25">
      <c r="Q99" s="904"/>
      <c r="R99" s="904"/>
      <c r="S99" s="904"/>
    </row>
    <row r="100" spans="17:19" x14ac:dyDescent="0.25">
      <c r="Q100" s="904"/>
      <c r="R100" s="904"/>
      <c r="S100" s="904"/>
    </row>
    <row r="101" spans="17:19" x14ac:dyDescent="0.25">
      <c r="Q101" s="904"/>
      <c r="R101" s="904"/>
      <c r="S101" s="904"/>
    </row>
    <row r="102" spans="17:19" x14ac:dyDescent="0.25">
      <c r="Q102" s="904"/>
      <c r="R102" s="904"/>
      <c r="S102" s="904"/>
    </row>
    <row r="103" spans="17:19" x14ac:dyDescent="0.25">
      <c r="Q103" s="904"/>
      <c r="R103" s="904"/>
      <c r="S103" s="904"/>
    </row>
    <row r="104" spans="17:19" x14ac:dyDescent="0.25">
      <c r="Q104" s="919" t="s">
        <v>223</v>
      </c>
      <c r="R104" s="918"/>
      <c r="S104" s="920">
        <f>(SUM(F$48:F$50,F$61:F$65)/SUM(F$51:F$60))*100</f>
        <v>89.468203656487717</v>
      </c>
    </row>
    <row r="105" spans="17:19" x14ac:dyDescent="0.25">
      <c r="Q105" s="919" t="s">
        <v>224</v>
      </c>
      <c r="R105" s="918"/>
      <c r="S105" s="920">
        <f>(SUM(F$48:F$50)/SUM(F$51:F$60))*100</f>
        <v>35.152093875772103</v>
      </c>
    </row>
    <row r="106" spans="17:19" x14ac:dyDescent="0.25">
      <c r="Q106" s="919" t="s">
        <v>225</v>
      </c>
      <c r="R106" s="918"/>
      <c r="S106" s="920">
        <f>(SUM(F$61:F$65)/SUM(F$51:F$60))*100</f>
        <v>54.316109780715607</v>
      </c>
    </row>
    <row r="107" spans="17:19" x14ac:dyDescent="0.25">
      <c r="Q107" s="919" t="s">
        <v>226</v>
      </c>
      <c r="R107" s="918"/>
      <c r="S107" s="920">
        <f>(SUM(F$61:F$65)/SUM(F$48:F$50))*100</f>
        <v>154.51742354998638</v>
      </c>
    </row>
    <row r="108" spans="17:19" x14ac:dyDescent="0.25">
      <c r="Q108" s="919" t="s">
        <v>227</v>
      </c>
      <c r="R108" s="918"/>
      <c r="S108" s="921">
        <f>(F$21/F$43)*100</f>
        <v>99.087637353877327</v>
      </c>
    </row>
    <row r="109" spans="17:19" x14ac:dyDescent="0.25">
      <c r="Q109" s="919" t="s">
        <v>228</v>
      </c>
      <c r="R109" s="918"/>
      <c r="S109" s="921">
        <f>(SUM(F$48)/SUM(F$28:F$33))*1000</f>
        <v>459.80119813036453</v>
      </c>
    </row>
    <row r="110" spans="17:19" x14ac:dyDescent="0.25">
      <c r="Q110" s="919" t="s">
        <v>229</v>
      </c>
      <c r="R110" s="918"/>
      <c r="S110" s="921">
        <f>(SUM(F$52:F$54)/SUM(F$48:F$51,F$55:F$65))*100</f>
        <v>24.787258403172647</v>
      </c>
    </row>
    <row r="111" spans="17:19" x14ac:dyDescent="0.25">
      <c r="Q111" s="904"/>
      <c r="R111" s="904"/>
      <c r="S111" s="904"/>
    </row>
    <row r="112" spans="17:19" x14ac:dyDescent="0.25">
      <c r="Q112" s="904"/>
      <c r="R112" s="904"/>
      <c r="S112" s="904"/>
    </row>
    <row r="113" spans="17:19" x14ac:dyDescent="0.25">
      <c r="Q113" s="904"/>
      <c r="R113" s="904"/>
      <c r="S113" s="904"/>
    </row>
    <row r="114" spans="17:19" x14ac:dyDescent="0.25">
      <c r="Q114" s="904"/>
      <c r="R114" s="904"/>
      <c r="S114" s="904"/>
    </row>
    <row r="115" spans="17:19" x14ac:dyDescent="0.25">
      <c r="Q115" s="904"/>
      <c r="R115" s="904"/>
      <c r="S115" s="904"/>
    </row>
    <row r="116" spans="17:19" x14ac:dyDescent="0.25">
      <c r="Q116" s="904"/>
      <c r="R116" s="904"/>
      <c r="S116" s="904"/>
    </row>
    <row r="117" spans="17:19" x14ac:dyDescent="0.25">
      <c r="Q117" s="904"/>
      <c r="R117" s="904"/>
      <c r="S117" s="904"/>
    </row>
    <row r="118" spans="17:19" x14ac:dyDescent="0.25">
      <c r="Q118" s="904"/>
      <c r="R118" s="904"/>
      <c r="S118" s="904"/>
    </row>
    <row r="119" spans="17:19" x14ac:dyDescent="0.25">
      <c r="Q119" s="904"/>
      <c r="R119" s="904"/>
      <c r="S119" s="904"/>
    </row>
    <row r="120" spans="17:19" x14ac:dyDescent="0.25">
      <c r="Q120" s="904"/>
      <c r="R120" s="904"/>
      <c r="S120" s="904"/>
    </row>
    <row r="121" spans="17:19" x14ac:dyDescent="0.25">
      <c r="Q121" s="904"/>
      <c r="R121" s="904"/>
      <c r="S121" s="904"/>
    </row>
    <row r="122" spans="17:19" x14ac:dyDescent="0.25">
      <c r="Q122" s="904"/>
      <c r="R122" s="904"/>
      <c r="S122" s="904"/>
    </row>
    <row r="123" spans="17:19" x14ac:dyDescent="0.25">
      <c r="Q123" s="904"/>
      <c r="R123" s="904"/>
      <c r="S123" s="904"/>
    </row>
    <row r="124" spans="17:19" x14ac:dyDescent="0.25">
      <c r="Q124" s="919" t="s">
        <v>223</v>
      </c>
      <c r="R124" s="918"/>
      <c r="S124" s="920">
        <f>(SUM(G$48:G$50,G$61:G$65)/SUM(G$51:G$60))*100</f>
        <v>94.061576498280346</v>
      </c>
    </row>
    <row r="125" spans="17:19" x14ac:dyDescent="0.25">
      <c r="Q125" s="919" t="s">
        <v>224</v>
      </c>
      <c r="R125" s="918"/>
      <c r="S125" s="920">
        <f>(SUM(G$48:G$50)/SUM(G$51:G$60))*100</f>
        <v>39.770417489091983</v>
      </c>
    </row>
    <row r="126" spans="17:19" x14ac:dyDescent="0.25">
      <c r="Q126" s="919" t="s">
        <v>225</v>
      </c>
      <c r="R126" s="918"/>
      <c r="S126" s="920">
        <f>(SUM(G$61:G$65)/SUM(G$51:G$60))*100</f>
        <v>54.291159009188384</v>
      </c>
    </row>
    <row r="127" spans="17:19" x14ac:dyDescent="0.25">
      <c r="Q127" s="919" t="s">
        <v>226</v>
      </c>
      <c r="R127" s="918"/>
      <c r="S127" s="920">
        <f>(SUM(G$61:G$65)/SUM(G$48:G$50))*100</f>
        <v>136.51141334907805</v>
      </c>
    </row>
    <row r="128" spans="17:19" x14ac:dyDescent="0.25">
      <c r="Q128" s="919" t="s">
        <v>227</v>
      </c>
      <c r="R128" s="918"/>
      <c r="S128" s="921">
        <f>(G$21/G$43)*100</f>
        <v>97.911670661122585</v>
      </c>
    </row>
    <row r="129" spans="17:19" x14ac:dyDescent="0.25">
      <c r="Q129" s="919" t="s">
        <v>228</v>
      </c>
      <c r="R129" s="918"/>
      <c r="S129" s="921">
        <f>(SUM(G$48)/SUM(G$28:G$33))*1000</f>
        <v>423.69175137294167</v>
      </c>
    </row>
    <row r="130" spans="17:19" x14ac:dyDescent="0.25">
      <c r="Q130" s="919" t="s">
        <v>229</v>
      </c>
      <c r="R130" s="918"/>
      <c r="S130" s="921">
        <f>(SUM(G$52:G$54)/SUM(G$48:G$51,G$55:G$65))*100</f>
        <v>20.055669179169481</v>
      </c>
    </row>
    <row r="145" spans="1:8" customFormat="1" x14ac:dyDescent="0.25">
      <c r="A145" s="18"/>
      <c r="B145" s="18"/>
      <c r="C145" s="18"/>
      <c r="D145" s="18"/>
      <c r="E145" s="18"/>
      <c r="F145" s="18"/>
      <c r="G145" s="18"/>
      <c r="H145" s="18"/>
    </row>
    <row r="146" spans="1:8" customFormat="1" x14ac:dyDescent="0.25">
      <c r="A146" s="18"/>
      <c r="B146" s="18"/>
      <c r="C146" s="18"/>
      <c r="D146" s="18"/>
      <c r="E146" s="18"/>
      <c r="F146" s="18"/>
      <c r="G146" s="18"/>
      <c r="H146" s="18"/>
    </row>
    <row r="147" spans="1:8" customFormat="1" x14ac:dyDescent="0.25">
      <c r="A147" s="18"/>
      <c r="B147" s="18"/>
      <c r="C147" s="18"/>
      <c r="D147" s="19"/>
      <c r="E147" s="19"/>
      <c r="F147" s="19"/>
      <c r="G147" s="19"/>
      <c r="H147" s="19"/>
    </row>
  </sheetData>
  <mergeCells count="3">
    <mergeCell ref="A1:G1"/>
    <mergeCell ref="A23:G23"/>
    <mergeCell ref="A46:G46"/>
  </mergeCells>
  <pageMargins left="0.7" right="0.7" top="0.75" bottom="0.75" header="0.3" footer="0.3"/>
  <pageSetup orientation="portrait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Z147"/>
  <sheetViews>
    <sheetView zoomScaleNormal="100" workbookViewId="0">
      <selection sqref="A1:G1"/>
    </sheetView>
  </sheetViews>
  <sheetFormatPr defaultRowHeight="15" x14ac:dyDescent="0.25"/>
  <cols>
    <col min="1" max="9" width="9.140625" style="18"/>
    <col min="10" max="11" width="11.140625" style="18" bestFit="1" customWidth="1"/>
    <col min="12" max="12" width="11.140625" style="18" customWidth="1"/>
    <col min="13" max="14" width="11.140625" style="18" bestFit="1" customWidth="1"/>
    <col min="15" max="15" width="11.140625" style="18" customWidth="1"/>
    <col min="16" max="17" width="11.140625" style="18" bestFit="1" customWidth="1"/>
    <col min="18" max="18" width="11.140625" style="18" customWidth="1"/>
    <col min="19" max="20" width="11.140625" style="18" bestFit="1" customWidth="1"/>
    <col min="21" max="21" width="11.140625" style="18" customWidth="1"/>
    <col min="22" max="23" width="11.140625" style="18" bestFit="1" customWidth="1"/>
    <col min="24" max="24" width="11.140625" style="18" customWidth="1"/>
    <col min="25" max="26" width="11.140625" style="18" bestFit="1" customWidth="1"/>
    <col min="27" max="16384" width="9.140625" style="18"/>
  </cols>
  <sheetData>
    <row r="1" spans="1:26" x14ac:dyDescent="0.25">
      <c r="A1" s="922" t="s">
        <v>49</v>
      </c>
      <c r="B1" s="923"/>
      <c r="C1" s="923"/>
      <c r="D1" s="923"/>
      <c r="E1" s="923"/>
      <c r="F1" s="923"/>
      <c r="G1" s="924"/>
      <c r="J1" s="20" t="s">
        <v>23</v>
      </c>
      <c r="K1" s="20" t="s">
        <v>24</v>
      </c>
      <c r="L1" s="20"/>
      <c r="M1" s="20" t="s">
        <v>23</v>
      </c>
      <c r="N1" s="20" t="s">
        <v>24</v>
      </c>
      <c r="O1" s="20"/>
      <c r="P1" s="20" t="s">
        <v>23</v>
      </c>
      <c r="Q1" s="20" t="s">
        <v>24</v>
      </c>
      <c r="R1" s="20"/>
      <c r="S1" s="20" t="s">
        <v>23</v>
      </c>
      <c r="T1" s="20" t="s">
        <v>24</v>
      </c>
      <c r="U1" s="20"/>
      <c r="V1" s="20" t="s">
        <v>23</v>
      </c>
      <c r="W1" s="20" t="s">
        <v>24</v>
      </c>
      <c r="X1" s="20"/>
      <c r="Y1" s="20" t="s">
        <v>23</v>
      </c>
      <c r="Z1" s="20" t="s">
        <v>24</v>
      </c>
    </row>
    <row r="2" spans="1:26" x14ac:dyDescent="0.25">
      <c r="A2" s="911" t="s">
        <v>1</v>
      </c>
      <c r="B2" s="905">
        <v>2010</v>
      </c>
      <c r="C2" s="905">
        <v>2015</v>
      </c>
      <c r="D2" s="905">
        <v>2020</v>
      </c>
      <c r="E2" s="905">
        <v>2025</v>
      </c>
      <c r="F2" s="905">
        <v>2030</v>
      </c>
      <c r="G2" s="914">
        <v>2035</v>
      </c>
      <c r="J2" s="1">
        <f>B2</f>
        <v>2010</v>
      </c>
      <c r="K2" s="1">
        <f>B24</f>
        <v>2010</v>
      </c>
      <c r="L2" s="1"/>
      <c r="M2" s="1">
        <v>2015</v>
      </c>
      <c r="N2" s="1">
        <v>2015</v>
      </c>
      <c r="O2" s="1"/>
      <c r="P2" s="1">
        <v>2020</v>
      </c>
      <c r="Q2" s="1">
        <v>2020</v>
      </c>
      <c r="R2" s="1"/>
      <c r="S2" s="1">
        <v>2025</v>
      </c>
      <c r="T2" s="1">
        <v>2025</v>
      </c>
      <c r="U2" s="1"/>
      <c r="V2" s="1">
        <v>2030</v>
      </c>
      <c r="W2" s="1">
        <v>2030</v>
      </c>
      <c r="X2" s="1"/>
      <c r="Y2" s="1">
        <v>2035</v>
      </c>
      <c r="Z2" s="1">
        <v>2035</v>
      </c>
    </row>
    <row r="3" spans="1:26" x14ac:dyDescent="0.25">
      <c r="A3" s="911" t="s">
        <v>2</v>
      </c>
      <c r="B3" s="905">
        <v>25</v>
      </c>
      <c r="C3" s="906">
        <v>32.370606040691442</v>
      </c>
      <c r="D3" s="906">
        <v>42.413087642445035</v>
      </c>
      <c r="E3" s="906">
        <v>42.967388550510961</v>
      </c>
      <c r="F3" s="906">
        <v>30.133613749298512</v>
      </c>
      <c r="G3" s="915">
        <v>24.66246028627377</v>
      </c>
      <c r="I3" s="21" t="s">
        <v>2</v>
      </c>
      <c r="J3" s="20">
        <f>-B3/B$66</f>
        <v>-1.7053206002728513E-2</v>
      </c>
      <c r="K3" s="20">
        <f>B25/B$66</f>
        <v>2.2510231923601638E-2</v>
      </c>
      <c r="L3" s="21" t="s">
        <v>2</v>
      </c>
      <c r="M3" s="20">
        <f>-C3/C$66</f>
        <v>-2.4474569327819849E-2</v>
      </c>
      <c r="N3" s="20">
        <f>C25/C$66</f>
        <v>2.3123022649832337E-2</v>
      </c>
      <c r="O3" s="21" t="s">
        <v>2</v>
      </c>
      <c r="P3" s="20">
        <f>-D3/D$66</f>
        <v>-3.5407259656581758E-2</v>
      </c>
      <c r="Q3" s="20">
        <f>D25/D$66</f>
        <v>3.4050800956061972E-2</v>
      </c>
      <c r="R3" s="21" t="s">
        <v>2</v>
      </c>
      <c r="S3" s="20">
        <f>-E3/E$66</f>
        <v>-3.9903321238164056E-2</v>
      </c>
      <c r="T3" s="20">
        <f>E25/E$66</f>
        <v>3.8335435643385707E-2</v>
      </c>
      <c r="U3" s="21" t="s">
        <v>2</v>
      </c>
      <c r="V3" s="20">
        <f>-F3/F$66</f>
        <v>-3.2191027287494983E-2</v>
      </c>
      <c r="W3" s="20">
        <f>F25/F$66</f>
        <v>3.0928971549709857E-2</v>
      </c>
      <c r="X3" s="21" t="s">
        <v>2</v>
      </c>
      <c r="Y3" s="20">
        <f>-G3/G$66</f>
        <v>-3.0769878017053307E-2</v>
      </c>
      <c r="Z3" s="20">
        <f>G25/G$66</f>
        <v>2.9563172385724326E-2</v>
      </c>
    </row>
    <row r="4" spans="1:26" x14ac:dyDescent="0.25">
      <c r="A4" s="911" t="s">
        <v>3</v>
      </c>
      <c r="B4" s="905">
        <v>30</v>
      </c>
      <c r="C4" s="906">
        <v>22.279743706588281</v>
      </c>
      <c r="D4" s="906">
        <v>30.103106194076574</v>
      </c>
      <c r="E4" s="906">
        <v>39.044386000864456</v>
      </c>
      <c r="F4" s="906">
        <v>38.150532584937487</v>
      </c>
      <c r="G4" s="915">
        <v>24.763155338795002</v>
      </c>
      <c r="I4" s="21" t="s">
        <v>3</v>
      </c>
      <c r="J4" s="20">
        <f t="shared" ref="J4:J20" si="0">-B4/B$66</f>
        <v>-2.0463847203274217E-2</v>
      </c>
      <c r="K4" s="20">
        <f t="shared" ref="K4:K20" si="1">B26/B$66</f>
        <v>1.7053206002728513E-2</v>
      </c>
      <c r="L4" s="21" t="s">
        <v>3</v>
      </c>
      <c r="M4" s="20">
        <f t="shared" ref="M4:M20" si="2">-C4/C$66</f>
        <v>-1.6845132008572843E-2</v>
      </c>
      <c r="N4" s="20">
        <f t="shared" ref="N4:N20" si="3">C26/C$66</f>
        <v>2.3221750051643304E-2</v>
      </c>
      <c r="O4" s="21" t="s">
        <v>3</v>
      </c>
      <c r="P4" s="20">
        <f t="shared" ref="P4:P20" si="4">-D4/D$66</f>
        <v>-2.5130650861095352E-2</v>
      </c>
      <c r="Q4" s="20">
        <f t="shared" ref="Q4:Q20" si="5">D26/D$66</f>
        <v>2.2957359645302159E-2</v>
      </c>
      <c r="R4" s="21" t="s">
        <v>3</v>
      </c>
      <c r="S4" s="20">
        <f t="shared" ref="S4:S20" si="6">-E4/E$66</f>
        <v>-3.6260073737267952E-2</v>
      </c>
      <c r="T4" s="20">
        <f t="shared" ref="T4:T20" si="7">E26/E$66</f>
        <v>3.5028177080938631E-2</v>
      </c>
      <c r="U4" s="21" t="s">
        <v>3</v>
      </c>
      <c r="V4" s="20">
        <f t="shared" ref="V4:V20" si="8">-F4/F$66</f>
        <v>-4.075531218033146E-2</v>
      </c>
      <c r="W4" s="20">
        <f t="shared" ref="W4:W20" si="9">F26/F$66</f>
        <v>3.9140076034235229E-2</v>
      </c>
      <c r="X4" s="21" t="s">
        <v>3</v>
      </c>
      <c r="Y4" s="20">
        <f t="shared" ref="Y4:Y20" si="10">-G4/G$66</f>
        <v>-3.0895509217145841E-2</v>
      </c>
      <c r="Z4" s="20">
        <f t="shared" ref="Z4:Z20" si="11">G26/G$66</f>
        <v>2.9697641503955038E-2</v>
      </c>
    </row>
    <row r="5" spans="1:26" x14ac:dyDescent="0.25">
      <c r="A5" s="911" t="s">
        <v>4</v>
      </c>
      <c r="B5" s="905">
        <v>46</v>
      </c>
      <c r="C5" s="906">
        <v>25.898471690455583</v>
      </c>
      <c r="D5" s="906">
        <v>19.717556602310403</v>
      </c>
      <c r="E5" s="906">
        <v>27.940750456189654</v>
      </c>
      <c r="F5" s="906">
        <v>35.641957884858883</v>
      </c>
      <c r="G5" s="915">
        <v>33.172235084556043</v>
      </c>
      <c r="I5" s="21" t="s">
        <v>4</v>
      </c>
      <c r="J5" s="20">
        <f t="shared" si="0"/>
        <v>-3.1377899045020467E-2</v>
      </c>
      <c r="K5" s="20">
        <f t="shared" si="1"/>
        <v>3.0695770804911322E-2</v>
      </c>
      <c r="L5" s="21" t="s">
        <v>4</v>
      </c>
      <c r="M5" s="20">
        <f t="shared" si="2"/>
        <v>-1.9581157673595896E-2</v>
      </c>
      <c r="N5" s="20">
        <f t="shared" si="3"/>
        <v>1.5874413840817881E-2</v>
      </c>
      <c r="O5" s="21" t="s">
        <v>4</v>
      </c>
      <c r="P5" s="20">
        <f t="shared" si="4"/>
        <v>-1.6460594717765419E-2</v>
      </c>
      <c r="Q5" s="20">
        <f t="shared" si="5"/>
        <v>2.3903457717628383E-2</v>
      </c>
      <c r="R5" s="21" t="s">
        <v>4</v>
      </c>
      <c r="S5" s="20">
        <f t="shared" si="6"/>
        <v>-2.5948254681059879E-2</v>
      </c>
      <c r="T5" s="20">
        <f t="shared" si="7"/>
        <v>2.2638900335502692E-2</v>
      </c>
      <c r="U5" s="21" t="s">
        <v>4</v>
      </c>
      <c r="V5" s="20">
        <f t="shared" si="8"/>
        <v>-3.8075461124470966E-2</v>
      </c>
      <c r="W5" s="20">
        <f t="shared" si="9"/>
        <v>3.712705814204071E-2</v>
      </c>
      <c r="X5" s="21" t="s">
        <v>4</v>
      </c>
      <c r="Y5" s="20">
        <f t="shared" si="10"/>
        <v>-4.1387015539276636E-2</v>
      </c>
      <c r="Z5" s="20">
        <f t="shared" si="11"/>
        <v>3.9664898699597426E-2</v>
      </c>
    </row>
    <row r="6" spans="1:26" x14ac:dyDescent="0.25">
      <c r="A6" s="911" t="s">
        <v>5</v>
      </c>
      <c r="B6" s="905">
        <v>57</v>
      </c>
      <c r="C6" s="906">
        <v>40.890601229403849</v>
      </c>
      <c r="D6" s="906">
        <v>21.848481720098984</v>
      </c>
      <c r="E6" s="906">
        <v>17.322915622185203</v>
      </c>
      <c r="F6" s="906">
        <v>25.8160600877215</v>
      </c>
      <c r="G6" s="915">
        <v>32.01424609445904</v>
      </c>
      <c r="I6" s="21" t="s">
        <v>5</v>
      </c>
      <c r="J6" s="20">
        <f t="shared" si="0"/>
        <v>-3.8881309686221006E-2</v>
      </c>
      <c r="K6" s="20">
        <f t="shared" si="1"/>
        <v>3.751705320600273E-2</v>
      </c>
      <c r="L6" s="21" t="s">
        <v>5</v>
      </c>
      <c r="M6" s="20">
        <f t="shared" si="2"/>
        <v>-3.0916315047894088E-2</v>
      </c>
      <c r="N6" s="20">
        <f t="shared" si="3"/>
        <v>3.0314936353938293E-2</v>
      </c>
      <c r="O6" s="21" t="s">
        <v>5</v>
      </c>
      <c r="P6" s="20">
        <f t="shared" si="4"/>
        <v>-1.8239531907869099E-2</v>
      </c>
      <c r="Q6" s="20">
        <f t="shared" si="5"/>
        <v>1.4227023120765526E-2</v>
      </c>
      <c r="R6" s="21" t="s">
        <v>5</v>
      </c>
      <c r="S6" s="20">
        <f t="shared" si="6"/>
        <v>-1.6087593176417201E-2</v>
      </c>
      <c r="T6" s="20">
        <f t="shared" si="7"/>
        <v>2.4857309418565978E-2</v>
      </c>
      <c r="U6" s="21" t="s">
        <v>5</v>
      </c>
      <c r="V6" s="20">
        <f t="shared" si="8"/>
        <v>-2.7578686766661004E-2</v>
      </c>
      <c r="W6" s="20">
        <f t="shared" si="9"/>
        <v>2.2573630070237698E-2</v>
      </c>
      <c r="X6" s="21" t="s">
        <v>5</v>
      </c>
      <c r="Y6" s="20">
        <f t="shared" si="10"/>
        <v>-3.9942261870876142E-2</v>
      </c>
      <c r="Z6" s="20">
        <f t="shared" si="11"/>
        <v>3.967283704729764E-2</v>
      </c>
    </row>
    <row r="7" spans="1:26" x14ac:dyDescent="0.25">
      <c r="A7" s="911" t="s">
        <v>6</v>
      </c>
      <c r="B7" s="905">
        <v>12</v>
      </c>
      <c r="C7" s="906">
        <v>50.597236097924103</v>
      </c>
      <c r="D7" s="906">
        <v>35.713630568807311</v>
      </c>
      <c r="E7" s="906">
        <v>17.863719252357196</v>
      </c>
      <c r="F7" s="906">
        <v>15.079904520444757</v>
      </c>
      <c r="G7" s="915">
        <v>23.593163650106487</v>
      </c>
      <c r="I7" s="21" t="s">
        <v>6</v>
      </c>
      <c r="J7" s="20">
        <f t="shared" si="0"/>
        <v>-8.1855388813096858E-3</v>
      </c>
      <c r="K7" s="20">
        <f t="shared" si="1"/>
        <v>1.2960436562073669E-2</v>
      </c>
      <c r="L7" s="21" t="s">
        <v>6</v>
      </c>
      <c r="M7" s="20">
        <f t="shared" si="2"/>
        <v>-3.8255248020937618E-2</v>
      </c>
      <c r="N7" s="20">
        <f t="shared" si="3"/>
        <v>3.6899825602758361E-2</v>
      </c>
      <c r="O7" s="21" t="s">
        <v>6</v>
      </c>
      <c r="P7" s="20">
        <f t="shared" si="4"/>
        <v>-2.9814424299624012E-2</v>
      </c>
      <c r="Q7" s="20">
        <f t="shared" si="5"/>
        <v>2.9312972310516827E-2</v>
      </c>
      <c r="R7" s="21" t="s">
        <v>6</v>
      </c>
      <c r="S7" s="20">
        <f t="shared" si="6"/>
        <v>-1.6589831308859201E-2</v>
      </c>
      <c r="T7" s="20">
        <f t="shared" si="7"/>
        <v>1.2214676882970683E-2</v>
      </c>
      <c r="U7" s="21" t="s">
        <v>6</v>
      </c>
      <c r="V7" s="20">
        <f t="shared" si="8"/>
        <v>-1.6109505549156272E-2</v>
      </c>
      <c r="W7" s="20">
        <f t="shared" si="9"/>
        <v>2.6765075258278991E-2</v>
      </c>
      <c r="X7" s="21" t="s">
        <v>6</v>
      </c>
      <c r="Y7" s="20">
        <f t="shared" si="10"/>
        <v>-2.943578049892269E-2</v>
      </c>
      <c r="Z7" s="20">
        <f t="shared" si="11"/>
        <v>2.1900815456807748E-2</v>
      </c>
    </row>
    <row r="8" spans="1:26" x14ac:dyDescent="0.25">
      <c r="A8" s="911" t="s">
        <v>7</v>
      </c>
      <c r="B8" s="905">
        <v>37</v>
      </c>
      <c r="C8" s="906">
        <v>11.871827743101655</v>
      </c>
      <c r="D8" s="906">
        <v>43.478146639665418</v>
      </c>
      <c r="E8" s="906">
        <v>30.613641640559223</v>
      </c>
      <c r="F8" s="906">
        <v>13.976946533376445</v>
      </c>
      <c r="G8" s="915">
        <v>12.97777432908355</v>
      </c>
      <c r="I8" s="21" t="s">
        <v>7</v>
      </c>
      <c r="J8" s="20">
        <f t="shared" si="0"/>
        <v>-2.5238744884038201E-2</v>
      </c>
      <c r="K8" s="20">
        <f t="shared" si="1"/>
        <v>1.9099590723055934E-2</v>
      </c>
      <c r="L8" s="21" t="s">
        <v>7</v>
      </c>
      <c r="M8" s="20">
        <f t="shared" si="2"/>
        <v>-8.9759787253050182E-3</v>
      </c>
      <c r="N8" s="20">
        <f t="shared" si="3"/>
        <v>1.4336831152994001E-2</v>
      </c>
      <c r="O8" s="21" t="s">
        <v>7</v>
      </c>
      <c r="P8" s="20">
        <f t="shared" si="4"/>
        <v>-3.6296391350602107E-2</v>
      </c>
      <c r="Q8" s="20">
        <f t="shared" si="5"/>
        <v>3.5292695940322825E-2</v>
      </c>
      <c r="R8" s="21" t="s">
        <v>7</v>
      </c>
      <c r="S8" s="20">
        <f t="shared" si="6"/>
        <v>-2.8430538086279471E-2</v>
      </c>
      <c r="T8" s="20">
        <f t="shared" si="7"/>
        <v>2.8283274545833206E-2</v>
      </c>
      <c r="U8" s="21" t="s">
        <v>7</v>
      </c>
      <c r="V8" s="20">
        <f t="shared" si="8"/>
        <v>-1.4931241602652242E-2</v>
      </c>
      <c r="W8" s="20">
        <f t="shared" si="9"/>
        <v>1.0094808689017134E-2</v>
      </c>
      <c r="X8" s="21" t="s">
        <v>7</v>
      </c>
      <c r="Y8" s="20">
        <f t="shared" si="10"/>
        <v>-1.619159355569226E-2</v>
      </c>
      <c r="Z8" s="20">
        <f t="shared" si="11"/>
        <v>2.9559455749937052E-2</v>
      </c>
    </row>
    <row r="9" spans="1:26" x14ac:dyDescent="0.25">
      <c r="A9" s="911" t="s">
        <v>8</v>
      </c>
      <c r="B9" s="905">
        <v>24</v>
      </c>
      <c r="C9" s="906">
        <v>34.659008389702009</v>
      </c>
      <c r="D9" s="906">
        <v>11.80356425191712</v>
      </c>
      <c r="E9" s="906">
        <v>35.516749037249284</v>
      </c>
      <c r="F9" s="906">
        <v>26.149692254917426</v>
      </c>
      <c r="G9" s="915">
        <v>10.265015767531859</v>
      </c>
      <c r="I9" s="21" t="s">
        <v>8</v>
      </c>
      <c r="J9" s="20">
        <f t="shared" si="0"/>
        <v>-1.6371077762619372E-2</v>
      </c>
      <c r="K9" s="20">
        <f t="shared" si="1"/>
        <v>1.4324693042291951E-2</v>
      </c>
      <c r="L9" s="21" t="s">
        <v>8</v>
      </c>
      <c r="M9" s="20">
        <f t="shared" si="2"/>
        <v>-2.6204770544021996E-2</v>
      </c>
      <c r="N9" s="20">
        <f t="shared" si="3"/>
        <v>1.9712676613141362E-2</v>
      </c>
      <c r="O9" s="21" t="s">
        <v>8</v>
      </c>
      <c r="P9" s="20">
        <f t="shared" si="4"/>
        <v>-9.853841999527737E-3</v>
      </c>
      <c r="Q9" s="20">
        <f t="shared" si="5"/>
        <v>1.5793060022828861E-2</v>
      </c>
      <c r="R9" s="21" t="s">
        <v>8</v>
      </c>
      <c r="S9" s="20">
        <f t="shared" si="6"/>
        <v>-3.2983997724287076E-2</v>
      </c>
      <c r="T9" s="20">
        <f t="shared" si="7"/>
        <v>3.2118762300875986E-2</v>
      </c>
      <c r="U9" s="21" t="s">
        <v>8</v>
      </c>
      <c r="V9" s="20">
        <f t="shared" si="8"/>
        <v>-2.7935098124672791E-2</v>
      </c>
      <c r="W9" s="20">
        <f t="shared" si="9"/>
        <v>2.7997954280150283E-2</v>
      </c>
      <c r="X9" s="21" t="s">
        <v>8</v>
      </c>
      <c r="Y9" s="20">
        <f t="shared" si="10"/>
        <v>-1.2807046796781931E-2</v>
      </c>
      <c r="Z9" s="20">
        <f t="shared" si="11"/>
        <v>7.2211269226859377E-3</v>
      </c>
    </row>
    <row r="10" spans="1:26" x14ac:dyDescent="0.25">
      <c r="A10" s="911" t="s">
        <v>9</v>
      </c>
      <c r="B10" s="905">
        <v>24</v>
      </c>
      <c r="C10" s="906">
        <v>21.700728697242102</v>
      </c>
      <c r="D10" s="906">
        <v>32.279061901645569</v>
      </c>
      <c r="E10" s="906">
        <v>11.719448515127752</v>
      </c>
      <c r="F10" s="906">
        <v>26.922540338526041</v>
      </c>
      <c r="G10" s="915">
        <v>22.224448959602082</v>
      </c>
      <c r="I10" s="21" t="s">
        <v>9</v>
      </c>
      <c r="J10" s="20">
        <f t="shared" si="0"/>
        <v>-1.6371077762619372E-2</v>
      </c>
      <c r="K10" s="20">
        <f t="shared" si="1"/>
        <v>1.6371077762619372E-2</v>
      </c>
      <c r="L10" s="21" t="s">
        <v>9</v>
      </c>
      <c r="M10" s="20">
        <f t="shared" si="2"/>
        <v>-1.6407353890663112E-2</v>
      </c>
      <c r="N10" s="20">
        <f t="shared" si="3"/>
        <v>1.4256815152207322E-2</v>
      </c>
      <c r="O10" s="21" t="s">
        <v>9</v>
      </c>
      <c r="P10" s="20">
        <f t="shared" si="4"/>
        <v>-2.6947180451881707E-2</v>
      </c>
      <c r="Q10" s="20">
        <f t="shared" si="5"/>
        <v>2.0202573661102619E-2</v>
      </c>
      <c r="R10" s="21" t="s">
        <v>9</v>
      </c>
      <c r="S10" s="20">
        <f t="shared" si="6"/>
        <v>-1.0883717503183151E-2</v>
      </c>
      <c r="T10" s="20">
        <f t="shared" si="7"/>
        <v>1.7556006550474332E-2</v>
      </c>
      <c r="U10" s="21" t="s">
        <v>9</v>
      </c>
      <c r="V10" s="20">
        <f t="shared" si="8"/>
        <v>-2.876071346425722E-2</v>
      </c>
      <c r="W10" s="20">
        <f t="shared" si="9"/>
        <v>2.8066317758866855E-2</v>
      </c>
      <c r="X10" s="21" t="s">
        <v>9</v>
      </c>
      <c r="Y10" s="20">
        <f t="shared" si="10"/>
        <v>-2.7728116965840016E-2</v>
      </c>
      <c r="Z10" s="20">
        <f t="shared" si="11"/>
        <v>2.8122701495443152E-2</v>
      </c>
    </row>
    <row r="11" spans="1:26" x14ac:dyDescent="0.25">
      <c r="A11" s="911" t="s">
        <v>10</v>
      </c>
      <c r="B11" s="905">
        <v>37</v>
      </c>
      <c r="C11" s="906">
        <v>20.526442037147174</v>
      </c>
      <c r="D11" s="906">
        <v>19.509115829037931</v>
      </c>
      <c r="E11" s="906">
        <v>29.902872543023822</v>
      </c>
      <c r="F11" s="906">
        <v>11.625438454843382</v>
      </c>
      <c r="G11" s="915">
        <v>18.571611158148265</v>
      </c>
      <c r="I11" s="21" t="s">
        <v>10</v>
      </c>
      <c r="J11" s="20">
        <f t="shared" si="0"/>
        <v>-2.5238744884038201E-2</v>
      </c>
      <c r="K11" s="20">
        <f t="shared" si="1"/>
        <v>2.5238744884038201E-2</v>
      </c>
      <c r="L11" s="21" t="s">
        <v>10</v>
      </c>
      <c r="M11" s="20">
        <f t="shared" si="2"/>
        <v>-1.551950643309313E-2</v>
      </c>
      <c r="N11" s="20">
        <f t="shared" si="3"/>
        <v>1.5581948849557208E-2</v>
      </c>
      <c r="O11" s="21" t="s">
        <v>10</v>
      </c>
      <c r="P11" s="20">
        <f t="shared" si="4"/>
        <v>-1.6286584359347388E-2</v>
      </c>
      <c r="Q11" s="20">
        <f t="shared" si="5"/>
        <v>1.397850691146427E-2</v>
      </c>
      <c r="R11" s="21" t="s">
        <v>10</v>
      </c>
      <c r="S11" s="20">
        <f t="shared" si="6"/>
        <v>-2.7770454972506485E-2</v>
      </c>
      <c r="T11" s="20">
        <f t="shared" si="7"/>
        <v>2.0683643342435543E-2</v>
      </c>
      <c r="U11" s="21" t="s">
        <v>10</v>
      </c>
      <c r="V11" s="20">
        <f t="shared" si="8"/>
        <v>-1.2419181105939169E-2</v>
      </c>
      <c r="W11" s="20">
        <f t="shared" si="9"/>
        <v>2.0102283177764489E-2</v>
      </c>
      <c r="X11" s="21" t="s">
        <v>10</v>
      </c>
      <c r="Y11" s="20">
        <f t="shared" si="10"/>
        <v>-2.3170689512855065E-2</v>
      </c>
      <c r="Z11" s="20">
        <f t="shared" si="11"/>
        <v>2.2456520069145957E-2</v>
      </c>
    </row>
    <row r="12" spans="1:26" x14ac:dyDescent="0.25">
      <c r="A12" s="912" t="s">
        <v>11</v>
      </c>
      <c r="B12" s="907">
        <v>84</v>
      </c>
      <c r="C12" s="908">
        <v>29.150956732526062</v>
      </c>
      <c r="D12" s="908">
        <v>17.439186040433711</v>
      </c>
      <c r="E12" s="908">
        <v>17.405485751300063</v>
      </c>
      <c r="F12" s="908">
        <v>27.478078511953168</v>
      </c>
      <c r="G12" s="916">
        <v>11.499694292286</v>
      </c>
      <c r="I12" s="21" t="s">
        <v>11</v>
      </c>
      <c r="J12" s="20">
        <f t="shared" si="0"/>
        <v>-5.7298772169167803E-2</v>
      </c>
      <c r="K12" s="20">
        <f t="shared" si="1"/>
        <v>4.6384720327421552E-2</v>
      </c>
      <c r="L12" s="21" t="s">
        <v>11</v>
      </c>
      <c r="M12" s="20">
        <f t="shared" si="2"/>
        <v>-2.2040276620883627E-2</v>
      </c>
      <c r="N12" s="20">
        <f t="shared" si="3"/>
        <v>2.3327207268197474E-2</v>
      </c>
      <c r="O12" s="21" t="s">
        <v>11</v>
      </c>
      <c r="P12" s="20">
        <f t="shared" si="4"/>
        <v>-1.4558567240813976E-2</v>
      </c>
      <c r="Q12" s="20">
        <f t="shared" si="5"/>
        <v>1.4618832532011192E-2</v>
      </c>
      <c r="R12" s="21" t="s">
        <v>11</v>
      </c>
      <c r="S12" s="20">
        <f t="shared" si="6"/>
        <v>-1.6164275108875668E-2</v>
      </c>
      <c r="T12" s="20">
        <f t="shared" si="7"/>
        <v>1.3736230471555026E-2</v>
      </c>
      <c r="U12" s="21" t="s">
        <v>11</v>
      </c>
      <c r="V12" s="20">
        <f t="shared" si="8"/>
        <v>-2.9354181763440356E-2</v>
      </c>
      <c r="W12" s="20">
        <f t="shared" si="9"/>
        <v>2.1809719592079207E-2</v>
      </c>
      <c r="X12" s="21" t="s">
        <v>11</v>
      </c>
      <c r="Y12" s="20">
        <f t="shared" si="10"/>
        <v>-1.4347481415063085E-2</v>
      </c>
      <c r="Z12" s="20">
        <f t="shared" si="11"/>
        <v>2.3403281477098654E-2</v>
      </c>
    </row>
    <row r="13" spans="1:26" x14ac:dyDescent="0.25">
      <c r="A13" s="912" t="s">
        <v>12</v>
      </c>
      <c r="B13" s="907">
        <v>79</v>
      </c>
      <c r="C13" s="908">
        <v>75.312179412367925</v>
      </c>
      <c r="D13" s="908">
        <v>21.164713152548387</v>
      </c>
      <c r="E13" s="908">
        <v>14.7929794802846</v>
      </c>
      <c r="F13" s="908">
        <v>15.27093712452279</v>
      </c>
      <c r="G13" s="916">
        <v>24.806978222054266</v>
      </c>
      <c r="I13" s="21" t="s">
        <v>12</v>
      </c>
      <c r="J13" s="20">
        <f t="shared" si="0"/>
        <v>-5.3888130968622099E-2</v>
      </c>
      <c r="K13" s="20">
        <f t="shared" si="1"/>
        <v>4.5702592087312414E-2</v>
      </c>
      <c r="L13" s="21" t="s">
        <v>12</v>
      </c>
      <c r="M13" s="20">
        <f t="shared" si="2"/>
        <v>-5.6941570817060728E-2</v>
      </c>
      <c r="N13" s="20">
        <f t="shared" si="3"/>
        <v>4.6523753856964507E-2</v>
      </c>
      <c r="O13" s="21" t="s">
        <v>12</v>
      </c>
      <c r="P13" s="20">
        <f t="shared" si="4"/>
        <v>-1.7668708783168216E-2</v>
      </c>
      <c r="Q13" s="20">
        <f t="shared" si="5"/>
        <v>2.0508705299954265E-2</v>
      </c>
      <c r="R13" s="21" t="s">
        <v>12</v>
      </c>
      <c r="S13" s="20">
        <f t="shared" si="6"/>
        <v>-1.3738070480532985E-2</v>
      </c>
      <c r="T13" s="20">
        <f t="shared" si="7"/>
        <v>1.3660974819652465E-2</v>
      </c>
      <c r="U13" s="21" t="s">
        <v>12</v>
      </c>
      <c r="V13" s="20">
        <f t="shared" si="8"/>
        <v>-1.6313581164574962E-2</v>
      </c>
      <c r="W13" s="20">
        <f t="shared" si="9"/>
        <v>1.3781627154275271E-2</v>
      </c>
      <c r="X13" s="21" t="s">
        <v>12</v>
      </c>
      <c r="Y13" s="20">
        <f t="shared" si="10"/>
        <v>-3.0950184409993232E-2</v>
      </c>
      <c r="Z13" s="20">
        <f t="shared" si="11"/>
        <v>2.3039515771651784E-2</v>
      </c>
    </row>
    <row r="14" spans="1:26" x14ac:dyDescent="0.25">
      <c r="A14" s="912" t="s">
        <v>13</v>
      </c>
      <c r="B14" s="907">
        <v>77</v>
      </c>
      <c r="C14" s="908">
        <v>70.094115453746554</v>
      </c>
      <c r="D14" s="908">
        <v>66.441869233898387</v>
      </c>
      <c r="E14" s="908">
        <v>13.397356325823758</v>
      </c>
      <c r="F14" s="908">
        <v>12.786452715126304</v>
      </c>
      <c r="G14" s="916">
        <v>13.093565371547113</v>
      </c>
      <c r="I14" s="21" t="s">
        <v>13</v>
      </c>
      <c r="J14" s="20">
        <f t="shared" si="0"/>
        <v>-5.2523874488403823E-2</v>
      </c>
      <c r="K14" s="20">
        <f t="shared" si="1"/>
        <v>3.3424283765347888E-2</v>
      </c>
      <c r="L14" s="21" t="s">
        <v>13</v>
      </c>
      <c r="M14" s="20">
        <f t="shared" si="2"/>
        <v>-5.2996329014922725E-2</v>
      </c>
      <c r="N14" s="20">
        <f t="shared" si="3"/>
        <v>4.6805704093264691E-2</v>
      </c>
      <c r="O14" s="21" t="s">
        <v>13</v>
      </c>
      <c r="P14" s="20">
        <f t="shared" si="4"/>
        <v>-5.5466947746548749E-2</v>
      </c>
      <c r="Q14" s="20">
        <f t="shared" si="5"/>
        <v>4.5715614507442381E-2</v>
      </c>
      <c r="R14" s="21" t="s">
        <v>13</v>
      </c>
      <c r="S14" s="20">
        <f t="shared" si="6"/>
        <v>-1.244197125415334E-2</v>
      </c>
      <c r="T14" s="20">
        <f t="shared" si="7"/>
        <v>1.7040628984514698E-2</v>
      </c>
      <c r="U14" s="21" t="s">
        <v>13</v>
      </c>
      <c r="V14" s="20">
        <f t="shared" si="8"/>
        <v>-1.365946519681786E-2</v>
      </c>
      <c r="W14" s="20">
        <f t="shared" si="9"/>
        <v>1.3172199005187176E-2</v>
      </c>
      <c r="X14" s="21" t="s">
        <v>13</v>
      </c>
      <c r="Y14" s="20">
        <f t="shared" si="10"/>
        <v>-1.6336059120389154E-2</v>
      </c>
      <c r="Z14" s="20">
        <f t="shared" si="11"/>
        <v>1.3779290163072224E-2</v>
      </c>
    </row>
    <row r="15" spans="1:26" x14ac:dyDescent="0.25">
      <c r="A15" s="912" t="s">
        <v>14</v>
      </c>
      <c r="B15" s="907">
        <v>43</v>
      </c>
      <c r="C15" s="908">
        <v>70.203216490620662</v>
      </c>
      <c r="D15" s="908">
        <v>60.477779881303448</v>
      </c>
      <c r="E15" s="908">
        <v>57.303859974920023</v>
      </c>
      <c r="F15" s="908">
        <v>5.9599528614771744</v>
      </c>
      <c r="G15" s="916">
        <v>11.463294213327583</v>
      </c>
      <c r="I15" s="21" t="s">
        <v>14</v>
      </c>
      <c r="J15" s="20">
        <f t="shared" si="0"/>
        <v>-2.9331514324693043E-2</v>
      </c>
      <c r="K15" s="20">
        <f t="shared" si="1"/>
        <v>3.4106412005457026E-2</v>
      </c>
      <c r="L15" s="21" t="s">
        <v>14</v>
      </c>
      <c r="M15" s="20">
        <f t="shared" si="2"/>
        <v>-5.3078817457905714E-2</v>
      </c>
      <c r="N15" s="20">
        <f t="shared" si="3"/>
        <v>3.2720536217362747E-2</v>
      </c>
      <c r="O15" s="21" t="s">
        <v>14</v>
      </c>
      <c r="P15" s="20">
        <f t="shared" si="4"/>
        <v>-5.048801147804062E-2</v>
      </c>
      <c r="Q15" s="20">
        <f t="shared" si="5"/>
        <v>4.6769696251486852E-2</v>
      </c>
      <c r="R15" s="21" t="s">
        <v>14</v>
      </c>
      <c r="S15" s="20">
        <f t="shared" si="6"/>
        <v>-5.3217437919875946E-2</v>
      </c>
      <c r="T15" s="20">
        <f t="shared" si="7"/>
        <v>4.3871423560282265E-2</v>
      </c>
      <c r="U15" s="21" t="s">
        <v>14</v>
      </c>
      <c r="V15" s="20">
        <f t="shared" si="8"/>
        <v>-6.3668767640078288E-3</v>
      </c>
      <c r="W15" s="20">
        <f t="shared" si="9"/>
        <v>1.2993503715745175E-2</v>
      </c>
      <c r="X15" s="21" t="s">
        <v>14</v>
      </c>
      <c r="Y15" s="20">
        <f t="shared" si="10"/>
        <v>-1.4302067211599169E-2</v>
      </c>
      <c r="Z15" s="20">
        <f t="shared" si="11"/>
        <v>1.2871585427831858E-2</v>
      </c>
    </row>
    <row r="16" spans="1:26" x14ac:dyDescent="0.25">
      <c r="A16" s="912" t="s">
        <v>15</v>
      </c>
      <c r="B16" s="907">
        <v>46</v>
      </c>
      <c r="C16" s="908">
        <v>36.224272765098441</v>
      </c>
      <c r="D16" s="908">
        <v>62.240188529415299</v>
      </c>
      <c r="E16" s="908">
        <v>49.93040982180321</v>
      </c>
      <c r="F16" s="908">
        <v>47.682167245654689</v>
      </c>
      <c r="G16" s="916">
        <v>5.5861944655196423</v>
      </c>
      <c r="I16" s="21" t="s">
        <v>15</v>
      </c>
      <c r="J16" s="20">
        <f t="shared" si="0"/>
        <v>-3.1377899045020467E-2</v>
      </c>
      <c r="K16" s="20">
        <f t="shared" si="1"/>
        <v>2.7285129604365622E-2</v>
      </c>
      <c r="L16" s="21" t="s">
        <v>15</v>
      </c>
      <c r="M16" s="20">
        <f t="shared" si="2"/>
        <v>-2.7388226035212061E-2</v>
      </c>
      <c r="N16" s="20">
        <f t="shared" si="3"/>
        <v>3.3542672072713817E-2</v>
      </c>
      <c r="O16" s="21" t="s">
        <v>15</v>
      </c>
      <c r="P16" s="20">
        <f t="shared" si="4"/>
        <v>-5.1959304045815204E-2</v>
      </c>
      <c r="Q16" s="20">
        <f t="shared" si="5"/>
        <v>3.0978927286634528E-2</v>
      </c>
      <c r="R16" s="21" t="s">
        <v>15</v>
      </c>
      <c r="S16" s="20">
        <f t="shared" si="6"/>
        <v>-4.6369799279991436E-2</v>
      </c>
      <c r="T16" s="20">
        <f t="shared" si="7"/>
        <v>4.6115142210351644E-2</v>
      </c>
      <c r="U16" s="21" t="s">
        <v>15</v>
      </c>
      <c r="V16" s="20">
        <f t="shared" si="8"/>
        <v>-5.0937732185125054E-2</v>
      </c>
      <c r="W16" s="20">
        <f t="shared" si="9"/>
        <v>4.1953193117857834E-2</v>
      </c>
      <c r="X16" s="21" t="s">
        <v>15</v>
      </c>
      <c r="Y16" s="20">
        <f t="shared" si="10"/>
        <v>-6.969561036829869E-3</v>
      </c>
      <c r="Z16" s="20">
        <f t="shared" si="11"/>
        <v>1.4541205036705416E-2</v>
      </c>
    </row>
    <row r="17" spans="1:26" x14ac:dyDescent="0.25">
      <c r="A17" s="912" t="s">
        <v>16</v>
      </c>
      <c r="B17" s="907">
        <v>44</v>
      </c>
      <c r="C17" s="908">
        <v>38.062488039853065</v>
      </c>
      <c r="D17" s="908">
        <v>29.30504572294188</v>
      </c>
      <c r="E17" s="908">
        <v>53.599268524838799</v>
      </c>
      <c r="F17" s="908">
        <v>39.078829585377242</v>
      </c>
      <c r="G17" s="916">
        <v>38.071737802951006</v>
      </c>
      <c r="I17" s="21" t="s">
        <v>16</v>
      </c>
      <c r="J17" s="20">
        <f t="shared" si="0"/>
        <v>-3.0013642564802184E-2</v>
      </c>
      <c r="K17" s="20">
        <f t="shared" si="1"/>
        <v>3.5470668485675309E-2</v>
      </c>
      <c r="L17" s="21" t="s">
        <v>16</v>
      </c>
      <c r="M17" s="20">
        <f t="shared" si="2"/>
        <v>-2.8778052568730939E-2</v>
      </c>
      <c r="N17" s="20">
        <f t="shared" si="3"/>
        <v>2.5102525670666322E-2</v>
      </c>
      <c r="O17" s="21" t="s">
        <v>16</v>
      </c>
      <c r="P17" s="20">
        <f t="shared" si="4"/>
        <v>-2.4464414661520915E-2</v>
      </c>
      <c r="Q17" s="20">
        <f t="shared" si="5"/>
        <v>3.2286301605016395E-2</v>
      </c>
      <c r="R17" s="21" t="s">
        <v>16</v>
      </c>
      <c r="S17" s="20">
        <f t="shared" si="6"/>
        <v>-4.9777026303634279E-2</v>
      </c>
      <c r="T17" s="20">
        <f t="shared" si="7"/>
        <v>2.8679580557552261E-2</v>
      </c>
      <c r="U17" s="21" t="s">
        <v>16</v>
      </c>
      <c r="V17" s="20">
        <f t="shared" si="8"/>
        <v>-4.1746989923355279E-2</v>
      </c>
      <c r="W17" s="20">
        <f t="shared" si="9"/>
        <v>4.616244707461549E-2</v>
      </c>
      <c r="X17" s="21" t="s">
        <v>16</v>
      </c>
      <c r="Y17" s="20">
        <f t="shared" si="10"/>
        <v>-4.7499832315838868E-2</v>
      </c>
      <c r="Z17" s="20">
        <f t="shared" si="11"/>
        <v>3.8830183756385174E-2</v>
      </c>
    </row>
    <row r="18" spans="1:26" x14ac:dyDescent="0.25">
      <c r="A18" s="912" t="s">
        <v>17</v>
      </c>
      <c r="B18" s="907">
        <v>40</v>
      </c>
      <c r="C18" s="908">
        <v>33.779050202288708</v>
      </c>
      <c r="D18" s="908">
        <v>28.969072475119958</v>
      </c>
      <c r="E18" s="908">
        <v>21.716169157529293</v>
      </c>
      <c r="F18" s="908">
        <v>42.847594149975379</v>
      </c>
      <c r="G18" s="916">
        <v>27.200886257678665</v>
      </c>
      <c r="I18" s="21" t="s">
        <v>17</v>
      </c>
      <c r="J18" s="20">
        <f t="shared" si="0"/>
        <v>-2.7285129604365622E-2</v>
      </c>
      <c r="K18" s="20">
        <f t="shared" si="1"/>
        <v>2.1828103683492497E-2</v>
      </c>
      <c r="L18" s="21" t="s">
        <v>17</v>
      </c>
      <c r="M18" s="20">
        <f t="shared" si="2"/>
        <v>-2.5539457153337962E-2</v>
      </c>
      <c r="N18" s="20">
        <f t="shared" si="3"/>
        <v>3.3266526966352766E-2</v>
      </c>
      <c r="O18" s="21" t="s">
        <v>17</v>
      </c>
      <c r="P18" s="20">
        <f t="shared" si="4"/>
        <v>-2.4183937745442988E-2</v>
      </c>
      <c r="Q18" s="20">
        <f t="shared" si="5"/>
        <v>2.1354525850135652E-2</v>
      </c>
      <c r="R18" s="21" t="s">
        <v>17</v>
      </c>
      <c r="S18" s="20">
        <f t="shared" si="6"/>
        <v>-2.016755737753341E-2</v>
      </c>
      <c r="T18" s="20">
        <f t="shared" si="7"/>
        <v>2.9772220438370817E-2</v>
      </c>
      <c r="U18" s="21" t="s">
        <v>17</v>
      </c>
      <c r="V18" s="20">
        <f t="shared" si="8"/>
        <v>-4.5773072023845035E-2</v>
      </c>
      <c r="W18" s="20">
        <f t="shared" si="9"/>
        <v>2.5579911260034623E-2</v>
      </c>
      <c r="X18" s="21" t="s">
        <v>17</v>
      </c>
      <c r="Y18" s="20">
        <f t="shared" si="10"/>
        <v>-3.3936920420317519E-2</v>
      </c>
      <c r="Z18" s="20">
        <f t="shared" si="11"/>
        <v>4.4410979259890668E-2</v>
      </c>
    </row>
    <row r="19" spans="1:26" x14ac:dyDescent="0.25">
      <c r="A19" s="912" t="s">
        <v>18</v>
      </c>
      <c r="B19" s="907">
        <v>20</v>
      </c>
      <c r="C19" s="908">
        <v>28.604193572269853</v>
      </c>
      <c r="D19" s="908">
        <v>22.841774304374447</v>
      </c>
      <c r="E19" s="908">
        <v>19.521426663843535</v>
      </c>
      <c r="F19" s="908">
        <v>14.135384178478416</v>
      </c>
      <c r="G19" s="916">
        <v>30.577248355475518</v>
      </c>
      <c r="I19" s="21" t="s">
        <v>18</v>
      </c>
      <c r="J19" s="20">
        <f t="shared" si="0"/>
        <v>-1.3642564802182811E-2</v>
      </c>
      <c r="K19" s="20">
        <f t="shared" si="1"/>
        <v>2.5238744884038201E-2</v>
      </c>
      <c r="L19" s="21" t="s">
        <v>18</v>
      </c>
      <c r="M19" s="20">
        <f t="shared" si="2"/>
        <v>-2.1626883283274598E-2</v>
      </c>
      <c r="N19" s="20">
        <f t="shared" si="3"/>
        <v>1.8658369118345744E-2</v>
      </c>
      <c r="O19" s="21" t="s">
        <v>18</v>
      </c>
      <c r="P19" s="20">
        <f t="shared" si="4"/>
        <v>-1.9068751622851654E-2</v>
      </c>
      <c r="Q19" s="20">
        <f t="shared" si="5"/>
        <v>3.0067860103652734E-2</v>
      </c>
      <c r="R19" s="21" t="s">
        <v>18</v>
      </c>
      <c r="S19" s="20">
        <f t="shared" si="6"/>
        <v>-1.8129325180628101E-2</v>
      </c>
      <c r="T19" s="20">
        <f t="shared" si="7"/>
        <v>1.7125716969896159E-2</v>
      </c>
      <c r="U19" s="21" t="s">
        <v>18</v>
      </c>
      <c r="V19" s="20">
        <f t="shared" si="8"/>
        <v>-1.5100496793857537E-2</v>
      </c>
      <c r="W19" s="20">
        <f t="shared" si="9"/>
        <v>2.7544058127981431E-2</v>
      </c>
      <c r="X19" s="21" t="s">
        <v>18</v>
      </c>
      <c r="Y19" s="20">
        <f t="shared" si="10"/>
        <v>-3.8149405658395447E-2</v>
      </c>
      <c r="Z19" s="20">
        <f t="shared" si="11"/>
        <v>2.1634707564345278E-2</v>
      </c>
    </row>
    <row r="20" spans="1:26" ht="15.75" thickBot="1" x14ac:dyDescent="0.3">
      <c r="A20" s="913" t="s">
        <v>19</v>
      </c>
      <c r="B20" s="909">
        <v>19</v>
      </c>
      <c r="C20" s="910">
        <v>23.597904803874197</v>
      </c>
      <c r="D20" s="910">
        <v>31.52193556493075</v>
      </c>
      <c r="E20" s="910">
        <v>31.821719782811392</v>
      </c>
      <c r="F20" s="910">
        <v>29.4427057563509</v>
      </c>
      <c r="G20" s="917">
        <v>24.161744041463862</v>
      </c>
      <c r="I20" s="21" t="s">
        <v>19</v>
      </c>
      <c r="J20" s="20">
        <f t="shared" si="0"/>
        <v>-1.2960436562073669E-2</v>
      </c>
      <c r="K20" s="20">
        <f t="shared" si="1"/>
        <v>2.7285129604365622E-2</v>
      </c>
      <c r="L20" s="21" t="s">
        <v>19</v>
      </c>
      <c r="M20" s="20">
        <f t="shared" si="2"/>
        <v>-1.7841759168416717E-2</v>
      </c>
      <c r="N20" s="20">
        <f t="shared" si="3"/>
        <v>4.3319080677593075E-2</v>
      </c>
      <c r="O20" s="21" t="s">
        <v>19</v>
      </c>
      <c r="P20" s="20">
        <f t="shared" si="4"/>
        <v>-2.6315116853426069E-2</v>
      </c>
      <c r="Q20" s="20">
        <f t="shared" si="5"/>
        <v>4.9370866495749725E-2</v>
      </c>
      <c r="R20" s="21" t="s">
        <v>19</v>
      </c>
      <c r="S20" s="20">
        <f t="shared" si="6"/>
        <v>-2.955246640953382E-2</v>
      </c>
      <c r="T20" s="20">
        <f t="shared" si="7"/>
        <v>6.3866184144058508E-2</v>
      </c>
      <c r="U20" s="21" t="s">
        <v>19</v>
      </c>
      <c r="V20" s="20">
        <f t="shared" si="8"/>
        <v>-3.1452946609911374E-2</v>
      </c>
      <c r="W20" s="20">
        <f t="shared" si="9"/>
        <v>6.4745596361350952E-2</v>
      </c>
      <c r="X20" s="21" t="s">
        <v>19</v>
      </c>
      <c r="Y20" s="20">
        <f t="shared" si="10"/>
        <v>-3.0145164278232495E-2</v>
      </c>
      <c r="Z20" s="20">
        <f t="shared" si="11"/>
        <v>7.4665514371321989E-2</v>
      </c>
    </row>
    <row r="21" spans="1:26" ht="15.75" thickTop="1" x14ac:dyDescent="0.25">
      <c r="A21" s="912" t="s">
        <v>20</v>
      </c>
      <c r="B21" s="907">
        <v>744</v>
      </c>
      <c r="C21" s="908">
        <v>665.82304310490167</v>
      </c>
      <c r="D21" s="908">
        <v>597.26731625497064</v>
      </c>
      <c r="E21" s="908">
        <v>532.38054710122219</v>
      </c>
      <c r="F21" s="908">
        <v>458.17878853784055</v>
      </c>
      <c r="G21" s="916">
        <v>388.70545369085983</v>
      </c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 x14ac:dyDescent="0.25">
      <c r="A22" s="904"/>
      <c r="B22" s="904"/>
      <c r="C22" s="904"/>
      <c r="D22" s="904"/>
      <c r="E22" s="904"/>
      <c r="F22" s="904"/>
      <c r="G22" s="904"/>
    </row>
    <row r="23" spans="1:26" x14ac:dyDescent="0.25">
      <c r="A23" s="922" t="s">
        <v>50</v>
      </c>
      <c r="B23" s="923"/>
      <c r="C23" s="923"/>
      <c r="D23" s="923"/>
      <c r="E23" s="923"/>
      <c r="F23" s="923"/>
      <c r="G23" s="924"/>
    </row>
    <row r="24" spans="1:26" x14ac:dyDescent="0.25">
      <c r="A24" s="911" t="s">
        <v>1</v>
      </c>
      <c r="B24" s="905">
        <v>2010</v>
      </c>
      <c r="C24" s="905">
        <v>2015</v>
      </c>
      <c r="D24" s="905">
        <v>2020</v>
      </c>
      <c r="E24" s="905">
        <v>2025</v>
      </c>
      <c r="F24" s="905">
        <v>2030</v>
      </c>
      <c r="G24" s="914">
        <v>2035</v>
      </c>
      <c r="Q24" s="919" t="s">
        <v>223</v>
      </c>
      <c r="R24" s="918"/>
      <c r="S24" s="920">
        <f>(SUM(B$48:B$50,B$61:B$65)/SUM(B$51:B$60))*100</f>
        <v>64.349775784753362</v>
      </c>
    </row>
    <row r="25" spans="1:26" x14ac:dyDescent="0.25">
      <c r="A25" s="911" t="s">
        <v>2</v>
      </c>
      <c r="B25" s="905">
        <v>33</v>
      </c>
      <c r="C25" s="906">
        <v>30.58302054847162</v>
      </c>
      <c r="D25" s="906">
        <v>40.788234369231937</v>
      </c>
      <c r="E25" s="906">
        <v>41.279109292964876</v>
      </c>
      <c r="F25" s="906">
        <v>28.952219325540053</v>
      </c>
      <c r="G25" s="915">
        <v>23.695269916088353</v>
      </c>
      <c r="Q25" s="919" t="s">
        <v>224</v>
      </c>
      <c r="R25" s="918"/>
      <c r="S25" s="920">
        <f>(SUM(B$48:B$50)/SUM(B$51:B$60))*100</f>
        <v>22.869955156950674</v>
      </c>
    </row>
    <row r="26" spans="1:26" x14ac:dyDescent="0.25">
      <c r="A26" s="911" t="s">
        <v>3</v>
      </c>
      <c r="B26" s="905">
        <v>25</v>
      </c>
      <c r="C26" s="906">
        <v>30.713599591013185</v>
      </c>
      <c r="D26" s="906">
        <v>27.499798519265926</v>
      </c>
      <c r="E26" s="906">
        <v>37.717895356873832</v>
      </c>
      <c r="F26" s="906">
        <v>36.638530445158715</v>
      </c>
      <c r="G26" s="915">
        <v>23.803048675765503</v>
      </c>
      <c r="Q26" s="919" t="s">
        <v>225</v>
      </c>
      <c r="R26" s="918"/>
      <c r="S26" s="920">
        <f>(SUM(B$61:B$65)/SUM(B$51:B$60))*100</f>
        <v>41.479820627802688</v>
      </c>
    </row>
    <row r="27" spans="1:26" x14ac:dyDescent="0.25">
      <c r="A27" s="911" t="s">
        <v>4</v>
      </c>
      <c r="B27" s="905">
        <v>45</v>
      </c>
      <c r="C27" s="906">
        <v>20.995850414573539</v>
      </c>
      <c r="D27" s="906">
        <v>28.633095499860172</v>
      </c>
      <c r="E27" s="906">
        <v>24.377279807513897</v>
      </c>
      <c r="F27" s="906">
        <v>34.754169840817866</v>
      </c>
      <c r="G27" s="915">
        <v>31.791935879490197</v>
      </c>
      <c r="Q27" s="919" t="s">
        <v>226</v>
      </c>
      <c r="R27" s="918"/>
      <c r="S27" s="920">
        <f>(SUM(B$61:B$65)/SUM(B$48:B$50))*100</f>
        <v>181.37254901960785</v>
      </c>
    </row>
    <row r="28" spans="1:26" x14ac:dyDescent="0.25">
      <c r="A28" s="911" t="s">
        <v>5</v>
      </c>
      <c r="B28" s="905">
        <v>55</v>
      </c>
      <c r="C28" s="906">
        <v>40.095204484212474</v>
      </c>
      <c r="D28" s="906">
        <v>17.042041218797159</v>
      </c>
      <c r="E28" s="906">
        <v>26.76603447951344</v>
      </c>
      <c r="F28" s="906">
        <v>21.130889778107054</v>
      </c>
      <c r="G28" s="915">
        <v>31.798298569156586</v>
      </c>
      <c r="Q28" s="919" t="s">
        <v>227</v>
      </c>
      <c r="R28" s="918"/>
      <c r="S28" s="921">
        <f>(B$21/B$43)*100</f>
        <v>103.04709141274238</v>
      </c>
    </row>
    <row r="29" spans="1:26" x14ac:dyDescent="0.25">
      <c r="A29" s="911" t="s">
        <v>6</v>
      </c>
      <c r="B29" s="905">
        <v>19</v>
      </c>
      <c r="C29" s="906">
        <v>48.80452446611087</v>
      </c>
      <c r="D29" s="906">
        <v>35.112959198902864</v>
      </c>
      <c r="E29" s="906">
        <v>13.152608639192382</v>
      </c>
      <c r="F29" s="906">
        <v>25.054448638773064</v>
      </c>
      <c r="G29" s="915">
        <v>17.553790468105909</v>
      </c>
      <c r="Q29" s="919" t="s">
        <v>228</v>
      </c>
      <c r="R29" s="918"/>
      <c r="S29" s="921">
        <f>(SUM(B$48)/SUM(B$28:B$33))*1000</f>
        <v>315.21739130434781</v>
      </c>
    </row>
    <row r="30" spans="1:26" x14ac:dyDescent="0.25">
      <c r="A30" s="911" t="s">
        <v>7</v>
      </c>
      <c r="B30" s="905">
        <v>28</v>
      </c>
      <c r="C30" s="906">
        <v>18.96220958617462</v>
      </c>
      <c r="D30" s="906">
        <v>42.27585587174427</v>
      </c>
      <c r="E30" s="906">
        <v>30.455070134094569</v>
      </c>
      <c r="F30" s="906">
        <v>9.4496228154257285</v>
      </c>
      <c r="G30" s="915">
        <v>23.692290983820524</v>
      </c>
      <c r="Q30" s="919" t="s">
        <v>229</v>
      </c>
      <c r="R30" s="918"/>
      <c r="S30" s="921">
        <f>(SUM(B$52:B$54)/SUM(B$48:B$51,B$55:B$65))*100</f>
        <v>10.641509433962264</v>
      </c>
    </row>
    <row r="31" spans="1:26" x14ac:dyDescent="0.25">
      <c r="A31" s="911" t="s">
        <v>8</v>
      </c>
      <c r="B31" s="905">
        <v>21</v>
      </c>
      <c r="C31" s="906">
        <v>26.072421545175871</v>
      </c>
      <c r="D31" s="906">
        <v>18.917940710108645</v>
      </c>
      <c r="E31" s="906">
        <v>34.585074543202062</v>
      </c>
      <c r="F31" s="906">
        <v>26.208531107558215</v>
      </c>
      <c r="G31" s="915">
        <v>5.7878278183027785</v>
      </c>
      <c r="Q31" s="918"/>
      <c r="R31" s="918"/>
      <c r="S31" s="904"/>
    </row>
    <row r="32" spans="1:26" x14ac:dyDescent="0.25">
      <c r="A32" s="911" t="s">
        <v>9</v>
      </c>
      <c r="B32" s="905">
        <v>24</v>
      </c>
      <c r="C32" s="906">
        <v>18.856378655966054</v>
      </c>
      <c r="D32" s="906">
        <v>24.199939097292404</v>
      </c>
      <c r="E32" s="906">
        <v>18.904084458215213</v>
      </c>
      <c r="F32" s="906">
        <v>26.272525295870555</v>
      </c>
      <c r="G32" s="915">
        <v>22.540713628754233</v>
      </c>
      <c r="Q32" s="904"/>
      <c r="R32" s="904"/>
      <c r="S32" s="904"/>
    </row>
    <row r="33" spans="1:19" x14ac:dyDescent="0.25">
      <c r="A33" s="911" t="s">
        <v>10</v>
      </c>
      <c r="B33" s="905">
        <v>37</v>
      </c>
      <c r="C33" s="906">
        <v>20.609029756526972</v>
      </c>
      <c r="D33" s="906">
        <v>16.74435255641848</v>
      </c>
      <c r="E33" s="906">
        <v>22.271883957484516</v>
      </c>
      <c r="F33" s="906">
        <v>18.817493189883045</v>
      </c>
      <c r="G33" s="915">
        <v>17.999194994087279</v>
      </c>
      <c r="Q33" s="904"/>
      <c r="R33" s="904"/>
      <c r="S33" s="904"/>
    </row>
    <row r="34" spans="1:19" x14ac:dyDescent="0.25">
      <c r="A34" s="912" t="s">
        <v>11</v>
      </c>
      <c r="B34" s="907">
        <v>68</v>
      </c>
      <c r="C34" s="908">
        <v>30.853079635196949</v>
      </c>
      <c r="D34" s="908">
        <v>17.51137567335465</v>
      </c>
      <c r="E34" s="908">
        <v>14.790998182030741</v>
      </c>
      <c r="F34" s="908">
        <v>20.415802835329927</v>
      </c>
      <c r="G34" s="916">
        <v>18.758036664218999</v>
      </c>
      <c r="Q34" s="904"/>
      <c r="R34" s="904"/>
      <c r="S34" s="904"/>
    </row>
    <row r="35" spans="1:19" x14ac:dyDescent="0.25">
      <c r="A35" s="912" t="s">
        <v>12</v>
      </c>
      <c r="B35" s="907">
        <v>67</v>
      </c>
      <c r="C35" s="908">
        <v>61.533344569460873</v>
      </c>
      <c r="D35" s="908">
        <v>24.56664321827418</v>
      </c>
      <c r="E35" s="908">
        <v>14.709963853669452</v>
      </c>
      <c r="F35" s="908">
        <v>12.900806979375268</v>
      </c>
      <c r="G35" s="916">
        <v>18.46647368632485</v>
      </c>
      <c r="Q35" s="904"/>
      <c r="R35" s="904"/>
      <c r="S35" s="904"/>
    </row>
    <row r="36" spans="1:19" x14ac:dyDescent="0.25">
      <c r="A36" s="912" t="s">
        <v>13</v>
      </c>
      <c r="B36" s="907">
        <v>49</v>
      </c>
      <c r="C36" s="908">
        <v>61.906258180323832</v>
      </c>
      <c r="D36" s="908">
        <v>54.761096553033042</v>
      </c>
      <c r="E36" s="908">
        <v>18.349132453227092</v>
      </c>
      <c r="F36" s="908">
        <v>12.330328992184583</v>
      </c>
      <c r="G36" s="916">
        <v>11.044281561060139</v>
      </c>
      <c r="Q36" s="904"/>
      <c r="R36" s="904"/>
      <c r="S36" s="904"/>
    </row>
    <row r="37" spans="1:19" x14ac:dyDescent="0.25">
      <c r="A37" s="912" t="s">
        <v>14</v>
      </c>
      <c r="B37" s="907">
        <v>50</v>
      </c>
      <c r="C37" s="908">
        <v>43.276904003719025</v>
      </c>
      <c r="D37" s="908">
        <v>56.023743304746546</v>
      </c>
      <c r="E37" s="908">
        <v>47.240190637961526</v>
      </c>
      <c r="F37" s="908">
        <v>12.163054590446055</v>
      </c>
      <c r="G37" s="916">
        <v>10.316744325711944</v>
      </c>
      <c r="Q37" s="904"/>
      <c r="R37" s="904"/>
      <c r="S37" s="904"/>
    </row>
    <row r="38" spans="1:19" x14ac:dyDescent="0.25">
      <c r="A38" s="912" t="s">
        <v>15</v>
      </c>
      <c r="B38" s="907">
        <v>40</v>
      </c>
      <c r="C38" s="908">
        <v>44.364279047137899</v>
      </c>
      <c r="D38" s="908">
        <v>37.108546970895631</v>
      </c>
      <c r="E38" s="908">
        <v>49.656198329655979</v>
      </c>
      <c r="F38" s="908">
        <v>39.271853789343083</v>
      </c>
      <c r="G38" s="916">
        <v>11.654966312624175</v>
      </c>
      <c r="Q38" s="904"/>
      <c r="R38" s="904"/>
      <c r="S38" s="904"/>
    </row>
    <row r="39" spans="1:19" x14ac:dyDescent="0.25">
      <c r="A39" s="912" t="s">
        <v>16</v>
      </c>
      <c r="B39" s="907">
        <v>52</v>
      </c>
      <c r="C39" s="908">
        <v>33.201154971410759</v>
      </c>
      <c r="D39" s="908">
        <v>38.674603821519611</v>
      </c>
      <c r="E39" s="908">
        <v>30.881807404629082</v>
      </c>
      <c r="F39" s="908">
        <v>43.212083213301675</v>
      </c>
      <c r="G39" s="916">
        <v>31.12290091854813</v>
      </c>
      <c r="Q39" s="904"/>
      <c r="R39" s="904"/>
      <c r="S39" s="904"/>
    </row>
    <row r="40" spans="1:19" x14ac:dyDescent="0.25">
      <c r="A40" s="912" t="s">
        <v>17</v>
      </c>
      <c r="B40" s="907">
        <v>32</v>
      </c>
      <c r="C40" s="908">
        <v>43.999043429368825</v>
      </c>
      <c r="D40" s="908">
        <v>25.579821348199175</v>
      </c>
      <c r="E40" s="908">
        <v>32.058348124753735</v>
      </c>
      <c r="F40" s="908">
        <v>23.945031600487262</v>
      </c>
      <c r="G40" s="916">
        <v>35.595981617624631</v>
      </c>
      <c r="Q40" s="904"/>
      <c r="R40" s="904"/>
      <c r="S40" s="904"/>
    </row>
    <row r="41" spans="1:19" x14ac:dyDescent="0.25">
      <c r="A41" s="912" t="s">
        <v>18</v>
      </c>
      <c r="B41" s="907">
        <v>37</v>
      </c>
      <c r="C41" s="908">
        <v>24.677971162713614</v>
      </c>
      <c r="D41" s="908">
        <v>36.017212237432872</v>
      </c>
      <c r="E41" s="908">
        <v>18.440754113164733</v>
      </c>
      <c r="F41" s="908">
        <v>25.783644656759481</v>
      </c>
      <c r="G41" s="916">
        <v>17.340501506541536</v>
      </c>
      <c r="Q41" s="904"/>
      <c r="R41" s="904"/>
      <c r="S41" s="904"/>
    </row>
    <row r="42" spans="1:19" ht="15.75" thickBot="1" x14ac:dyDescent="0.3">
      <c r="A42" s="913" t="s">
        <v>19</v>
      </c>
      <c r="B42" s="909">
        <v>40</v>
      </c>
      <c r="C42" s="910">
        <v>57.294773030607018</v>
      </c>
      <c r="D42" s="910">
        <v>59.139591936153799</v>
      </c>
      <c r="E42" s="910">
        <v>68.770294406764592</v>
      </c>
      <c r="F42" s="910">
        <v>60.607534369642032</v>
      </c>
      <c r="G42" s="917">
        <v>59.845387814549355</v>
      </c>
      <c r="Q42" s="904"/>
      <c r="R42" s="904"/>
      <c r="S42" s="904"/>
    </row>
    <row r="43" spans="1:19" ht="15.75" thickTop="1" x14ac:dyDescent="0.25">
      <c r="A43" s="912" t="s">
        <v>20</v>
      </c>
      <c r="B43" s="907">
        <v>722</v>
      </c>
      <c r="C43" s="908">
        <v>656.79904707816399</v>
      </c>
      <c r="D43" s="908">
        <v>600.59685210523139</v>
      </c>
      <c r="E43" s="908">
        <v>544.40672817491179</v>
      </c>
      <c r="F43" s="908">
        <v>477.90857146400373</v>
      </c>
      <c r="G43" s="916">
        <v>412.80764534077525</v>
      </c>
      <c r="Q43" s="904"/>
      <c r="R43" s="904"/>
      <c r="S43" s="904"/>
    </row>
    <row r="44" spans="1:19" x14ac:dyDescent="0.25">
      <c r="A44" s="904"/>
      <c r="B44" s="904"/>
      <c r="C44" s="904"/>
      <c r="D44" s="904"/>
      <c r="E44" s="904"/>
      <c r="F44" s="904"/>
      <c r="G44" s="904"/>
      <c r="Q44" s="919" t="s">
        <v>223</v>
      </c>
      <c r="R44" s="918"/>
      <c r="S44" s="920">
        <f>(SUM(C$48:C$50,C$61:C$65)/SUM(C$51:C$60))*100</f>
        <v>66.163633480287601</v>
      </c>
    </row>
    <row r="45" spans="1:19" x14ac:dyDescent="0.25">
      <c r="A45" s="904"/>
      <c r="B45" s="904"/>
      <c r="C45" s="904"/>
      <c r="D45" s="904"/>
      <c r="E45" s="904"/>
      <c r="F45" s="904"/>
      <c r="G45" s="904"/>
      <c r="Q45" s="919" t="s">
        <v>224</v>
      </c>
      <c r="R45" s="918"/>
      <c r="S45" s="920">
        <f>(SUM(C$48:C$50)/SUM(C$51:C$60))*100</f>
        <v>20.458074123225721</v>
      </c>
    </row>
    <row r="46" spans="1:19" x14ac:dyDescent="0.25">
      <c r="A46" s="922" t="s">
        <v>51</v>
      </c>
      <c r="B46" s="923"/>
      <c r="C46" s="923"/>
      <c r="D46" s="923"/>
      <c r="E46" s="923"/>
      <c r="F46" s="923"/>
      <c r="G46" s="924"/>
      <c r="Q46" s="919" t="s">
        <v>225</v>
      </c>
      <c r="R46" s="918"/>
      <c r="S46" s="920">
        <f>(SUM(C$61:C$65)/SUM(C$51:C$60))*100</f>
        <v>45.70555935706188</v>
      </c>
    </row>
    <row r="47" spans="1:19" x14ac:dyDescent="0.25">
      <c r="A47" s="911" t="s">
        <v>1</v>
      </c>
      <c r="B47" s="905">
        <v>2010</v>
      </c>
      <c r="C47" s="905">
        <v>2015</v>
      </c>
      <c r="D47" s="905">
        <v>2020</v>
      </c>
      <c r="E47" s="905">
        <v>2025</v>
      </c>
      <c r="F47" s="905">
        <v>2030</v>
      </c>
      <c r="G47" s="914">
        <v>2035</v>
      </c>
      <c r="Q47" s="919" t="s">
        <v>226</v>
      </c>
      <c r="R47" s="918"/>
      <c r="S47" s="920">
        <f>(SUM(C$61:C$65)/SUM(C$48:C$50))*100</f>
        <v>223.41086009251035</v>
      </c>
    </row>
    <row r="48" spans="1:19" x14ac:dyDescent="0.25">
      <c r="A48" s="911" t="s">
        <v>2</v>
      </c>
      <c r="B48" s="905">
        <v>58</v>
      </c>
      <c r="C48" s="906">
        <v>62.953626589163065</v>
      </c>
      <c r="D48" s="906">
        <v>83.201322011676979</v>
      </c>
      <c r="E48" s="906">
        <v>84.246497843475836</v>
      </c>
      <c r="F48" s="906">
        <v>59.085833074838561</v>
      </c>
      <c r="G48" s="915">
        <v>48.35773020236212</v>
      </c>
      <c r="Q48" s="919" t="s">
        <v>227</v>
      </c>
      <c r="R48" s="918"/>
      <c r="S48" s="921">
        <f>(C$21/C$43)*100</f>
        <v>101.37393561499242</v>
      </c>
    </row>
    <row r="49" spans="1:19" x14ac:dyDescent="0.25">
      <c r="A49" s="911" t="s">
        <v>3</v>
      </c>
      <c r="B49" s="905">
        <v>55</v>
      </c>
      <c r="C49" s="906">
        <v>52.99334329760147</v>
      </c>
      <c r="D49" s="906">
        <v>57.602904713342497</v>
      </c>
      <c r="E49" s="906">
        <v>76.762281357738289</v>
      </c>
      <c r="F49" s="906">
        <v>74.789063030096202</v>
      </c>
      <c r="G49" s="915">
        <v>48.566204014560505</v>
      </c>
      <c r="Q49" s="919" t="s">
        <v>228</v>
      </c>
      <c r="R49" s="918"/>
      <c r="S49" s="921">
        <f>(SUM(C$48)/SUM(C$28:C$33))*1000</f>
        <v>363.05484797276875</v>
      </c>
    </row>
    <row r="50" spans="1:19" x14ac:dyDescent="0.25">
      <c r="A50" s="911" t="s">
        <v>4</v>
      </c>
      <c r="B50" s="905">
        <v>91</v>
      </c>
      <c r="C50" s="906">
        <v>46.894322105029119</v>
      </c>
      <c r="D50" s="906">
        <v>48.350652102170571</v>
      </c>
      <c r="E50" s="906">
        <v>52.318030263703548</v>
      </c>
      <c r="F50" s="906">
        <v>70.396127725676749</v>
      </c>
      <c r="G50" s="915">
        <v>64.964170964046247</v>
      </c>
      <c r="Q50" s="919" t="s">
        <v>229</v>
      </c>
      <c r="R50" s="918"/>
      <c r="S50" s="921">
        <f>(SUM(C$52:C$54)/SUM(C$48:C$51,C$55:C$65))*100</f>
        <v>16.875041514937049</v>
      </c>
    </row>
    <row r="51" spans="1:19" x14ac:dyDescent="0.25">
      <c r="A51" s="911" t="s">
        <v>5</v>
      </c>
      <c r="B51" s="905">
        <v>112</v>
      </c>
      <c r="C51" s="906">
        <v>80.985805713616315</v>
      </c>
      <c r="D51" s="906">
        <v>38.89052293889614</v>
      </c>
      <c r="E51" s="906">
        <v>44.088950101698643</v>
      </c>
      <c r="F51" s="906">
        <v>46.946949865828557</v>
      </c>
      <c r="G51" s="915">
        <v>63.812544663615625</v>
      </c>
      <c r="Q51" s="904"/>
      <c r="R51" s="904"/>
      <c r="S51" s="904"/>
    </row>
    <row r="52" spans="1:19" x14ac:dyDescent="0.25">
      <c r="A52" s="911" t="s">
        <v>6</v>
      </c>
      <c r="B52" s="905">
        <v>31</v>
      </c>
      <c r="C52" s="906">
        <v>99.401760564034973</v>
      </c>
      <c r="D52" s="906">
        <v>70.826589767710175</v>
      </c>
      <c r="E52" s="906">
        <v>31.016327891549579</v>
      </c>
      <c r="F52" s="906">
        <v>40.134353159217824</v>
      </c>
      <c r="G52" s="915">
        <v>41.146954118212392</v>
      </c>
      <c r="Q52" s="904"/>
      <c r="R52" s="904"/>
      <c r="S52" s="904"/>
    </row>
    <row r="53" spans="1:19" x14ac:dyDescent="0.25">
      <c r="A53" s="911" t="s">
        <v>7</v>
      </c>
      <c r="B53" s="905">
        <v>65</v>
      </c>
      <c r="C53" s="906">
        <v>30.834037329276274</v>
      </c>
      <c r="D53" s="906">
        <v>85.754002511409681</v>
      </c>
      <c r="E53" s="906">
        <v>61.068711774653792</v>
      </c>
      <c r="F53" s="906">
        <v>23.426569348802175</v>
      </c>
      <c r="G53" s="915">
        <v>36.670065312904072</v>
      </c>
      <c r="Q53" s="904"/>
      <c r="R53" s="904"/>
      <c r="S53" s="904"/>
    </row>
    <row r="54" spans="1:19" x14ac:dyDescent="0.25">
      <c r="A54" s="911" t="s">
        <v>8</v>
      </c>
      <c r="B54" s="905">
        <v>45</v>
      </c>
      <c r="C54" s="906">
        <v>60.73142993487788</v>
      </c>
      <c r="D54" s="906">
        <v>30.721504962025765</v>
      </c>
      <c r="E54" s="906">
        <v>70.101823580451338</v>
      </c>
      <c r="F54" s="906">
        <v>52.358223362475641</v>
      </c>
      <c r="G54" s="915">
        <v>16.052843585834637</v>
      </c>
      <c r="Q54" s="904"/>
      <c r="R54" s="904"/>
      <c r="S54" s="904"/>
    </row>
    <row r="55" spans="1:19" x14ac:dyDescent="0.25">
      <c r="A55" s="911" t="s">
        <v>9</v>
      </c>
      <c r="B55" s="905">
        <v>48</v>
      </c>
      <c r="C55" s="906">
        <v>40.557107353208153</v>
      </c>
      <c r="D55" s="906">
        <v>56.479000998937977</v>
      </c>
      <c r="E55" s="906">
        <v>30.623532973342964</v>
      </c>
      <c r="F55" s="906">
        <v>53.195065634396599</v>
      </c>
      <c r="G55" s="915">
        <v>44.765162588356318</v>
      </c>
      <c r="Q55" s="904"/>
      <c r="R55" s="904"/>
      <c r="S55" s="904"/>
    </row>
    <row r="56" spans="1:19" x14ac:dyDescent="0.25">
      <c r="A56" s="911" t="s">
        <v>10</v>
      </c>
      <c r="B56" s="905">
        <v>74</v>
      </c>
      <c r="C56" s="906">
        <v>41.135471793674142</v>
      </c>
      <c r="D56" s="906">
        <v>36.253468385456415</v>
      </c>
      <c r="E56" s="906">
        <v>52.174756500508337</v>
      </c>
      <c r="F56" s="906">
        <v>30.442931644726428</v>
      </c>
      <c r="G56" s="915">
        <v>36.570806152235548</v>
      </c>
      <c r="Q56" s="904"/>
      <c r="R56" s="904"/>
      <c r="S56" s="904"/>
    </row>
    <row r="57" spans="1:19" x14ac:dyDescent="0.25">
      <c r="A57" s="912" t="s">
        <v>11</v>
      </c>
      <c r="B57" s="907">
        <v>152</v>
      </c>
      <c r="C57" s="908">
        <v>60.00403636772301</v>
      </c>
      <c r="D57" s="908">
        <v>34.95056171378836</v>
      </c>
      <c r="E57" s="908">
        <v>32.196483933330803</v>
      </c>
      <c r="F57" s="908">
        <v>47.893881347283099</v>
      </c>
      <c r="G57" s="916">
        <v>30.257730956505</v>
      </c>
      <c r="Q57" s="904"/>
      <c r="R57" s="904"/>
      <c r="S57" s="904"/>
    </row>
    <row r="58" spans="1:19" x14ac:dyDescent="0.25">
      <c r="A58" s="912" t="s">
        <v>12</v>
      </c>
      <c r="B58" s="907">
        <v>146</v>
      </c>
      <c r="C58" s="908">
        <v>136.84552398182879</v>
      </c>
      <c r="D58" s="908">
        <v>45.731356370822567</v>
      </c>
      <c r="E58" s="908">
        <v>29.50294333395405</v>
      </c>
      <c r="F58" s="908">
        <v>28.171744103898057</v>
      </c>
      <c r="G58" s="916">
        <v>43.273451908379116</v>
      </c>
      <c r="Q58" s="904"/>
      <c r="R58" s="904"/>
      <c r="S58" s="904"/>
    </row>
    <row r="59" spans="1:19" x14ac:dyDescent="0.25">
      <c r="A59" s="912" t="s">
        <v>13</v>
      </c>
      <c r="B59" s="907">
        <v>126</v>
      </c>
      <c r="C59" s="908">
        <v>132.0003736340704</v>
      </c>
      <c r="D59" s="908">
        <v>121.20296578693143</v>
      </c>
      <c r="E59" s="908">
        <v>31.74648877905085</v>
      </c>
      <c r="F59" s="908">
        <v>25.116781707310885</v>
      </c>
      <c r="G59" s="916">
        <v>24.137846932607253</v>
      </c>
      <c r="Q59" s="904"/>
      <c r="R59" s="904"/>
      <c r="S59" s="904"/>
    </row>
    <row r="60" spans="1:19" x14ac:dyDescent="0.25">
      <c r="A60" s="912" t="s">
        <v>14</v>
      </c>
      <c r="B60" s="907">
        <v>93</v>
      </c>
      <c r="C60" s="908">
        <v>113.48012049433969</v>
      </c>
      <c r="D60" s="908">
        <v>116.50152318604999</v>
      </c>
      <c r="E60" s="908">
        <v>104.54405061288155</v>
      </c>
      <c r="F60" s="908">
        <v>18.123007451923229</v>
      </c>
      <c r="G60" s="916">
        <v>21.780038539039527</v>
      </c>
      <c r="Q60" s="904"/>
      <c r="R60" s="904"/>
      <c r="S60" s="904"/>
    </row>
    <row r="61" spans="1:19" x14ac:dyDescent="0.25">
      <c r="A61" s="912" t="s">
        <v>15</v>
      </c>
      <c r="B61" s="907">
        <v>86</v>
      </c>
      <c r="C61" s="908">
        <v>80.588551812236346</v>
      </c>
      <c r="D61" s="908">
        <v>99.348735500310937</v>
      </c>
      <c r="E61" s="908">
        <v>99.586608151459188</v>
      </c>
      <c r="F61" s="908">
        <v>86.954021034997766</v>
      </c>
      <c r="G61" s="916">
        <v>17.241160778143819</v>
      </c>
      <c r="Q61" s="904"/>
      <c r="R61" s="904"/>
      <c r="S61" s="904"/>
    </row>
    <row r="62" spans="1:19" x14ac:dyDescent="0.25">
      <c r="A62" s="912" t="s">
        <v>16</v>
      </c>
      <c r="B62" s="907">
        <v>96</v>
      </c>
      <c r="C62" s="908">
        <v>71.263643011263824</v>
      </c>
      <c r="D62" s="908">
        <v>67.979649544461495</v>
      </c>
      <c r="E62" s="908">
        <v>84.481075929467877</v>
      </c>
      <c r="F62" s="908">
        <v>82.290912798678917</v>
      </c>
      <c r="G62" s="916">
        <v>69.194638721499132</v>
      </c>
      <c r="Q62" s="904"/>
      <c r="R62" s="904"/>
      <c r="S62" s="904"/>
    </row>
    <row r="63" spans="1:19" x14ac:dyDescent="0.25">
      <c r="A63" s="912" t="s">
        <v>17</v>
      </c>
      <c r="B63" s="907">
        <v>72</v>
      </c>
      <c r="C63" s="908">
        <v>77.778093631657526</v>
      </c>
      <c r="D63" s="908">
        <v>54.548893823319133</v>
      </c>
      <c r="E63" s="908">
        <v>53.774517282283028</v>
      </c>
      <c r="F63" s="908">
        <v>66.792625750462634</v>
      </c>
      <c r="G63" s="916">
        <v>62.796867875303292</v>
      </c>
      <c r="Q63" s="904"/>
      <c r="R63" s="904"/>
      <c r="S63" s="904"/>
    </row>
    <row r="64" spans="1:19" x14ac:dyDescent="0.25">
      <c r="A64" s="912" t="s">
        <v>18</v>
      </c>
      <c r="B64" s="907">
        <v>57</v>
      </c>
      <c r="C64" s="908">
        <v>53.282164734983468</v>
      </c>
      <c r="D64" s="908">
        <v>58.858986541807319</v>
      </c>
      <c r="E64" s="908">
        <v>37.962180777008271</v>
      </c>
      <c r="F64" s="908">
        <v>39.919028835237896</v>
      </c>
      <c r="G64" s="916">
        <v>47.917749862017054</v>
      </c>
      <c r="Q64" s="919" t="s">
        <v>223</v>
      </c>
      <c r="R64" s="918"/>
      <c r="S64" s="920">
        <f>(SUM(D$48:D$50,D$61:D$65)/SUM(D$51:D$60))*100</f>
        <v>87.955838661203614</v>
      </c>
    </row>
    <row r="65" spans="1:19" ht="15.75" thickBot="1" x14ac:dyDescent="0.3">
      <c r="A65" s="913" t="s">
        <v>19</v>
      </c>
      <c r="B65" s="909">
        <v>59</v>
      </c>
      <c r="C65" s="910">
        <v>80.892677834481219</v>
      </c>
      <c r="D65" s="910">
        <v>90.661527501084549</v>
      </c>
      <c r="E65" s="910">
        <v>100.59201418957599</v>
      </c>
      <c r="F65" s="910">
        <v>90.050240125992929</v>
      </c>
      <c r="G65" s="917">
        <v>84.007131856013217</v>
      </c>
      <c r="Q65" s="919" t="s">
        <v>224</v>
      </c>
      <c r="R65" s="918"/>
      <c r="S65" s="920">
        <f>(SUM(D$48:D$50)/SUM(D$51:D$60))*100</f>
        <v>29.680129705768117</v>
      </c>
    </row>
    <row r="66" spans="1:19" ht="15.75" thickTop="1" x14ac:dyDescent="0.25">
      <c r="A66" s="912" t="s">
        <v>20</v>
      </c>
      <c r="B66" s="907">
        <v>1466</v>
      </c>
      <c r="C66" s="908">
        <v>1322.6220901830659</v>
      </c>
      <c r="D66" s="908">
        <v>1197.8641683602018</v>
      </c>
      <c r="E66" s="908">
        <v>1076.7872752761339</v>
      </c>
      <c r="F66" s="908">
        <v>936.08736000184433</v>
      </c>
      <c r="G66" s="916">
        <v>801.51309903163485</v>
      </c>
      <c r="Q66" s="919" t="s">
        <v>225</v>
      </c>
      <c r="R66" s="918"/>
      <c r="S66" s="920">
        <f>(SUM(D$61:D$65)/SUM(D$51:D$60))*100</f>
        <v>58.275708955435491</v>
      </c>
    </row>
    <row r="67" spans="1:19" x14ac:dyDescent="0.25">
      <c r="Q67" s="919" t="s">
        <v>226</v>
      </c>
      <c r="R67" s="918"/>
      <c r="S67" s="920">
        <f>(SUM(D$61:D$65)/SUM(D$48:D$50))*100</f>
        <v>196.34587022748096</v>
      </c>
    </row>
    <row r="68" spans="1:19" x14ac:dyDescent="0.25">
      <c r="Q68" s="919" t="s">
        <v>227</v>
      </c>
      <c r="R68" s="918"/>
      <c r="S68" s="921">
        <f>(D$21/D$43)*100</f>
        <v>99.445628820965354</v>
      </c>
    </row>
    <row r="69" spans="1:19" x14ac:dyDescent="0.25">
      <c r="Q69" s="919" t="s">
        <v>228</v>
      </c>
      <c r="R69" s="918"/>
      <c r="S69" s="921">
        <f>(SUM(D$48)/SUM(D$28:D$33))*1000</f>
        <v>539.24205379446198</v>
      </c>
    </row>
    <row r="70" spans="1:19" x14ac:dyDescent="0.25">
      <c r="Q70" s="919" t="s">
        <v>229</v>
      </c>
      <c r="R70" s="918"/>
      <c r="S70" s="921">
        <f>(SUM(D$52:D$54)/SUM(D$48:D$51,D$55:D$65))*100</f>
        <v>18.534447570720193</v>
      </c>
    </row>
    <row r="71" spans="1:19" x14ac:dyDescent="0.25">
      <c r="Q71" s="904"/>
      <c r="R71" s="904"/>
      <c r="S71" s="904"/>
    </row>
    <row r="72" spans="1:19" x14ac:dyDescent="0.25">
      <c r="Q72" s="904"/>
      <c r="R72" s="904"/>
      <c r="S72" s="904"/>
    </row>
    <row r="73" spans="1:19" x14ac:dyDescent="0.25">
      <c r="Q73" s="904"/>
      <c r="R73" s="904"/>
      <c r="S73" s="904"/>
    </row>
    <row r="74" spans="1:19" x14ac:dyDescent="0.25">
      <c r="Q74" s="904"/>
      <c r="R74" s="904"/>
      <c r="S74" s="904"/>
    </row>
    <row r="75" spans="1:19" x14ac:dyDescent="0.25">
      <c r="Q75" s="904"/>
      <c r="R75" s="904"/>
      <c r="S75" s="904"/>
    </row>
    <row r="76" spans="1:19" x14ac:dyDescent="0.25">
      <c r="Q76" s="904"/>
      <c r="R76" s="904"/>
      <c r="S76" s="904"/>
    </row>
    <row r="77" spans="1:19" x14ac:dyDescent="0.25">
      <c r="Q77" s="904"/>
      <c r="R77" s="904"/>
      <c r="S77" s="904"/>
    </row>
    <row r="78" spans="1:19" x14ac:dyDescent="0.25">
      <c r="Q78" s="904"/>
      <c r="R78" s="904"/>
      <c r="S78" s="904"/>
    </row>
    <row r="79" spans="1:19" x14ac:dyDescent="0.25">
      <c r="Q79" s="904"/>
      <c r="R79" s="904"/>
      <c r="S79" s="904"/>
    </row>
    <row r="80" spans="1:19" x14ac:dyDescent="0.25">
      <c r="Q80" s="904"/>
      <c r="R80" s="904"/>
      <c r="S80" s="904"/>
    </row>
    <row r="81" spans="17:19" x14ac:dyDescent="0.25">
      <c r="Q81" s="904"/>
      <c r="R81" s="904"/>
      <c r="S81" s="904"/>
    </row>
    <row r="82" spans="17:19" x14ac:dyDescent="0.25">
      <c r="Q82" s="904"/>
      <c r="R82" s="904"/>
      <c r="S82" s="904"/>
    </row>
    <row r="83" spans="17:19" x14ac:dyDescent="0.25">
      <c r="Q83" s="904"/>
      <c r="R83" s="904"/>
      <c r="S83" s="904"/>
    </row>
    <row r="84" spans="17:19" x14ac:dyDescent="0.25">
      <c r="Q84" s="919" t="s">
        <v>223</v>
      </c>
      <c r="R84" s="918"/>
      <c r="S84" s="920">
        <f>(SUM(E$48:E$50,E$61:E$65)/SUM(E$51:E$60))*100</f>
        <v>121.07713188997728</v>
      </c>
    </row>
    <row r="85" spans="17:19" x14ac:dyDescent="0.25">
      <c r="Q85" s="919" t="s">
        <v>224</v>
      </c>
      <c r="R85" s="918"/>
      <c r="S85" s="920">
        <f>(SUM(E$48:E$50)/SUM(E$51:E$60))*100</f>
        <v>43.798510880108054</v>
      </c>
    </row>
    <row r="86" spans="17:19" x14ac:dyDescent="0.25">
      <c r="Q86" s="919" t="s">
        <v>225</v>
      </c>
      <c r="R86" s="918"/>
      <c r="S86" s="920">
        <f>(SUM(E$61:E$65)/SUM(E$51:E$60))*100</f>
        <v>77.278621009869255</v>
      </c>
    </row>
    <row r="87" spans="17:19" x14ac:dyDescent="0.25">
      <c r="Q87" s="919" t="s">
        <v>226</v>
      </c>
      <c r="R87" s="918"/>
      <c r="S87" s="920">
        <f>(SUM(E$61:E$65)/SUM(E$48:E$50))*100</f>
        <v>176.44120646340707</v>
      </c>
    </row>
    <row r="88" spans="17:19" x14ac:dyDescent="0.25">
      <c r="Q88" s="919" t="s">
        <v>227</v>
      </c>
      <c r="R88" s="918"/>
      <c r="S88" s="921">
        <f>(E$21/E$43)*100</f>
        <v>97.79095656771058</v>
      </c>
    </row>
    <row r="89" spans="17:19" x14ac:dyDescent="0.25">
      <c r="Q89" s="919" t="s">
        <v>228</v>
      </c>
      <c r="R89" s="918"/>
      <c r="S89" s="921">
        <f>(SUM(E$48)/SUM(E$28:E$33))*1000</f>
        <v>576.49870590285718</v>
      </c>
    </row>
    <row r="90" spans="17:19" x14ac:dyDescent="0.25">
      <c r="Q90" s="919" t="s">
        <v>229</v>
      </c>
      <c r="R90" s="918"/>
      <c r="S90" s="921">
        <f>(SUM(E$52:E$54)/SUM(E$48:E$51,E$55:E$65))*100</f>
        <v>17.733084428287697</v>
      </c>
    </row>
    <row r="91" spans="17:19" x14ac:dyDescent="0.25">
      <c r="Q91" s="904"/>
      <c r="R91" s="904"/>
      <c r="S91" s="904"/>
    </row>
    <row r="92" spans="17:19" x14ac:dyDescent="0.25">
      <c r="Q92" s="904"/>
      <c r="R92" s="904"/>
      <c r="S92" s="904"/>
    </row>
    <row r="93" spans="17:19" x14ac:dyDescent="0.25">
      <c r="Q93" s="904"/>
      <c r="R93" s="904"/>
      <c r="S93" s="904"/>
    </row>
    <row r="94" spans="17:19" x14ac:dyDescent="0.25">
      <c r="Q94" s="904"/>
      <c r="R94" s="904"/>
      <c r="S94" s="904"/>
    </row>
    <row r="95" spans="17:19" x14ac:dyDescent="0.25">
      <c r="Q95" s="904"/>
      <c r="R95" s="904"/>
      <c r="S95" s="904"/>
    </row>
    <row r="96" spans="17:19" x14ac:dyDescent="0.25">
      <c r="Q96" s="904"/>
      <c r="R96" s="904"/>
      <c r="S96" s="904"/>
    </row>
    <row r="97" spans="17:19" x14ac:dyDescent="0.25">
      <c r="Q97" s="904"/>
      <c r="R97" s="904"/>
      <c r="S97" s="904"/>
    </row>
    <row r="98" spans="17:19" x14ac:dyDescent="0.25">
      <c r="Q98" s="904"/>
      <c r="R98" s="904"/>
      <c r="S98" s="904"/>
    </row>
    <row r="99" spans="17:19" x14ac:dyDescent="0.25">
      <c r="Q99" s="904"/>
      <c r="R99" s="904"/>
      <c r="S99" s="904"/>
    </row>
    <row r="100" spans="17:19" x14ac:dyDescent="0.25">
      <c r="Q100" s="904"/>
      <c r="R100" s="904"/>
      <c r="S100" s="904"/>
    </row>
    <row r="101" spans="17:19" x14ac:dyDescent="0.25">
      <c r="Q101" s="904"/>
      <c r="R101" s="904"/>
      <c r="S101" s="904"/>
    </row>
    <row r="102" spans="17:19" x14ac:dyDescent="0.25">
      <c r="Q102" s="904"/>
      <c r="R102" s="904"/>
      <c r="S102" s="904"/>
    </row>
    <row r="103" spans="17:19" x14ac:dyDescent="0.25">
      <c r="Q103" s="904"/>
      <c r="R103" s="904"/>
      <c r="S103" s="904"/>
    </row>
    <row r="104" spans="17:19" x14ac:dyDescent="0.25">
      <c r="Q104" s="919" t="s">
        <v>223</v>
      </c>
      <c r="R104" s="918"/>
      <c r="S104" s="920">
        <f>(SUM(F$48:F$50,F$61:F$65)/SUM(F$51:F$60))*100</f>
        <v>155.89475956410689</v>
      </c>
    </row>
    <row r="105" spans="17:19" x14ac:dyDescent="0.25">
      <c r="Q105" s="919" t="s">
        <v>224</v>
      </c>
      <c r="R105" s="918"/>
      <c r="S105" s="920">
        <f>(SUM(F$48:F$50)/SUM(F$51:F$60))*100</f>
        <v>55.840818669899896</v>
      </c>
    </row>
    <row r="106" spans="17:19" x14ac:dyDescent="0.25">
      <c r="Q106" s="919" t="s">
        <v>225</v>
      </c>
      <c r="R106" s="918"/>
      <c r="S106" s="920">
        <f>(SUM(F$61:F$65)/SUM(F$51:F$60))*100</f>
        <v>100.053940894207</v>
      </c>
    </row>
    <row r="107" spans="17:19" x14ac:dyDescent="0.25">
      <c r="Q107" s="919" t="s">
        <v>226</v>
      </c>
      <c r="R107" s="918"/>
      <c r="S107" s="920">
        <f>(SUM(F$61:F$65)/SUM(F$48:F$50))*100</f>
        <v>179.17706666456786</v>
      </c>
    </row>
    <row r="108" spans="17:19" x14ac:dyDescent="0.25">
      <c r="Q108" s="919" t="s">
        <v>227</v>
      </c>
      <c r="R108" s="918"/>
      <c r="S108" s="921">
        <f>(F$21/F$43)*100</f>
        <v>95.871640706145143</v>
      </c>
    </row>
    <row r="109" spans="17:19" x14ac:dyDescent="0.25">
      <c r="Q109" s="919" t="s">
        <v>228</v>
      </c>
      <c r="R109" s="918"/>
      <c r="S109" s="921">
        <f>(SUM(F$48)/SUM(F$28:F$33))*1000</f>
        <v>465.48647942158624</v>
      </c>
    </row>
    <row r="110" spans="17:19" x14ac:dyDescent="0.25">
      <c r="Q110" s="919" t="s">
        <v>229</v>
      </c>
      <c r="R110" s="918"/>
      <c r="S110" s="921">
        <f>(SUM(F$52:F$54)/SUM(F$48:F$51,F$55:F$65))*100</f>
        <v>14.133581852262733</v>
      </c>
    </row>
    <row r="111" spans="17:19" x14ac:dyDescent="0.25">
      <c r="Q111" s="904"/>
      <c r="R111" s="904"/>
      <c r="S111" s="904"/>
    </row>
    <row r="112" spans="17:19" x14ac:dyDescent="0.25">
      <c r="Q112" s="904"/>
      <c r="R112" s="904"/>
      <c r="S112" s="904"/>
    </row>
    <row r="113" spans="17:19" x14ac:dyDescent="0.25">
      <c r="Q113" s="904"/>
      <c r="R113" s="904"/>
      <c r="S113" s="904"/>
    </row>
    <row r="114" spans="17:19" x14ac:dyDescent="0.25">
      <c r="Q114" s="904"/>
      <c r="R114" s="904"/>
      <c r="S114" s="904"/>
    </row>
    <row r="115" spans="17:19" x14ac:dyDescent="0.25">
      <c r="Q115" s="904"/>
      <c r="R115" s="904"/>
      <c r="S115" s="904"/>
    </row>
    <row r="116" spans="17:19" x14ac:dyDescent="0.25">
      <c r="Q116" s="904"/>
      <c r="R116" s="904"/>
      <c r="S116" s="904"/>
    </row>
    <row r="117" spans="17:19" x14ac:dyDescent="0.25">
      <c r="Q117" s="904"/>
      <c r="R117" s="904"/>
      <c r="S117" s="904"/>
    </row>
    <row r="118" spans="17:19" x14ac:dyDescent="0.25">
      <c r="Q118" s="904"/>
      <c r="R118" s="904"/>
      <c r="S118" s="904"/>
    </row>
    <row r="119" spans="17:19" x14ac:dyDescent="0.25">
      <c r="Q119" s="904"/>
      <c r="R119" s="904"/>
      <c r="S119" s="904"/>
    </row>
    <row r="120" spans="17:19" x14ac:dyDescent="0.25">
      <c r="Q120" s="904"/>
      <c r="R120" s="904"/>
      <c r="S120" s="904"/>
    </row>
    <row r="121" spans="17:19" x14ac:dyDescent="0.25">
      <c r="Q121" s="904"/>
      <c r="R121" s="904"/>
      <c r="S121" s="904"/>
    </row>
    <row r="122" spans="17:19" x14ac:dyDescent="0.25">
      <c r="Q122" s="904"/>
      <c r="R122" s="904"/>
      <c r="S122" s="904"/>
    </row>
    <row r="123" spans="17:19" x14ac:dyDescent="0.25">
      <c r="Q123" s="904"/>
      <c r="R123" s="904"/>
      <c r="S123" s="904"/>
    </row>
    <row r="124" spans="17:19" x14ac:dyDescent="0.25">
      <c r="Q124" s="919" t="s">
        <v>223</v>
      </c>
      <c r="R124" s="918"/>
      <c r="S124" s="920">
        <f>(SUM(G$48:G$50,G$61:G$65)/SUM(G$51:G$60))*100</f>
        <v>123.59439071891943</v>
      </c>
    </row>
    <row r="125" spans="17:19" x14ac:dyDescent="0.25">
      <c r="Q125" s="919" t="s">
        <v>224</v>
      </c>
      <c r="R125" s="918"/>
      <c r="S125" s="920">
        <f>(SUM(G$48:G$50)/SUM(G$51:G$60))*100</f>
        <v>45.161173643090279</v>
      </c>
    </row>
    <row r="126" spans="17:19" x14ac:dyDescent="0.25">
      <c r="Q126" s="919" t="s">
        <v>225</v>
      </c>
      <c r="R126" s="918"/>
      <c r="S126" s="920">
        <f>(SUM(G$61:G$65)/SUM(G$51:G$60))*100</f>
        <v>78.433217075829148</v>
      </c>
    </row>
    <row r="127" spans="17:19" x14ac:dyDescent="0.25">
      <c r="Q127" s="919" t="s">
        <v>226</v>
      </c>
      <c r="R127" s="918"/>
      <c r="S127" s="920">
        <f>(SUM(G$61:G$65)/SUM(G$48:G$50))*100</f>
        <v>173.67400080362955</v>
      </c>
    </row>
    <row r="128" spans="17:19" x14ac:dyDescent="0.25">
      <c r="Q128" s="919" t="s">
        <v>227</v>
      </c>
      <c r="R128" s="918"/>
      <c r="S128" s="921">
        <f>(G$21/G$43)*100</f>
        <v>94.161398917401613</v>
      </c>
    </row>
    <row r="129" spans="17:19" x14ac:dyDescent="0.25">
      <c r="Q129" s="919" t="s">
        <v>228</v>
      </c>
      <c r="R129" s="918"/>
      <c r="S129" s="921">
        <f>(SUM(G$48)/SUM(G$28:G$33))*1000</f>
        <v>405.10071895779669</v>
      </c>
    </row>
    <row r="130" spans="17:19" x14ac:dyDescent="0.25">
      <c r="Q130" s="919" t="s">
        <v>229</v>
      </c>
      <c r="R130" s="918"/>
      <c r="S130" s="921">
        <f>(SUM(G$52:G$54)/SUM(G$48:G$51,G$55:G$65))*100</f>
        <v>13.265139584405395</v>
      </c>
    </row>
    <row r="147" spans="4:8" x14ac:dyDescent="0.25">
      <c r="D147" s="19"/>
      <c r="E147" s="19"/>
      <c r="F147" s="19"/>
      <c r="G147" s="19"/>
      <c r="H147" s="19"/>
    </row>
  </sheetData>
  <mergeCells count="3">
    <mergeCell ref="A1:G1"/>
    <mergeCell ref="A23:G23"/>
    <mergeCell ref="A46:G46"/>
  </mergeCells>
  <pageMargins left="0.7" right="0.7" top="0.75" bottom="0.75" header="0.3" footer="0.3"/>
  <pageSetup orientation="portrait" horizontalDpi="1200" verticalDpi="12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Z147"/>
  <sheetViews>
    <sheetView workbookViewId="0">
      <selection sqref="A1:G1"/>
    </sheetView>
  </sheetViews>
  <sheetFormatPr defaultRowHeight="15" x14ac:dyDescent="0.25"/>
  <cols>
    <col min="1" max="9" width="9.140625" style="18"/>
    <col min="10" max="11" width="11.140625" style="18" bestFit="1" customWidth="1"/>
    <col min="12" max="12" width="11.140625" style="18" customWidth="1"/>
    <col min="13" max="14" width="11.140625" style="18" bestFit="1" customWidth="1"/>
    <col min="15" max="15" width="11.140625" style="18" customWidth="1"/>
    <col min="16" max="17" width="11.140625" style="18" bestFit="1" customWidth="1"/>
    <col min="18" max="18" width="11.140625" style="18" customWidth="1"/>
    <col min="19" max="20" width="11.140625" style="18" bestFit="1" customWidth="1"/>
    <col min="21" max="21" width="11.140625" style="18" customWidth="1"/>
    <col min="22" max="23" width="11.140625" style="18" bestFit="1" customWidth="1"/>
    <col min="24" max="24" width="11.140625" style="18" customWidth="1"/>
    <col min="25" max="26" width="11.140625" style="18" bestFit="1" customWidth="1"/>
    <col min="27" max="16384" width="9.140625" style="18"/>
  </cols>
  <sheetData>
    <row r="1" spans="1:26" x14ac:dyDescent="0.25">
      <c r="A1" s="922" t="s">
        <v>52</v>
      </c>
      <c r="B1" s="923"/>
      <c r="C1" s="923"/>
      <c r="D1" s="923"/>
      <c r="E1" s="923"/>
      <c r="F1" s="923"/>
      <c r="G1" s="924"/>
      <c r="J1" s="20" t="s">
        <v>23</v>
      </c>
      <c r="K1" s="20" t="s">
        <v>24</v>
      </c>
      <c r="L1" s="20"/>
      <c r="M1" s="20" t="s">
        <v>23</v>
      </c>
      <c r="N1" s="20" t="s">
        <v>24</v>
      </c>
      <c r="O1" s="20"/>
      <c r="P1" s="20" t="s">
        <v>23</v>
      </c>
      <c r="Q1" s="20" t="s">
        <v>24</v>
      </c>
      <c r="R1" s="20"/>
      <c r="S1" s="20" t="s">
        <v>23</v>
      </c>
      <c r="T1" s="20" t="s">
        <v>24</v>
      </c>
      <c r="U1" s="20"/>
      <c r="V1" s="20" t="s">
        <v>23</v>
      </c>
      <c r="W1" s="20" t="s">
        <v>24</v>
      </c>
      <c r="X1" s="20"/>
      <c r="Y1" s="20" t="s">
        <v>23</v>
      </c>
      <c r="Z1" s="20" t="s">
        <v>24</v>
      </c>
    </row>
    <row r="2" spans="1:26" x14ac:dyDescent="0.25">
      <c r="A2" s="127" t="s">
        <v>1</v>
      </c>
      <c r="B2" s="121">
        <v>2010</v>
      </c>
      <c r="C2" s="121">
        <v>2015</v>
      </c>
      <c r="D2" s="121">
        <v>2020</v>
      </c>
      <c r="E2" s="121">
        <v>2025</v>
      </c>
      <c r="F2" s="121">
        <v>2030</v>
      </c>
      <c r="G2" s="130">
        <v>2035</v>
      </c>
      <c r="J2" s="1">
        <f>B2</f>
        <v>2010</v>
      </c>
      <c r="K2" s="1">
        <f>B24</f>
        <v>2010</v>
      </c>
      <c r="L2" s="1"/>
      <c r="M2" s="1">
        <v>2015</v>
      </c>
      <c r="N2" s="1">
        <v>2015</v>
      </c>
      <c r="O2" s="1"/>
      <c r="P2" s="1">
        <v>2020</v>
      </c>
      <c r="Q2" s="1">
        <v>2020</v>
      </c>
      <c r="R2" s="1"/>
      <c r="S2" s="1">
        <v>2025</v>
      </c>
      <c r="T2" s="1">
        <v>2025</v>
      </c>
      <c r="U2" s="1"/>
      <c r="V2" s="1">
        <v>2030</v>
      </c>
      <c r="W2" s="1">
        <v>2030</v>
      </c>
      <c r="X2" s="1"/>
      <c r="Y2" s="1">
        <v>2035</v>
      </c>
      <c r="Z2" s="1">
        <v>2035</v>
      </c>
    </row>
    <row r="3" spans="1:26" x14ac:dyDescent="0.25">
      <c r="A3" s="127" t="s">
        <v>2</v>
      </c>
      <c r="B3" s="121">
        <v>363</v>
      </c>
      <c r="C3" s="122">
        <v>353.63425738970261</v>
      </c>
      <c r="D3" s="122">
        <v>415.44588345807165</v>
      </c>
      <c r="E3" s="122">
        <v>475.54342433907732</v>
      </c>
      <c r="F3" s="122">
        <v>501.85109185195108</v>
      </c>
      <c r="G3" s="131">
        <v>510.41373485697176</v>
      </c>
      <c r="I3" s="21" t="s">
        <v>2</v>
      </c>
      <c r="J3" s="20">
        <f>-B3/B$66</f>
        <v>-3.9763391390075585E-2</v>
      </c>
      <c r="K3" s="20">
        <f>B25/B$66</f>
        <v>4.4911819476393909E-2</v>
      </c>
      <c r="L3" s="21" t="s">
        <v>2</v>
      </c>
      <c r="M3" s="20">
        <f>-C3/C$66</f>
        <v>-3.861673280069166E-2</v>
      </c>
      <c r="N3" s="20">
        <f>C25/C$66</f>
        <v>3.6950618699488347E-2</v>
      </c>
      <c r="O3" s="21" t="s">
        <v>2</v>
      </c>
      <c r="P3" s="20">
        <f>-D3/D$66</f>
        <v>-4.4787020901297867E-2</v>
      </c>
      <c r="Q3" s="20">
        <f>D25/D$66</f>
        <v>4.3034437277657628E-2</v>
      </c>
      <c r="R3" s="21" t="s">
        <v>2</v>
      </c>
      <c r="S3" s="20">
        <f>-E3/E$66</f>
        <v>-5.0071294464840994E-2</v>
      </c>
      <c r="T3" s="20">
        <f>E25/E$66</f>
        <v>4.8107620000728178E-2</v>
      </c>
      <c r="U3" s="21" t="s">
        <v>2</v>
      </c>
      <c r="V3" s="20">
        <f>-F3/F$66</f>
        <v>-5.1433338425185444E-2</v>
      </c>
      <c r="W3" s="20">
        <f>F25/F$66</f>
        <v>4.9416347074627151E-2</v>
      </c>
      <c r="X3" s="21" t="s">
        <v>2</v>
      </c>
      <c r="Y3" s="20">
        <f>-G3/G$66</f>
        <v>-5.0922919855393371E-2</v>
      </c>
      <c r="Z3" s="20">
        <f>G25/G$66</f>
        <v>4.8925942550811105E-2</v>
      </c>
    </row>
    <row r="4" spans="1:26" x14ac:dyDescent="0.25">
      <c r="A4" s="127" t="s">
        <v>3</v>
      </c>
      <c r="B4" s="121">
        <v>361</v>
      </c>
      <c r="C4" s="122">
        <v>349.40955889644397</v>
      </c>
      <c r="D4" s="122">
        <v>340.5050519688906</v>
      </c>
      <c r="E4" s="122">
        <v>402.45678446615113</v>
      </c>
      <c r="F4" s="122">
        <v>460.56805674584865</v>
      </c>
      <c r="G4" s="131">
        <v>485.30258613377754</v>
      </c>
      <c r="I4" s="21" t="s">
        <v>3</v>
      </c>
      <c r="J4" s="20">
        <f t="shared" ref="J4:J20" si="0">-B4/B$66</f>
        <v>-3.9544309343849268E-2</v>
      </c>
      <c r="K4" s="20">
        <f t="shared" ref="K4:K20" si="1">B26/B$66</f>
        <v>3.8558440135830867E-2</v>
      </c>
      <c r="L4" s="21" t="s">
        <v>3</v>
      </c>
      <c r="M4" s="20">
        <f t="shared" ref="M4:M20" si="2">-C4/C$66</f>
        <v>-3.8155397255651771E-2</v>
      </c>
      <c r="N4" s="20">
        <f t="shared" ref="N4:N20" si="3">C26/C$66</f>
        <v>4.3155189910598912E-2</v>
      </c>
      <c r="O4" s="21" t="s">
        <v>3</v>
      </c>
      <c r="P4" s="20">
        <f t="shared" ref="P4:P20" si="4">-D4/D$66</f>
        <v>-3.6708046671660735E-2</v>
      </c>
      <c r="Q4" s="20">
        <f t="shared" ref="Q4:Q20" si="5">D26/D$66</f>
        <v>3.4794893284691E-2</v>
      </c>
      <c r="R4" s="21" t="s">
        <v>3</v>
      </c>
      <c r="S4" s="20">
        <f t="shared" ref="S4:S20" si="6">-E4/E$66</f>
        <v>-4.2375798156361486E-2</v>
      </c>
      <c r="T4" s="20">
        <f t="shared" ref="T4:T20" si="7">E26/E$66</f>
        <v>4.0600757069947008E-2</v>
      </c>
      <c r="U4" s="21" t="s">
        <v>3</v>
      </c>
      <c r="V4" s="20">
        <f t="shared" ref="V4:V20" si="8">-F4/F$66</f>
        <v>-4.7202353676312231E-2</v>
      </c>
      <c r="W4" s="20">
        <f t="shared" ref="W4:W20" si="9">F26/F$66</f>
        <v>4.5207759980040958E-2</v>
      </c>
      <c r="X4" s="21" t="s">
        <v>3</v>
      </c>
      <c r="Y4" s="20">
        <f t="shared" ref="Y4:Y20" si="10">-G4/G$66</f>
        <v>-4.8417632621564503E-2</v>
      </c>
      <c r="Z4" s="20">
        <f t="shared" ref="Z4:Z20" si="11">G26/G$66</f>
        <v>4.6372274349170343E-2</v>
      </c>
    </row>
    <row r="5" spans="1:26" x14ac:dyDescent="0.25">
      <c r="A5" s="127" t="s">
        <v>4</v>
      </c>
      <c r="B5" s="121">
        <v>372</v>
      </c>
      <c r="C5" s="122">
        <v>348.17980700942223</v>
      </c>
      <c r="D5" s="122">
        <v>337.4269281235056</v>
      </c>
      <c r="E5" s="122">
        <v>329.03057733809885</v>
      </c>
      <c r="F5" s="122">
        <v>391.39962861028192</v>
      </c>
      <c r="G5" s="131">
        <v>447.77437800658595</v>
      </c>
      <c r="I5" s="21" t="s">
        <v>4</v>
      </c>
      <c r="J5" s="20">
        <f t="shared" si="0"/>
        <v>-4.0749260598093986E-2</v>
      </c>
      <c r="K5" s="20">
        <f t="shared" si="1"/>
        <v>4.2830540037243951E-2</v>
      </c>
      <c r="L5" s="21" t="s">
        <v>4</v>
      </c>
      <c r="M5" s="20">
        <f t="shared" si="2"/>
        <v>-3.8021108795074456E-2</v>
      </c>
      <c r="N5" s="20">
        <f t="shared" si="3"/>
        <v>3.6972186695533392E-2</v>
      </c>
      <c r="O5" s="21" t="s">
        <v>4</v>
      </c>
      <c r="P5" s="20">
        <f t="shared" si="4"/>
        <v>-3.6376210438617509E-2</v>
      </c>
      <c r="Q5" s="20">
        <f t="shared" si="5"/>
        <v>4.1338400965117227E-2</v>
      </c>
      <c r="R5" s="21" t="s">
        <v>4</v>
      </c>
      <c r="S5" s="20">
        <f t="shared" si="6"/>
        <v>-3.4644547863804345E-2</v>
      </c>
      <c r="T5" s="20">
        <f t="shared" si="7"/>
        <v>3.2622694769179852E-2</v>
      </c>
      <c r="U5" s="21" t="s">
        <v>4</v>
      </c>
      <c r="V5" s="20">
        <f t="shared" si="8"/>
        <v>-4.0113471674468895E-2</v>
      </c>
      <c r="W5" s="20">
        <f t="shared" si="9"/>
        <v>3.845118912140269E-2</v>
      </c>
      <c r="X5" s="21" t="s">
        <v>4</v>
      </c>
      <c r="Y5" s="20">
        <f t="shared" si="10"/>
        <v>-4.4673521120895322E-2</v>
      </c>
      <c r="Z5" s="20">
        <f t="shared" si="11"/>
        <v>4.2785305150680034E-2</v>
      </c>
    </row>
    <row r="6" spans="1:26" x14ac:dyDescent="0.25">
      <c r="A6" s="127" t="s">
        <v>5</v>
      </c>
      <c r="B6" s="121">
        <v>363</v>
      </c>
      <c r="C6" s="122">
        <v>358.92344261685719</v>
      </c>
      <c r="D6" s="122">
        <v>335.34745424044974</v>
      </c>
      <c r="E6" s="122">
        <v>325.5404286348641</v>
      </c>
      <c r="F6" s="122">
        <v>317.73247068665449</v>
      </c>
      <c r="G6" s="131">
        <v>380.42318679548339</v>
      </c>
      <c r="I6" s="21" t="s">
        <v>5</v>
      </c>
      <c r="J6" s="20">
        <f t="shared" si="0"/>
        <v>-3.9763391390075585E-2</v>
      </c>
      <c r="K6" s="20">
        <f t="shared" si="1"/>
        <v>3.7243947858473E-2</v>
      </c>
      <c r="L6" s="21" t="s">
        <v>5</v>
      </c>
      <c r="M6" s="20">
        <f t="shared" si="2"/>
        <v>-3.9194309911455873E-2</v>
      </c>
      <c r="N6" s="20">
        <f t="shared" si="3"/>
        <v>4.1405178849034059E-2</v>
      </c>
      <c r="O6" s="21" t="s">
        <v>5</v>
      </c>
      <c r="P6" s="20">
        <f t="shared" si="4"/>
        <v>-3.6152033370141334E-2</v>
      </c>
      <c r="Q6" s="20">
        <f t="shared" si="5"/>
        <v>3.5099441759475318E-2</v>
      </c>
      <c r="R6" s="21" t="s">
        <v>5</v>
      </c>
      <c r="S6" s="20">
        <f t="shared" si="6"/>
        <v>-3.4277060365289082E-2</v>
      </c>
      <c r="T6" s="20">
        <f t="shared" si="7"/>
        <v>3.9198607277115265E-2</v>
      </c>
      <c r="U6" s="21" t="s">
        <v>5</v>
      </c>
      <c r="V6" s="20">
        <f t="shared" si="8"/>
        <v>-3.2563527227152098E-2</v>
      </c>
      <c r="W6" s="20">
        <f t="shared" si="9"/>
        <v>3.0494875200598411E-2</v>
      </c>
      <c r="X6" s="21" t="s">
        <v>5</v>
      </c>
      <c r="Y6" s="20">
        <f t="shared" si="10"/>
        <v>-3.7954032443402487E-2</v>
      </c>
      <c r="Z6" s="20">
        <f t="shared" si="11"/>
        <v>3.6455309676830736E-2</v>
      </c>
    </row>
    <row r="7" spans="1:26" x14ac:dyDescent="0.25">
      <c r="A7" s="127" t="s">
        <v>6</v>
      </c>
      <c r="B7" s="121">
        <v>224</v>
      </c>
      <c r="C7" s="122">
        <v>350.34382295790027</v>
      </c>
      <c r="D7" s="122">
        <v>342.21066082289656</v>
      </c>
      <c r="E7" s="122">
        <v>319.38822121241617</v>
      </c>
      <c r="F7" s="122">
        <v>310.7030416662235</v>
      </c>
      <c r="G7" s="131">
        <v>303.54483016407517</v>
      </c>
      <c r="I7" s="21" t="s">
        <v>6</v>
      </c>
      <c r="J7" s="20">
        <f t="shared" si="0"/>
        <v>-2.4537189177346916E-2</v>
      </c>
      <c r="K7" s="20">
        <f t="shared" si="1"/>
        <v>2.3113155876875891E-2</v>
      </c>
      <c r="L7" s="21" t="s">
        <v>6</v>
      </c>
      <c r="M7" s="20">
        <f t="shared" si="2"/>
        <v>-3.8257418552719691E-2</v>
      </c>
      <c r="N7" s="20">
        <f t="shared" si="3"/>
        <v>3.6296806036117353E-2</v>
      </c>
      <c r="O7" s="21" t="s">
        <v>6</v>
      </c>
      <c r="P7" s="20">
        <f t="shared" si="4"/>
        <v>-3.6891919330977893E-2</v>
      </c>
      <c r="Q7" s="20">
        <f t="shared" si="5"/>
        <v>3.962102706697597E-2</v>
      </c>
      <c r="R7" s="21" t="s">
        <v>6</v>
      </c>
      <c r="S7" s="20">
        <f t="shared" si="6"/>
        <v>-3.3629277274005033E-2</v>
      </c>
      <c r="T7" s="20">
        <f t="shared" si="7"/>
        <v>3.2961839209165858E-2</v>
      </c>
      <c r="U7" s="21" t="s">
        <v>6</v>
      </c>
      <c r="V7" s="20">
        <f t="shared" si="8"/>
        <v>-3.1843100376212199E-2</v>
      </c>
      <c r="W7" s="20">
        <f t="shared" si="9"/>
        <v>3.7064775837612807E-2</v>
      </c>
      <c r="X7" s="21" t="s">
        <v>6</v>
      </c>
      <c r="Y7" s="20">
        <f t="shared" si="10"/>
        <v>-3.0284038228900058E-2</v>
      </c>
      <c r="Z7" s="20">
        <f t="shared" si="11"/>
        <v>2.851730696289655E-2</v>
      </c>
    </row>
    <row r="8" spans="1:26" x14ac:dyDescent="0.25">
      <c r="A8" s="127" t="s">
        <v>7</v>
      </c>
      <c r="B8" s="121">
        <v>240</v>
      </c>
      <c r="C8" s="122">
        <v>214.1956630001697</v>
      </c>
      <c r="D8" s="122">
        <v>340.32794181658898</v>
      </c>
      <c r="E8" s="122">
        <v>328.27473812462927</v>
      </c>
      <c r="F8" s="122">
        <v>306.28484980009728</v>
      </c>
      <c r="G8" s="131">
        <v>298.62641461450431</v>
      </c>
      <c r="I8" s="21" t="s">
        <v>7</v>
      </c>
      <c r="J8" s="20">
        <f t="shared" si="0"/>
        <v>-2.6289845547157409E-2</v>
      </c>
      <c r="K8" s="20">
        <f t="shared" si="1"/>
        <v>2.2674991784423268E-2</v>
      </c>
      <c r="L8" s="21" t="s">
        <v>7</v>
      </c>
      <c r="M8" s="20">
        <f t="shared" si="2"/>
        <v>-2.3390088805874287E-2</v>
      </c>
      <c r="N8" s="20">
        <f t="shared" si="3"/>
        <v>2.2298293297295435E-2</v>
      </c>
      <c r="O8" s="21" t="s">
        <v>7</v>
      </c>
      <c r="P8" s="20">
        <f t="shared" si="4"/>
        <v>-3.6688953363942921E-2</v>
      </c>
      <c r="Q8" s="20">
        <f t="shared" si="5"/>
        <v>3.5111986841924493E-2</v>
      </c>
      <c r="R8" s="21" t="s">
        <v>7</v>
      </c>
      <c r="S8" s="20">
        <f t="shared" si="6"/>
        <v>-3.4564963443352505E-2</v>
      </c>
      <c r="T8" s="20">
        <f t="shared" si="7"/>
        <v>3.7588721812881844E-2</v>
      </c>
      <c r="U8" s="21" t="s">
        <v>7</v>
      </c>
      <c r="V8" s="20">
        <f t="shared" si="8"/>
        <v>-3.139029204089646E-2</v>
      </c>
      <c r="W8" s="20">
        <f t="shared" si="9"/>
        <v>3.0927857038593215E-2</v>
      </c>
      <c r="X8" s="21" t="s">
        <v>7</v>
      </c>
      <c r="Y8" s="20">
        <f t="shared" si="10"/>
        <v>-2.979333810909137E-2</v>
      </c>
      <c r="Z8" s="20">
        <f t="shared" si="11"/>
        <v>3.5155642928016685E-2</v>
      </c>
    </row>
    <row r="9" spans="1:26" x14ac:dyDescent="0.25">
      <c r="A9" s="127" t="s">
        <v>8</v>
      </c>
      <c r="B9" s="121">
        <v>234</v>
      </c>
      <c r="C9" s="122">
        <v>230.39565102961109</v>
      </c>
      <c r="D9" s="122">
        <v>204.93920814453423</v>
      </c>
      <c r="E9" s="122">
        <v>330.9849961482746</v>
      </c>
      <c r="F9" s="122">
        <v>315.2008683785441</v>
      </c>
      <c r="G9" s="131">
        <v>294.15028070355089</v>
      </c>
      <c r="I9" s="21" t="s">
        <v>8</v>
      </c>
      <c r="J9" s="20">
        <f t="shared" si="0"/>
        <v>-2.5632599408478476E-2</v>
      </c>
      <c r="K9" s="20">
        <f t="shared" si="1"/>
        <v>2.4208566108007448E-2</v>
      </c>
      <c r="L9" s="21" t="s">
        <v>8</v>
      </c>
      <c r="M9" s="20">
        <f t="shared" si="2"/>
        <v>-2.515912163014036E-2</v>
      </c>
      <c r="N9" s="20">
        <f t="shared" si="3"/>
        <v>2.160721888519327E-2</v>
      </c>
      <c r="O9" s="21" t="s">
        <v>8</v>
      </c>
      <c r="P9" s="20">
        <f t="shared" si="4"/>
        <v>-2.2093410872829192E-2</v>
      </c>
      <c r="Q9" s="20">
        <f t="shared" si="5"/>
        <v>2.1115940893110408E-2</v>
      </c>
      <c r="R9" s="21" t="s">
        <v>8</v>
      </c>
      <c r="S9" s="20">
        <f t="shared" si="6"/>
        <v>-3.4850334075416767E-2</v>
      </c>
      <c r="T9" s="20">
        <f t="shared" si="7"/>
        <v>3.3317298977292582E-2</v>
      </c>
      <c r="U9" s="21" t="s">
        <v>8</v>
      </c>
      <c r="V9" s="20">
        <f t="shared" si="8"/>
        <v>-3.2304070267936323E-2</v>
      </c>
      <c r="W9" s="20">
        <f t="shared" si="9"/>
        <v>3.5232534510161381E-2</v>
      </c>
      <c r="X9" s="21" t="s">
        <v>8</v>
      </c>
      <c r="Y9" s="20">
        <f t="shared" si="10"/>
        <v>-2.9346763511185293E-2</v>
      </c>
      <c r="Z9" s="20">
        <f t="shared" si="11"/>
        <v>2.8780955566031122E-2</v>
      </c>
    </row>
    <row r="10" spans="1:26" x14ac:dyDescent="0.25">
      <c r="A10" s="127" t="s">
        <v>9</v>
      </c>
      <c r="B10" s="121">
        <v>223</v>
      </c>
      <c r="C10" s="122">
        <v>222.40034276660484</v>
      </c>
      <c r="D10" s="122">
        <v>218.90426984162747</v>
      </c>
      <c r="E10" s="122">
        <v>194.1186388907951</v>
      </c>
      <c r="F10" s="122">
        <v>318.81151159439037</v>
      </c>
      <c r="G10" s="131">
        <v>299.64505579700301</v>
      </c>
      <c r="I10" s="21" t="s">
        <v>9</v>
      </c>
      <c r="J10" s="20">
        <f t="shared" si="0"/>
        <v>-2.4427648154233761E-2</v>
      </c>
      <c r="K10" s="20">
        <f t="shared" si="1"/>
        <v>2.2784532807536423E-2</v>
      </c>
      <c r="L10" s="21" t="s">
        <v>9</v>
      </c>
      <c r="M10" s="20">
        <f t="shared" si="2"/>
        <v>-2.4286036864171461E-2</v>
      </c>
      <c r="N10" s="20">
        <f t="shared" si="3"/>
        <v>2.3317650708008529E-2</v>
      </c>
      <c r="O10" s="21" t="s">
        <v>9</v>
      </c>
      <c r="P10" s="20">
        <f t="shared" si="4"/>
        <v>-2.3598910229109975E-2</v>
      </c>
      <c r="Q10" s="20">
        <f t="shared" si="5"/>
        <v>2.0516045760978551E-2</v>
      </c>
      <c r="R10" s="21" t="s">
        <v>9</v>
      </c>
      <c r="S10" s="20">
        <f t="shared" si="6"/>
        <v>-2.0439293304336883E-2</v>
      </c>
      <c r="T10" s="20">
        <f t="shared" si="7"/>
        <v>1.9916859574214737E-2</v>
      </c>
      <c r="U10" s="21" t="s">
        <v>9</v>
      </c>
      <c r="V10" s="20">
        <f t="shared" si="8"/>
        <v>-3.2674115162663789E-2</v>
      </c>
      <c r="W10" s="20">
        <f t="shared" si="9"/>
        <v>3.1724399276158027E-2</v>
      </c>
      <c r="X10" s="21" t="s">
        <v>9</v>
      </c>
      <c r="Y10" s="20">
        <f t="shared" si="10"/>
        <v>-2.9894965827460505E-2</v>
      </c>
      <c r="Z10" s="20">
        <f t="shared" si="11"/>
        <v>3.3250042563805655E-2</v>
      </c>
    </row>
    <row r="11" spans="1:26" x14ac:dyDescent="0.25">
      <c r="A11" s="127" t="s">
        <v>10</v>
      </c>
      <c r="B11" s="121">
        <v>232</v>
      </c>
      <c r="C11" s="122">
        <v>213.19198419129327</v>
      </c>
      <c r="D11" s="122">
        <v>213.23810870378827</v>
      </c>
      <c r="E11" s="122">
        <v>209.86399954062162</v>
      </c>
      <c r="F11" s="122">
        <v>185.58837932639321</v>
      </c>
      <c r="G11" s="131">
        <v>309.98308381496417</v>
      </c>
      <c r="I11" s="21" t="s">
        <v>10</v>
      </c>
      <c r="J11" s="20">
        <f t="shared" si="0"/>
        <v>-2.5413517362252162E-2</v>
      </c>
      <c r="K11" s="20">
        <f t="shared" si="1"/>
        <v>2.7823419870741592E-2</v>
      </c>
      <c r="L11" s="21" t="s">
        <v>10</v>
      </c>
      <c r="M11" s="20">
        <f t="shared" si="2"/>
        <v>-2.3280487443534028E-2</v>
      </c>
      <c r="N11" s="20">
        <f t="shared" si="3"/>
        <v>2.1750281414977448E-2</v>
      </c>
      <c r="O11" s="21" t="s">
        <v>10</v>
      </c>
      <c r="P11" s="20">
        <f t="shared" si="4"/>
        <v>-2.2988071399276829E-2</v>
      </c>
      <c r="Q11" s="20">
        <f t="shared" si="5"/>
        <v>2.2263903872846689E-2</v>
      </c>
      <c r="R11" s="21" t="s">
        <v>10</v>
      </c>
      <c r="S11" s="20">
        <f t="shared" si="6"/>
        <v>-2.2097166274924817E-2</v>
      </c>
      <c r="T11" s="20">
        <f t="shared" si="7"/>
        <v>1.9289086034534213E-2</v>
      </c>
      <c r="U11" s="21" t="s">
        <v>10</v>
      </c>
      <c r="V11" s="20">
        <f t="shared" si="8"/>
        <v>-1.9020442670456574E-2</v>
      </c>
      <c r="W11" s="20">
        <f t="shared" si="9"/>
        <v>1.8748936582605513E-2</v>
      </c>
      <c r="X11" s="21" t="s">
        <v>10</v>
      </c>
      <c r="Y11" s="20">
        <f t="shared" si="10"/>
        <v>-3.0926369444310604E-2</v>
      </c>
      <c r="Z11" s="20">
        <f t="shared" si="11"/>
        <v>3.0251120077675237E-2</v>
      </c>
    </row>
    <row r="12" spans="1:26" x14ac:dyDescent="0.25">
      <c r="A12" s="128" t="s">
        <v>11</v>
      </c>
      <c r="B12" s="123">
        <v>312</v>
      </c>
      <c r="C12" s="124">
        <v>219.63405073918466</v>
      </c>
      <c r="D12" s="124">
        <v>204.05517859196755</v>
      </c>
      <c r="E12" s="124">
        <v>204.69663816627812</v>
      </c>
      <c r="F12" s="124">
        <v>201.48676664514338</v>
      </c>
      <c r="G12" s="132">
        <v>177.70321016129168</v>
      </c>
      <c r="I12" s="21" t="s">
        <v>11</v>
      </c>
      <c r="J12" s="20">
        <f t="shared" si="0"/>
        <v>-3.4176799211304634E-2</v>
      </c>
      <c r="K12" s="20">
        <f t="shared" si="1"/>
        <v>3.2752765910833606E-2</v>
      </c>
      <c r="L12" s="21" t="s">
        <v>11</v>
      </c>
      <c r="M12" s="20">
        <f t="shared" si="2"/>
        <v>-2.3983958776884098E-2</v>
      </c>
      <c r="N12" s="20">
        <f t="shared" si="3"/>
        <v>2.6381194452057725E-2</v>
      </c>
      <c r="O12" s="21" t="s">
        <v>11</v>
      </c>
      <c r="P12" s="20">
        <f t="shared" si="4"/>
        <v>-2.1998108327721255E-2</v>
      </c>
      <c r="Q12" s="20">
        <f t="shared" si="5"/>
        <v>2.0400508643865861E-2</v>
      </c>
      <c r="R12" s="21" t="s">
        <v>11</v>
      </c>
      <c r="S12" s="20">
        <f t="shared" si="6"/>
        <v>-2.1553080372905254E-2</v>
      </c>
      <c r="T12" s="20">
        <f t="shared" si="7"/>
        <v>2.0879229558596443E-2</v>
      </c>
      <c r="U12" s="21" t="s">
        <v>11</v>
      </c>
      <c r="V12" s="20">
        <f t="shared" si="8"/>
        <v>-2.0649824669731337E-2</v>
      </c>
      <c r="W12" s="20">
        <f t="shared" si="9"/>
        <v>1.7941918777684192E-2</v>
      </c>
      <c r="X12" s="21" t="s">
        <v>11</v>
      </c>
      <c r="Y12" s="20">
        <f t="shared" si="10"/>
        <v>-1.7729080765480066E-2</v>
      </c>
      <c r="Z12" s="20">
        <f t="shared" si="11"/>
        <v>1.7528540938438929E-2</v>
      </c>
    </row>
    <row r="13" spans="1:26" x14ac:dyDescent="0.25">
      <c r="A13" s="128" t="s">
        <v>12</v>
      </c>
      <c r="B13" s="123">
        <v>339</v>
      </c>
      <c r="C13" s="124">
        <v>293.07731115994847</v>
      </c>
      <c r="D13" s="124">
        <v>204.5544315997079</v>
      </c>
      <c r="E13" s="124">
        <v>192.34975260730329</v>
      </c>
      <c r="F13" s="124">
        <v>193.51487829162124</v>
      </c>
      <c r="G13" s="132">
        <v>190.51114252027145</v>
      </c>
      <c r="I13" s="21" t="s">
        <v>12</v>
      </c>
      <c r="J13" s="20">
        <f t="shared" si="0"/>
        <v>-3.7134406835359846E-2</v>
      </c>
      <c r="K13" s="20">
        <f t="shared" si="1"/>
        <v>3.5819914558001972E-2</v>
      </c>
      <c r="L13" s="21" t="s">
        <v>12</v>
      </c>
      <c r="M13" s="20">
        <f t="shared" si="2"/>
        <v>-3.2003936209542276E-2</v>
      </c>
      <c r="N13" s="20">
        <f t="shared" si="3"/>
        <v>3.0651278717399665E-2</v>
      </c>
      <c r="O13" s="21" t="s">
        <v>12</v>
      </c>
      <c r="P13" s="20">
        <f t="shared" si="4"/>
        <v>-2.2051930150931015E-2</v>
      </c>
      <c r="Q13" s="20">
        <f t="shared" si="5"/>
        <v>2.4394057846194733E-2</v>
      </c>
      <c r="R13" s="21" t="s">
        <v>12</v>
      </c>
      <c r="S13" s="20">
        <f t="shared" si="6"/>
        <v>-2.0253042330309362E-2</v>
      </c>
      <c r="T13" s="20">
        <f t="shared" si="7"/>
        <v>1.865056715813896E-2</v>
      </c>
      <c r="U13" s="21" t="s">
        <v>12</v>
      </c>
      <c r="V13" s="20">
        <f t="shared" si="8"/>
        <v>-1.983280775329618E-2</v>
      </c>
      <c r="W13" s="20">
        <f t="shared" si="9"/>
        <v>1.9235362648758844E-2</v>
      </c>
      <c r="X13" s="21" t="s">
        <v>12</v>
      </c>
      <c r="Y13" s="20">
        <f t="shared" si="10"/>
        <v>-1.9006901616465573E-2</v>
      </c>
      <c r="Z13" s="20">
        <f t="shared" si="11"/>
        <v>1.6448309413337775E-2</v>
      </c>
    </row>
    <row r="14" spans="1:26" x14ac:dyDescent="0.25">
      <c r="A14" s="128" t="s">
        <v>13</v>
      </c>
      <c r="B14" s="123">
        <v>282</v>
      </c>
      <c r="C14" s="124">
        <v>320.52418772548219</v>
      </c>
      <c r="D14" s="124">
        <v>274.61578199749823</v>
      </c>
      <c r="E14" s="124">
        <v>190.11642542423766</v>
      </c>
      <c r="F14" s="124">
        <v>181.11937126298878</v>
      </c>
      <c r="G14" s="132">
        <v>182.68948614253057</v>
      </c>
      <c r="I14" s="21" t="s">
        <v>13</v>
      </c>
      <c r="J14" s="20">
        <f t="shared" si="0"/>
        <v>-3.0890568517909958E-2</v>
      </c>
      <c r="K14" s="20">
        <f t="shared" si="1"/>
        <v>2.8809289078759997E-2</v>
      </c>
      <c r="L14" s="21" t="s">
        <v>13</v>
      </c>
      <c r="M14" s="20">
        <f t="shared" si="2"/>
        <v>-3.5001125187692571E-2</v>
      </c>
      <c r="N14" s="20">
        <f t="shared" si="3"/>
        <v>3.4087230640270812E-2</v>
      </c>
      <c r="O14" s="21" t="s">
        <v>13</v>
      </c>
      <c r="P14" s="20">
        <f t="shared" si="4"/>
        <v>-2.9604873361055932E-2</v>
      </c>
      <c r="Q14" s="20">
        <f t="shared" si="5"/>
        <v>2.8583383707406471E-2</v>
      </c>
      <c r="R14" s="21" t="s">
        <v>13</v>
      </c>
      <c r="S14" s="20">
        <f t="shared" si="6"/>
        <v>-2.0017889077638417E-2</v>
      </c>
      <c r="T14" s="20">
        <f t="shared" si="7"/>
        <v>2.2470884681644508E-2</v>
      </c>
      <c r="U14" s="21" t="s">
        <v>13</v>
      </c>
      <c r="V14" s="20">
        <f t="shared" si="8"/>
        <v>-1.8562426322815011E-2</v>
      </c>
      <c r="W14" s="20">
        <f t="shared" si="9"/>
        <v>1.7118415527696579E-2</v>
      </c>
      <c r="X14" s="21" t="s">
        <v>13</v>
      </c>
      <c r="Y14" s="20">
        <f t="shared" si="10"/>
        <v>-1.8226551179830599E-2</v>
      </c>
      <c r="Z14" s="20">
        <f t="shared" si="11"/>
        <v>1.7857476793422599E-2</v>
      </c>
    </row>
    <row r="15" spans="1:26" x14ac:dyDescent="0.25">
      <c r="A15" s="128" t="s">
        <v>14</v>
      </c>
      <c r="B15" s="123">
        <v>241</v>
      </c>
      <c r="C15" s="124">
        <v>254.10888937224451</v>
      </c>
      <c r="D15" s="124">
        <v>289.50002302734316</v>
      </c>
      <c r="E15" s="124">
        <v>245.8045997187171</v>
      </c>
      <c r="F15" s="124">
        <v>168.8879076126527</v>
      </c>
      <c r="G15" s="132">
        <v>163.09980511182286</v>
      </c>
      <c r="I15" s="21" t="s">
        <v>14</v>
      </c>
      <c r="J15" s="20">
        <f t="shared" si="0"/>
        <v>-2.6399386570270567E-2</v>
      </c>
      <c r="K15" s="20">
        <f t="shared" si="1"/>
        <v>2.6399386570270567E-2</v>
      </c>
      <c r="L15" s="21" t="s">
        <v>14</v>
      </c>
      <c r="M15" s="20">
        <f t="shared" si="2"/>
        <v>-2.774859866688419E-2</v>
      </c>
      <c r="N15" s="20">
        <f t="shared" si="3"/>
        <v>2.7027996420782775E-2</v>
      </c>
      <c r="O15" s="21" t="s">
        <v>14</v>
      </c>
      <c r="P15" s="20">
        <f t="shared" si="4"/>
        <v>-3.1209464574127602E-2</v>
      </c>
      <c r="Q15" s="20">
        <f t="shared" si="5"/>
        <v>3.180903243713492E-2</v>
      </c>
      <c r="R15" s="21" t="s">
        <v>14</v>
      </c>
      <c r="S15" s="20">
        <f t="shared" si="6"/>
        <v>-2.5881452383520801E-2</v>
      </c>
      <c r="T15" s="20">
        <f t="shared" si="7"/>
        <v>2.6109016708434355E-2</v>
      </c>
      <c r="U15" s="21" t="s">
        <v>14</v>
      </c>
      <c r="V15" s="20">
        <f t="shared" si="8"/>
        <v>-1.7308857247092684E-2</v>
      </c>
      <c r="W15" s="20">
        <f t="shared" si="9"/>
        <v>2.0439820802219892E-2</v>
      </c>
      <c r="X15" s="21" t="s">
        <v>14</v>
      </c>
      <c r="Y15" s="20">
        <f t="shared" si="10"/>
        <v>-1.6272129327528789E-2</v>
      </c>
      <c r="Z15" s="20">
        <f t="shared" si="11"/>
        <v>1.5572770595781453E-2</v>
      </c>
    </row>
    <row r="16" spans="1:26" x14ac:dyDescent="0.25">
      <c r="A16" s="128" t="s">
        <v>15</v>
      </c>
      <c r="B16" s="123">
        <v>209</v>
      </c>
      <c r="C16" s="124">
        <v>220.42348231845006</v>
      </c>
      <c r="D16" s="124">
        <v>232.43389916297807</v>
      </c>
      <c r="E16" s="124">
        <v>265.51576243242812</v>
      </c>
      <c r="F16" s="124">
        <v>223.43594554071021</v>
      </c>
      <c r="G16" s="132">
        <v>152.41161168913047</v>
      </c>
      <c r="I16" s="21" t="s">
        <v>15</v>
      </c>
      <c r="J16" s="20">
        <f t="shared" si="0"/>
        <v>-2.2894073830649578E-2</v>
      </c>
      <c r="K16" s="20">
        <f t="shared" si="1"/>
        <v>2.3770402015554824E-2</v>
      </c>
      <c r="L16" s="21" t="s">
        <v>15</v>
      </c>
      <c r="M16" s="20">
        <f t="shared" si="2"/>
        <v>-2.4070164419363257E-2</v>
      </c>
      <c r="N16" s="20">
        <f t="shared" si="3"/>
        <v>2.4324514038117424E-2</v>
      </c>
      <c r="O16" s="21" t="s">
        <v>15</v>
      </c>
      <c r="P16" s="20">
        <f t="shared" si="4"/>
        <v>-2.5057467926585142E-2</v>
      </c>
      <c r="Q16" s="20">
        <f t="shared" si="5"/>
        <v>2.4665300208103317E-2</v>
      </c>
      <c r="R16" s="21" t="s">
        <v>15</v>
      </c>
      <c r="S16" s="20">
        <f t="shared" si="6"/>
        <v>-2.7956895722589838E-2</v>
      </c>
      <c r="T16" s="20">
        <f t="shared" si="7"/>
        <v>2.8855727225369471E-2</v>
      </c>
      <c r="U16" s="21" t="s">
        <v>15</v>
      </c>
      <c r="V16" s="20">
        <f t="shared" si="8"/>
        <v>-2.2899335659384946E-2</v>
      </c>
      <c r="W16" s="20">
        <f t="shared" si="9"/>
        <v>2.3353939046062238E-2</v>
      </c>
      <c r="X16" s="21" t="s">
        <v>15</v>
      </c>
      <c r="Y16" s="20">
        <f t="shared" si="10"/>
        <v>-1.5205790434404716E-2</v>
      </c>
      <c r="Z16" s="20">
        <f t="shared" si="11"/>
        <v>1.8280716807122489E-2</v>
      </c>
    </row>
    <row r="17" spans="1:26" x14ac:dyDescent="0.25">
      <c r="A17" s="128" t="s">
        <v>16</v>
      </c>
      <c r="B17" s="123">
        <v>167</v>
      </c>
      <c r="C17" s="124">
        <v>186.28842652409671</v>
      </c>
      <c r="D17" s="124">
        <v>196.15572297131502</v>
      </c>
      <c r="E17" s="124">
        <v>206.93520401619483</v>
      </c>
      <c r="F17" s="124">
        <v>237.09812759773888</v>
      </c>
      <c r="G17" s="132">
        <v>197.73285892330156</v>
      </c>
      <c r="I17" s="21" t="s">
        <v>16</v>
      </c>
      <c r="J17" s="20">
        <f t="shared" si="0"/>
        <v>-1.8293350859897032E-2</v>
      </c>
      <c r="K17" s="20">
        <f t="shared" si="1"/>
        <v>2.0265089275933838E-2</v>
      </c>
      <c r="L17" s="21" t="s">
        <v>16</v>
      </c>
      <c r="M17" s="20">
        <f t="shared" si="2"/>
        <v>-2.0342628692261416E-2</v>
      </c>
      <c r="N17" s="20">
        <f t="shared" si="3"/>
        <v>2.1451619897320893E-2</v>
      </c>
      <c r="O17" s="21" t="s">
        <v>16</v>
      </c>
      <c r="P17" s="20">
        <f t="shared" si="4"/>
        <v>-2.1146509845035251E-2</v>
      </c>
      <c r="Q17" s="20">
        <f t="shared" si="5"/>
        <v>2.1718015192760343E-2</v>
      </c>
      <c r="R17" s="21" t="s">
        <v>16</v>
      </c>
      <c r="S17" s="20">
        <f t="shared" si="6"/>
        <v>-2.1788785219430888E-2</v>
      </c>
      <c r="T17" s="20">
        <f t="shared" si="7"/>
        <v>2.1797437634254992E-2</v>
      </c>
      <c r="U17" s="21" t="s">
        <v>16</v>
      </c>
      <c r="V17" s="20">
        <f t="shared" si="8"/>
        <v>-2.4299535130452254E-2</v>
      </c>
      <c r="W17" s="20">
        <f t="shared" si="9"/>
        <v>2.5542955202972607E-2</v>
      </c>
      <c r="X17" s="21" t="s">
        <v>16</v>
      </c>
      <c r="Y17" s="20">
        <f t="shared" si="10"/>
        <v>-1.9727397285950122E-2</v>
      </c>
      <c r="Z17" s="20">
        <f t="shared" si="11"/>
        <v>2.045313169487788E-2</v>
      </c>
    </row>
    <row r="18" spans="1:26" x14ac:dyDescent="0.25">
      <c r="A18" s="128" t="s">
        <v>17</v>
      </c>
      <c r="B18" s="123">
        <v>157</v>
      </c>
      <c r="C18" s="124">
        <v>130.94131362714535</v>
      </c>
      <c r="D18" s="124">
        <v>147.53064309740193</v>
      </c>
      <c r="E18" s="124">
        <v>155.09050935429121</v>
      </c>
      <c r="F18" s="124">
        <v>163.74788403312269</v>
      </c>
      <c r="G18" s="132">
        <v>188.19424202045451</v>
      </c>
      <c r="I18" s="21" t="s">
        <v>17</v>
      </c>
      <c r="J18" s="20">
        <f t="shared" si="0"/>
        <v>-1.7197940628765472E-2</v>
      </c>
      <c r="K18" s="20">
        <f t="shared" si="1"/>
        <v>1.9826925183481215E-2</v>
      </c>
      <c r="L18" s="21" t="s">
        <v>17</v>
      </c>
      <c r="M18" s="20">
        <f t="shared" si="2"/>
        <v>-1.4298744013758767E-2</v>
      </c>
      <c r="N18" s="20">
        <f t="shared" si="3"/>
        <v>1.7472357749011083E-2</v>
      </c>
      <c r="O18" s="21" t="s">
        <v>17</v>
      </c>
      <c r="P18" s="20">
        <f t="shared" si="4"/>
        <v>-1.5904497454605555E-2</v>
      </c>
      <c r="Q18" s="20">
        <f t="shared" si="5"/>
        <v>1.8432008873639313E-2</v>
      </c>
      <c r="R18" s="21" t="s">
        <v>17</v>
      </c>
      <c r="S18" s="20">
        <f t="shared" si="6"/>
        <v>-1.6329912611816055E-2</v>
      </c>
      <c r="T18" s="20">
        <f t="shared" si="7"/>
        <v>1.8445701404112155E-2</v>
      </c>
      <c r="U18" s="21" t="s">
        <v>17</v>
      </c>
      <c r="V18" s="20">
        <f t="shared" si="8"/>
        <v>-1.6782070364346615E-2</v>
      </c>
      <c r="W18" s="20">
        <f t="shared" si="9"/>
        <v>1.8464982561693283E-2</v>
      </c>
      <c r="X18" s="21" t="s">
        <v>17</v>
      </c>
      <c r="Y18" s="20">
        <f t="shared" si="10"/>
        <v>-1.8775749258274899E-2</v>
      </c>
      <c r="Z18" s="20">
        <f t="shared" si="11"/>
        <v>2.1752360657292535E-2</v>
      </c>
    </row>
    <row r="19" spans="1:26" x14ac:dyDescent="0.25">
      <c r="A19" s="128" t="s">
        <v>18</v>
      </c>
      <c r="B19" s="123">
        <v>115</v>
      </c>
      <c r="C19" s="124">
        <v>120.75247421199187</v>
      </c>
      <c r="D19" s="124">
        <v>99.906177771658093</v>
      </c>
      <c r="E19" s="124">
        <v>113.78948467666865</v>
      </c>
      <c r="F19" s="124">
        <v>119.4226770448165</v>
      </c>
      <c r="G19" s="132">
        <v>126.21223790309767</v>
      </c>
      <c r="I19" s="21" t="s">
        <v>18</v>
      </c>
      <c r="J19" s="20">
        <f t="shared" si="0"/>
        <v>-1.2597217658012926E-2</v>
      </c>
      <c r="K19" s="20">
        <f t="shared" si="1"/>
        <v>1.4021250958483953E-2</v>
      </c>
      <c r="L19" s="21" t="s">
        <v>18</v>
      </c>
      <c r="M19" s="20">
        <f t="shared" si="2"/>
        <v>-1.318612644059603E-2</v>
      </c>
      <c r="N19" s="20">
        <f t="shared" si="3"/>
        <v>1.6110515067327545E-2</v>
      </c>
      <c r="O19" s="21" t="s">
        <v>18</v>
      </c>
      <c r="P19" s="20">
        <f t="shared" si="4"/>
        <v>-1.0770356020339806E-2</v>
      </c>
      <c r="Q19" s="20">
        <f t="shared" si="5"/>
        <v>1.3939580358537101E-2</v>
      </c>
      <c r="R19" s="21" t="s">
        <v>18</v>
      </c>
      <c r="S19" s="20">
        <f t="shared" si="6"/>
        <v>-1.1981212445880506E-2</v>
      </c>
      <c r="T19" s="20">
        <f t="shared" si="7"/>
        <v>1.4651873214466907E-2</v>
      </c>
      <c r="U19" s="21" t="s">
        <v>18</v>
      </c>
      <c r="V19" s="20">
        <f t="shared" si="8"/>
        <v>-1.2239301784561401E-2</v>
      </c>
      <c r="W19" s="20">
        <f t="shared" si="9"/>
        <v>1.4601197779636716E-2</v>
      </c>
      <c r="X19" s="21" t="s">
        <v>18</v>
      </c>
      <c r="Y19" s="20">
        <f t="shared" si="10"/>
        <v>-1.2591933242764884E-2</v>
      </c>
      <c r="Z19" s="20">
        <f t="shared" si="11"/>
        <v>1.4632132275509113E-2</v>
      </c>
    </row>
    <row r="20" spans="1:26" ht="15.75" thickBot="1" x14ac:dyDescent="0.3">
      <c r="A20" s="129" t="s">
        <v>19</v>
      </c>
      <c r="B20" s="125">
        <v>83</v>
      </c>
      <c r="C20" s="126">
        <v>135.56829591797634</v>
      </c>
      <c r="D20" s="126">
        <v>174.58962178357956</v>
      </c>
      <c r="E20" s="126">
        <v>186.07895295367709</v>
      </c>
      <c r="F20" s="126">
        <v>203.56946974494943</v>
      </c>
      <c r="G20" s="133">
        <v>219.33939674585764</v>
      </c>
      <c r="I20" s="21" t="s">
        <v>19</v>
      </c>
      <c r="J20" s="20">
        <f t="shared" si="0"/>
        <v>-9.0919049183919385E-3</v>
      </c>
      <c r="K20" s="20">
        <f t="shared" si="1"/>
        <v>1.9388761091028592E-2</v>
      </c>
      <c r="L20" s="21" t="s">
        <v>19</v>
      </c>
      <c r="M20" s="20">
        <f t="shared" si="2"/>
        <v>-1.4804008803763683E-2</v>
      </c>
      <c r="N20" s="20">
        <f t="shared" si="3"/>
        <v>2.493987525140539E-2</v>
      </c>
      <c r="O20" s="21" t="s">
        <v>19</v>
      </c>
      <c r="P20" s="20">
        <f t="shared" si="4"/>
        <v>-1.882158266892546E-2</v>
      </c>
      <c r="Q20" s="20">
        <f t="shared" si="5"/>
        <v>3.0312668102399559E-2</v>
      </c>
      <c r="R20" s="21" t="s">
        <v>19</v>
      </c>
      <c r="S20" s="20">
        <f t="shared" si="6"/>
        <v>-1.9592772331995058E-2</v>
      </c>
      <c r="T20" s="20">
        <f t="shared" si="7"/>
        <v>3.2231299971504465E-2</v>
      </c>
      <c r="U20" s="21" t="s">
        <v>19</v>
      </c>
      <c r="V20" s="20">
        <f t="shared" si="8"/>
        <v>-2.0863275183460834E-2</v>
      </c>
      <c r="W20" s="20">
        <f t="shared" si="9"/>
        <v>3.4050587395050215E-2</v>
      </c>
      <c r="X20" s="21" t="s">
        <v>19</v>
      </c>
      <c r="Y20" s="20">
        <f t="shared" si="10"/>
        <v>-2.1883036757914694E-2</v>
      </c>
      <c r="Z20" s="20">
        <f t="shared" si="11"/>
        <v>3.5348509967481935E-2</v>
      </c>
    </row>
    <row r="21" spans="1:26" ht="15.75" thickTop="1" x14ac:dyDescent="0.25">
      <c r="A21" s="128" t="s">
        <v>20</v>
      </c>
      <c r="B21" s="123">
        <v>4517</v>
      </c>
      <c r="C21" s="124">
        <v>4521.9929614545254</v>
      </c>
      <c r="D21" s="124">
        <v>4571.6869871238032</v>
      </c>
      <c r="E21" s="124">
        <v>4675.5791380447245</v>
      </c>
      <c r="F21" s="124">
        <v>4800.4229264341293</v>
      </c>
      <c r="G21" s="132">
        <v>4927.757542104674</v>
      </c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 x14ac:dyDescent="0.25">
      <c r="A22" s="120"/>
      <c r="B22" s="120"/>
      <c r="C22" s="120"/>
      <c r="D22" s="120"/>
      <c r="E22" s="120"/>
      <c r="F22" s="120"/>
      <c r="G22" s="120"/>
    </row>
    <row r="23" spans="1:26" x14ac:dyDescent="0.25">
      <c r="A23" s="922" t="s">
        <v>53</v>
      </c>
      <c r="B23" s="923"/>
      <c r="C23" s="923"/>
      <c r="D23" s="923"/>
      <c r="E23" s="923"/>
      <c r="F23" s="923"/>
      <c r="G23" s="924"/>
    </row>
    <row r="24" spans="1:26" x14ac:dyDescent="0.25">
      <c r="A24" s="127" t="s">
        <v>1</v>
      </c>
      <c r="B24" s="121">
        <v>2010</v>
      </c>
      <c r="C24" s="121">
        <v>2015</v>
      </c>
      <c r="D24" s="121">
        <v>2020</v>
      </c>
      <c r="E24" s="121">
        <v>2025</v>
      </c>
      <c r="F24" s="121">
        <v>2030</v>
      </c>
      <c r="G24" s="130">
        <v>2035</v>
      </c>
      <c r="Q24" s="919" t="s">
        <v>223</v>
      </c>
      <c r="R24" s="918"/>
      <c r="S24" s="920">
        <f>(SUM(B$48:B$50,B$61:B$65)/SUM(B$51:B$60))*100</f>
        <v>73.522144079072419</v>
      </c>
    </row>
    <row r="25" spans="1:26" x14ac:dyDescent="0.25">
      <c r="A25" s="127" t="s">
        <v>2</v>
      </c>
      <c r="B25" s="121">
        <v>410</v>
      </c>
      <c r="C25" s="122">
        <v>338.37675163574636</v>
      </c>
      <c r="D25" s="122">
        <v>399.18885994534526</v>
      </c>
      <c r="E25" s="122">
        <v>456.89376710668614</v>
      </c>
      <c r="F25" s="122">
        <v>482.17067944772799</v>
      </c>
      <c r="G25" s="131">
        <v>490.39750940582087</v>
      </c>
      <c r="Q25" s="919" t="s">
        <v>224</v>
      </c>
      <c r="R25" s="918"/>
      <c r="S25" s="920">
        <f>(SUM(B$48:B$50)/SUM(B$51:B$60))*100</f>
        <v>42.748526896027371</v>
      </c>
    </row>
    <row r="26" spans="1:26" x14ac:dyDescent="0.25">
      <c r="A26" s="127" t="s">
        <v>3</v>
      </c>
      <c r="B26" s="121">
        <v>352</v>
      </c>
      <c r="C26" s="122">
        <v>395.19535780802494</v>
      </c>
      <c r="D26" s="122">
        <v>322.75857803413038</v>
      </c>
      <c r="E26" s="122">
        <v>385.59863998241281</v>
      </c>
      <c r="F26" s="122">
        <v>441.10618522586583</v>
      </c>
      <c r="G26" s="131">
        <v>464.80142559746287</v>
      </c>
      <c r="Q26" s="919" t="s">
        <v>225</v>
      </c>
      <c r="R26" s="918"/>
      <c r="S26" s="920">
        <f>(SUM(B$61:B$65)/SUM(B$51:B$60))*100</f>
        <v>30.773617183045047</v>
      </c>
    </row>
    <row r="27" spans="1:26" x14ac:dyDescent="0.25">
      <c r="A27" s="127" t="s">
        <v>4</v>
      </c>
      <c r="B27" s="121">
        <v>391</v>
      </c>
      <c r="C27" s="122">
        <v>338.57426141225022</v>
      </c>
      <c r="D27" s="122">
        <v>383.45637115594468</v>
      </c>
      <c r="E27" s="122">
        <v>309.82837866509624</v>
      </c>
      <c r="F27" s="122">
        <v>375.1802203477564</v>
      </c>
      <c r="G27" s="131">
        <v>428.84829583551243</v>
      </c>
      <c r="Q27" s="919" t="s">
        <v>226</v>
      </c>
      <c r="R27" s="918"/>
      <c r="S27" s="920">
        <f>(SUM(B$61:B$65)/SUM(B$48:B$50))*100</f>
        <v>71.987550022232099</v>
      </c>
    </row>
    <row r="28" spans="1:26" x14ac:dyDescent="0.25">
      <c r="A28" s="127" t="s">
        <v>5</v>
      </c>
      <c r="B28" s="121">
        <v>340</v>
      </c>
      <c r="C28" s="122">
        <v>379.1695623225724</v>
      </c>
      <c r="D28" s="122">
        <v>325.58357973364986</v>
      </c>
      <c r="E28" s="122">
        <v>372.28196580719782</v>
      </c>
      <c r="F28" s="122">
        <v>297.54798898714728</v>
      </c>
      <c r="G28" s="131">
        <v>365.40109680195286</v>
      </c>
      <c r="Q28" s="919" t="s">
        <v>227</v>
      </c>
      <c r="R28" s="918"/>
      <c r="S28" s="921">
        <f>(B$21/B$43)*100</f>
        <v>97.940156114483955</v>
      </c>
    </row>
    <row r="29" spans="1:26" x14ac:dyDescent="0.25">
      <c r="A29" s="127" t="s">
        <v>6</v>
      </c>
      <c r="B29" s="121">
        <v>211</v>
      </c>
      <c r="C29" s="122">
        <v>332.38943632151438</v>
      </c>
      <c r="D29" s="122">
        <v>367.52595421855801</v>
      </c>
      <c r="E29" s="122">
        <v>313.04934409169908</v>
      </c>
      <c r="F29" s="122">
        <v>361.65255441100089</v>
      </c>
      <c r="G29" s="131">
        <v>285.83642093439647</v>
      </c>
      <c r="Q29" s="919" t="s">
        <v>228</v>
      </c>
      <c r="R29" s="918"/>
      <c r="S29" s="921">
        <f>(SUM(B$48)/SUM(B$28:B$33))*1000</f>
        <v>536.43303261623873</v>
      </c>
    </row>
    <row r="30" spans="1:26" x14ac:dyDescent="0.25">
      <c r="A30" s="127" t="s">
        <v>7</v>
      </c>
      <c r="B30" s="121">
        <v>207</v>
      </c>
      <c r="C30" s="122">
        <v>204.19750246467302</v>
      </c>
      <c r="D30" s="122">
        <v>325.69994833232573</v>
      </c>
      <c r="E30" s="122">
        <v>356.99235816598065</v>
      </c>
      <c r="F30" s="122">
        <v>301.77272754783451</v>
      </c>
      <c r="G30" s="131">
        <v>352.37419729942292</v>
      </c>
      <c r="Q30" s="919" t="s">
        <v>229</v>
      </c>
      <c r="R30" s="918"/>
      <c r="S30" s="921">
        <f>(SUM(B$52:B$54)/SUM(B$48:B$51,B$55:B$65))*100</f>
        <v>17.158624229979466</v>
      </c>
    </row>
    <row r="31" spans="1:26" x14ac:dyDescent="0.25">
      <c r="A31" s="127" t="s">
        <v>8</v>
      </c>
      <c r="B31" s="121">
        <v>221</v>
      </c>
      <c r="C31" s="122">
        <v>197.86896121323923</v>
      </c>
      <c r="D31" s="122">
        <v>195.87216436475373</v>
      </c>
      <c r="E31" s="122">
        <v>316.42526151417457</v>
      </c>
      <c r="F31" s="122">
        <v>343.77480548643354</v>
      </c>
      <c r="G31" s="131">
        <v>288.47903979046129</v>
      </c>
      <c r="Q31" s="918"/>
      <c r="R31" s="918"/>
      <c r="S31" s="904"/>
    </row>
    <row r="32" spans="1:26" x14ac:dyDescent="0.25">
      <c r="A32" s="127" t="s">
        <v>9</v>
      </c>
      <c r="B32" s="121">
        <v>208</v>
      </c>
      <c r="C32" s="122">
        <v>213.53230825502095</v>
      </c>
      <c r="D32" s="122">
        <v>190.30751732783742</v>
      </c>
      <c r="E32" s="122">
        <v>189.15691525916475</v>
      </c>
      <c r="F32" s="122">
        <v>309.54483808679095</v>
      </c>
      <c r="G32" s="131">
        <v>333.27386680376804</v>
      </c>
      <c r="Q32" s="904"/>
      <c r="R32" s="904"/>
      <c r="S32" s="904"/>
    </row>
    <row r="33" spans="1:19" x14ac:dyDescent="0.25">
      <c r="A33" s="127" t="s">
        <v>10</v>
      </c>
      <c r="B33" s="121">
        <v>254</v>
      </c>
      <c r="C33" s="122">
        <v>199.17906198591808</v>
      </c>
      <c r="D33" s="122">
        <v>206.52070683746547</v>
      </c>
      <c r="E33" s="122">
        <v>183.1947450784285</v>
      </c>
      <c r="F33" s="122">
        <v>182.93920991984763</v>
      </c>
      <c r="G33" s="131">
        <v>303.21488293090471</v>
      </c>
      <c r="Q33" s="904"/>
      <c r="R33" s="904"/>
      <c r="S33" s="904"/>
    </row>
    <row r="34" spans="1:19" x14ac:dyDescent="0.25">
      <c r="A34" s="128" t="s">
        <v>11</v>
      </c>
      <c r="B34" s="123">
        <v>299</v>
      </c>
      <c r="C34" s="124">
        <v>241.58683121270377</v>
      </c>
      <c r="D34" s="124">
        <v>189.23579121779179</v>
      </c>
      <c r="E34" s="124">
        <v>198.29685707104207</v>
      </c>
      <c r="F34" s="124">
        <v>175.06488600963044</v>
      </c>
      <c r="G34" s="132">
        <v>175.69314706203684</v>
      </c>
      <c r="Q34" s="904"/>
      <c r="R34" s="904"/>
      <c r="S34" s="904"/>
    </row>
    <row r="35" spans="1:19" x14ac:dyDescent="0.25">
      <c r="A35" s="128" t="s">
        <v>12</v>
      </c>
      <c r="B35" s="123">
        <v>327</v>
      </c>
      <c r="C35" s="124">
        <v>280.6902966964177</v>
      </c>
      <c r="D35" s="124">
        <v>226.28008537058096</v>
      </c>
      <c r="E35" s="124">
        <v>177.13052292816332</v>
      </c>
      <c r="F35" s="124">
        <v>187.68542044941267</v>
      </c>
      <c r="G35" s="132">
        <v>164.86570415807839</v>
      </c>
      <c r="Q35" s="904"/>
      <c r="R35" s="904"/>
      <c r="S35" s="904"/>
    </row>
    <row r="36" spans="1:19" x14ac:dyDescent="0.25">
      <c r="A36" s="128" t="s">
        <v>13</v>
      </c>
      <c r="B36" s="123">
        <v>263</v>
      </c>
      <c r="C36" s="124">
        <v>312.15516227534874</v>
      </c>
      <c r="D36" s="124">
        <v>265.14041027007482</v>
      </c>
      <c r="E36" s="124">
        <v>213.41332521253563</v>
      </c>
      <c r="F36" s="124">
        <v>167.02970848073909</v>
      </c>
      <c r="G36" s="132">
        <v>178.99015710677415</v>
      </c>
      <c r="Q36" s="904"/>
      <c r="R36" s="904"/>
      <c r="S36" s="904"/>
    </row>
    <row r="37" spans="1:19" x14ac:dyDescent="0.25">
      <c r="A37" s="128" t="s">
        <v>14</v>
      </c>
      <c r="B37" s="123">
        <v>241</v>
      </c>
      <c r="C37" s="124">
        <v>247.50994581353774</v>
      </c>
      <c r="D37" s="124">
        <v>295.06163430506325</v>
      </c>
      <c r="E37" s="124">
        <v>247.96585237821824</v>
      </c>
      <c r="F37" s="124">
        <v>199.43769354526961</v>
      </c>
      <c r="G37" s="132">
        <v>156.08994976005465</v>
      </c>
      <c r="Q37" s="904"/>
      <c r="R37" s="904"/>
      <c r="S37" s="904"/>
    </row>
    <row r="38" spans="1:19" x14ac:dyDescent="0.25">
      <c r="A38" s="128" t="s">
        <v>15</v>
      </c>
      <c r="B38" s="123">
        <v>217</v>
      </c>
      <c r="C38" s="124">
        <v>222.75269900826473</v>
      </c>
      <c r="D38" s="124">
        <v>228.7961384682564</v>
      </c>
      <c r="E38" s="124">
        <v>274.0522585486969</v>
      </c>
      <c r="F38" s="124">
        <v>227.87165228168811</v>
      </c>
      <c r="G38" s="132">
        <v>183.23240238153323</v>
      </c>
      <c r="Q38" s="904"/>
      <c r="R38" s="904"/>
      <c r="S38" s="904"/>
    </row>
    <row r="39" spans="1:19" x14ac:dyDescent="0.25">
      <c r="A39" s="128" t="s">
        <v>16</v>
      </c>
      <c r="B39" s="123">
        <v>185</v>
      </c>
      <c r="C39" s="124">
        <v>196.44405732997097</v>
      </c>
      <c r="D39" s="124">
        <v>201.45702543146106</v>
      </c>
      <c r="E39" s="124">
        <v>207.01737882350176</v>
      </c>
      <c r="F39" s="124">
        <v>249.23056426491448</v>
      </c>
      <c r="G39" s="132">
        <v>205.00708458096094</v>
      </c>
      <c r="Q39" s="904"/>
      <c r="R39" s="904"/>
      <c r="S39" s="904"/>
    </row>
    <row r="40" spans="1:19" x14ac:dyDescent="0.25">
      <c r="A40" s="128" t="s">
        <v>17</v>
      </c>
      <c r="B40" s="123">
        <v>181</v>
      </c>
      <c r="C40" s="124">
        <v>160.00380688104414</v>
      </c>
      <c r="D40" s="124">
        <v>170.97592240599769</v>
      </c>
      <c r="E40" s="124">
        <v>175.18484600407018</v>
      </c>
      <c r="F40" s="124">
        <v>180.16858215595403</v>
      </c>
      <c r="G40" s="132">
        <v>218.02959603599049</v>
      </c>
      <c r="Q40" s="904"/>
      <c r="R40" s="904"/>
      <c r="S40" s="904"/>
    </row>
    <row r="41" spans="1:19" x14ac:dyDescent="0.25">
      <c r="A41" s="128" t="s">
        <v>18</v>
      </c>
      <c r="B41" s="123">
        <v>128</v>
      </c>
      <c r="C41" s="124">
        <v>147.53267868114284</v>
      </c>
      <c r="D41" s="124">
        <v>129.30400728929504</v>
      </c>
      <c r="E41" s="124">
        <v>139.15362156818415</v>
      </c>
      <c r="F41" s="124">
        <v>142.46843141857653</v>
      </c>
      <c r="G41" s="132">
        <v>146.66168603198912</v>
      </c>
      <c r="Q41" s="904"/>
      <c r="R41" s="904"/>
      <c r="S41" s="904"/>
    </row>
    <row r="42" spans="1:19" ht="15.75" thickBot="1" x14ac:dyDescent="0.3">
      <c r="A42" s="129" t="s">
        <v>19</v>
      </c>
      <c r="B42" s="125">
        <v>177</v>
      </c>
      <c r="C42" s="126">
        <v>228.38789364812865</v>
      </c>
      <c r="D42" s="126">
        <v>281.18130936920068</v>
      </c>
      <c r="E42" s="126">
        <v>306.11117453957183</v>
      </c>
      <c r="F42" s="126">
        <v>332.24217959840934</v>
      </c>
      <c r="G42" s="133">
        <v>354.30735404345512</v>
      </c>
      <c r="Q42" s="904"/>
      <c r="R42" s="904"/>
      <c r="S42" s="904"/>
    </row>
    <row r="43" spans="1:19" ht="15.75" thickTop="1" x14ac:dyDescent="0.25">
      <c r="A43" s="128" t="s">
        <v>20</v>
      </c>
      <c r="B43" s="123">
        <v>4612</v>
      </c>
      <c r="C43" s="124">
        <v>4635.5465749655186</v>
      </c>
      <c r="D43" s="124">
        <v>4704.3460040777327</v>
      </c>
      <c r="E43" s="124">
        <v>4821.7472127448254</v>
      </c>
      <c r="F43" s="124">
        <v>4956.8883276649985</v>
      </c>
      <c r="G43" s="132">
        <v>5095.5038165605756</v>
      </c>
      <c r="Q43" s="904"/>
      <c r="R43" s="904"/>
      <c r="S43" s="904"/>
    </row>
    <row r="44" spans="1:19" x14ac:dyDescent="0.25">
      <c r="A44" s="120"/>
      <c r="B44" s="120"/>
      <c r="C44" s="120"/>
      <c r="D44" s="120"/>
      <c r="E44" s="120"/>
      <c r="F44" s="120"/>
      <c r="G44" s="120"/>
      <c r="Q44" s="919" t="s">
        <v>223</v>
      </c>
      <c r="R44" s="918"/>
      <c r="S44" s="920">
        <f>(SUM(C$48:C$50,C$61:C$65)/SUM(C$51:C$60))*100</f>
        <v>73.271723704658839</v>
      </c>
    </row>
    <row r="45" spans="1:19" x14ac:dyDescent="0.25">
      <c r="A45" s="120"/>
      <c r="B45" s="120"/>
      <c r="C45" s="120"/>
      <c r="D45" s="120"/>
      <c r="E45" s="120"/>
      <c r="F45" s="120"/>
      <c r="G45" s="120"/>
      <c r="Q45" s="919" t="s">
        <v>224</v>
      </c>
      <c r="R45" s="918"/>
      <c r="S45" s="920">
        <f>(SUM(C$48:C$50)/SUM(C$51:C$60))*100</f>
        <v>40.176728419916635</v>
      </c>
    </row>
    <row r="46" spans="1:19" x14ac:dyDescent="0.25">
      <c r="A46" s="922" t="s">
        <v>54</v>
      </c>
      <c r="B46" s="923"/>
      <c r="C46" s="923"/>
      <c r="D46" s="923"/>
      <c r="E46" s="923"/>
      <c r="F46" s="923"/>
      <c r="G46" s="924"/>
      <c r="Q46" s="919" t="s">
        <v>225</v>
      </c>
      <c r="R46" s="918"/>
      <c r="S46" s="920">
        <f>(SUM(C$61:C$65)/SUM(C$51:C$60))*100</f>
        <v>33.094995284742211</v>
      </c>
    </row>
    <row r="47" spans="1:19" x14ac:dyDescent="0.25">
      <c r="A47" s="127" t="s">
        <v>1</v>
      </c>
      <c r="B47" s="121">
        <v>2010</v>
      </c>
      <c r="C47" s="121">
        <v>2015</v>
      </c>
      <c r="D47" s="121">
        <v>2020</v>
      </c>
      <c r="E47" s="121">
        <v>2025</v>
      </c>
      <c r="F47" s="121">
        <v>2030</v>
      </c>
      <c r="G47" s="130">
        <v>2035</v>
      </c>
      <c r="Q47" s="919" t="s">
        <v>226</v>
      </c>
      <c r="R47" s="918"/>
      <c r="S47" s="920">
        <f>(SUM(C$61:C$65)/SUM(C$48:C$50))*100</f>
        <v>82.373544552562862</v>
      </c>
    </row>
    <row r="48" spans="1:19" x14ac:dyDescent="0.25">
      <c r="A48" s="127" t="s">
        <v>2</v>
      </c>
      <c r="B48" s="121">
        <v>773</v>
      </c>
      <c r="C48" s="122">
        <v>692.01100902544897</v>
      </c>
      <c r="D48" s="122">
        <v>814.63474340341691</v>
      </c>
      <c r="E48" s="122">
        <v>932.43719144576346</v>
      </c>
      <c r="F48" s="122">
        <v>984.02177129967913</v>
      </c>
      <c r="G48" s="131">
        <v>1000.8112442627926</v>
      </c>
      <c r="Q48" s="919" t="s">
        <v>227</v>
      </c>
      <c r="R48" s="918"/>
      <c r="S48" s="921">
        <f>(C$21/C$43)*100</f>
        <v>97.550372719276623</v>
      </c>
    </row>
    <row r="49" spans="1:19" x14ac:dyDescent="0.25">
      <c r="A49" s="127" t="s">
        <v>3</v>
      </c>
      <c r="B49" s="121">
        <v>713</v>
      </c>
      <c r="C49" s="122">
        <v>744.60491670446891</v>
      </c>
      <c r="D49" s="122">
        <v>663.26363000302104</v>
      </c>
      <c r="E49" s="122">
        <v>788.05542444856394</v>
      </c>
      <c r="F49" s="122">
        <v>901.67424197171454</v>
      </c>
      <c r="G49" s="131">
        <v>950.10401173124046</v>
      </c>
      <c r="Q49" s="919" t="s">
        <v>228</v>
      </c>
      <c r="R49" s="918"/>
      <c r="S49" s="921">
        <f>(SUM(C$48)/SUM(C$28:C$33))*1000</f>
        <v>453.3802724680786</v>
      </c>
    </row>
    <row r="50" spans="1:19" x14ac:dyDescent="0.25">
      <c r="A50" s="127" t="s">
        <v>4</v>
      </c>
      <c r="B50" s="121">
        <v>763</v>
      </c>
      <c r="C50" s="122">
        <v>686.7540684216724</v>
      </c>
      <c r="D50" s="122">
        <v>720.88329927945028</v>
      </c>
      <c r="E50" s="122">
        <v>638.85895600319509</v>
      </c>
      <c r="F50" s="122">
        <v>766.57984895803838</v>
      </c>
      <c r="G50" s="131">
        <v>876.62267384209838</v>
      </c>
      <c r="Q50" s="919" t="s">
        <v>229</v>
      </c>
      <c r="R50" s="918"/>
      <c r="S50" s="921">
        <f>(SUM(C$52:C$54)/SUM(C$48:C$51,C$55:C$65))*100</f>
        <v>20.049308650726974</v>
      </c>
    </row>
    <row r="51" spans="1:19" x14ac:dyDescent="0.25">
      <c r="A51" s="127" t="s">
        <v>5</v>
      </c>
      <c r="B51" s="121">
        <v>703</v>
      </c>
      <c r="C51" s="122">
        <v>738.09300493942965</v>
      </c>
      <c r="D51" s="122">
        <v>660.93103397409959</v>
      </c>
      <c r="E51" s="122">
        <v>697.82239444206198</v>
      </c>
      <c r="F51" s="122">
        <v>615.28045967380172</v>
      </c>
      <c r="G51" s="131">
        <v>745.82428359743631</v>
      </c>
      <c r="Q51" s="904"/>
      <c r="R51" s="904"/>
      <c r="S51" s="904"/>
    </row>
    <row r="52" spans="1:19" x14ac:dyDescent="0.25">
      <c r="A52" s="127" t="s">
        <v>6</v>
      </c>
      <c r="B52" s="121">
        <v>435</v>
      </c>
      <c r="C52" s="122">
        <v>682.7332592794146</v>
      </c>
      <c r="D52" s="122">
        <v>709.73661504145457</v>
      </c>
      <c r="E52" s="122">
        <v>632.4375653041152</v>
      </c>
      <c r="F52" s="122">
        <v>672.35559607722439</v>
      </c>
      <c r="G52" s="131">
        <v>589.38125109847169</v>
      </c>
      <c r="Q52" s="904"/>
      <c r="R52" s="904"/>
      <c r="S52" s="904"/>
    </row>
    <row r="53" spans="1:19" x14ac:dyDescent="0.25">
      <c r="A53" s="127" t="s">
        <v>7</v>
      </c>
      <c r="B53" s="121">
        <v>447</v>
      </c>
      <c r="C53" s="122">
        <v>418.3931654648427</v>
      </c>
      <c r="D53" s="122">
        <v>666.02789014891471</v>
      </c>
      <c r="E53" s="122">
        <v>685.26709629060997</v>
      </c>
      <c r="F53" s="122">
        <v>608.05757734793178</v>
      </c>
      <c r="G53" s="131">
        <v>651.00061191392729</v>
      </c>
      <c r="Q53" s="904"/>
      <c r="R53" s="904"/>
      <c r="S53" s="904"/>
    </row>
    <row r="54" spans="1:19" x14ac:dyDescent="0.25">
      <c r="A54" s="127" t="s">
        <v>8</v>
      </c>
      <c r="B54" s="121">
        <v>455</v>
      </c>
      <c r="C54" s="122">
        <v>428.26461224285032</v>
      </c>
      <c r="D54" s="122">
        <v>400.81137250928793</v>
      </c>
      <c r="E54" s="122">
        <v>647.41025766244911</v>
      </c>
      <c r="F54" s="122">
        <v>658.97567386497758</v>
      </c>
      <c r="G54" s="131">
        <v>582.62932049401218</v>
      </c>
      <c r="Q54" s="904"/>
      <c r="R54" s="904"/>
      <c r="S54" s="904"/>
    </row>
    <row r="55" spans="1:19" x14ac:dyDescent="0.25">
      <c r="A55" s="127" t="s">
        <v>9</v>
      </c>
      <c r="B55" s="121">
        <v>431</v>
      </c>
      <c r="C55" s="122">
        <v>435.93265102162582</v>
      </c>
      <c r="D55" s="122">
        <v>409.21178716946486</v>
      </c>
      <c r="E55" s="122">
        <v>383.27555414995982</v>
      </c>
      <c r="F55" s="122">
        <v>628.35634968118131</v>
      </c>
      <c r="G55" s="131">
        <v>632.91892260077111</v>
      </c>
      <c r="Q55" s="904"/>
      <c r="R55" s="904"/>
      <c r="S55" s="904"/>
    </row>
    <row r="56" spans="1:19" x14ac:dyDescent="0.25">
      <c r="A56" s="127" t="s">
        <v>10</v>
      </c>
      <c r="B56" s="121">
        <v>486</v>
      </c>
      <c r="C56" s="122">
        <v>412.37104617721138</v>
      </c>
      <c r="D56" s="122">
        <v>419.75881554125374</v>
      </c>
      <c r="E56" s="122">
        <v>393.05874461905012</v>
      </c>
      <c r="F56" s="122">
        <v>368.52758924624084</v>
      </c>
      <c r="G56" s="131">
        <v>613.19796674586883</v>
      </c>
      <c r="Q56" s="904"/>
      <c r="R56" s="904"/>
      <c r="S56" s="904"/>
    </row>
    <row r="57" spans="1:19" x14ac:dyDescent="0.25">
      <c r="A57" s="128" t="s">
        <v>11</v>
      </c>
      <c r="B57" s="123">
        <v>611</v>
      </c>
      <c r="C57" s="124">
        <v>461.22088195188843</v>
      </c>
      <c r="D57" s="124">
        <v>393.2909698097593</v>
      </c>
      <c r="E57" s="124">
        <v>402.99349523732019</v>
      </c>
      <c r="F57" s="124">
        <v>376.55165265477382</v>
      </c>
      <c r="G57" s="132">
        <v>353.39635722332855</v>
      </c>
      <c r="Q57" s="904"/>
      <c r="R57" s="904"/>
      <c r="S57" s="904"/>
    </row>
    <row r="58" spans="1:19" x14ac:dyDescent="0.25">
      <c r="A58" s="128" t="s">
        <v>12</v>
      </c>
      <c r="B58" s="123">
        <v>666</v>
      </c>
      <c r="C58" s="124">
        <v>573.76760785636611</v>
      </c>
      <c r="D58" s="124">
        <v>430.83451697028886</v>
      </c>
      <c r="E58" s="124">
        <v>369.4802755354666</v>
      </c>
      <c r="F58" s="124">
        <v>381.20029874103392</v>
      </c>
      <c r="G58" s="132">
        <v>355.37684667834981</v>
      </c>
      <c r="Q58" s="904"/>
      <c r="R58" s="904"/>
      <c r="S58" s="904"/>
    </row>
    <row r="59" spans="1:19" x14ac:dyDescent="0.25">
      <c r="A59" s="128" t="s">
        <v>13</v>
      </c>
      <c r="B59" s="123">
        <v>545</v>
      </c>
      <c r="C59" s="124">
        <v>632.67935000083094</v>
      </c>
      <c r="D59" s="124">
        <v>539.75619226757306</v>
      </c>
      <c r="E59" s="124">
        <v>403.52975063677331</v>
      </c>
      <c r="F59" s="124">
        <v>348.14907974372784</v>
      </c>
      <c r="G59" s="132">
        <v>361.67964324930472</v>
      </c>
      <c r="Q59" s="904"/>
      <c r="R59" s="904"/>
      <c r="S59" s="904"/>
    </row>
    <row r="60" spans="1:19" x14ac:dyDescent="0.25">
      <c r="A60" s="128" t="s">
        <v>14</v>
      </c>
      <c r="B60" s="123">
        <v>482</v>
      </c>
      <c r="C60" s="124">
        <v>501.61883518578225</v>
      </c>
      <c r="D60" s="124">
        <v>584.56165733240641</v>
      </c>
      <c r="E60" s="124">
        <v>493.77045209693534</v>
      </c>
      <c r="F60" s="124">
        <v>368.32560115792228</v>
      </c>
      <c r="G60" s="132">
        <v>319.18975487187754</v>
      </c>
      <c r="Q60" s="904"/>
      <c r="R60" s="904"/>
      <c r="S60" s="904"/>
    </row>
    <row r="61" spans="1:19" x14ac:dyDescent="0.25">
      <c r="A61" s="128" t="s">
        <v>15</v>
      </c>
      <c r="B61" s="123">
        <v>426</v>
      </c>
      <c r="C61" s="124">
        <v>443.17618132671475</v>
      </c>
      <c r="D61" s="124">
        <v>461.2300376312345</v>
      </c>
      <c r="E61" s="124">
        <v>539.56802098112507</v>
      </c>
      <c r="F61" s="124">
        <v>451.30759782239829</v>
      </c>
      <c r="G61" s="132">
        <v>335.64401407066373</v>
      </c>
      <c r="Q61" s="904"/>
      <c r="R61" s="904"/>
      <c r="S61" s="904"/>
    </row>
    <row r="62" spans="1:19" x14ac:dyDescent="0.25">
      <c r="A62" s="128" t="s">
        <v>16</v>
      </c>
      <c r="B62" s="123">
        <v>352</v>
      </c>
      <c r="C62" s="124">
        <v>382.73248385406771</v>
      </c>
      <c r="D62" s="124">
        <v>397.61274840277611</v>
      </c>
      <c r="E62" s="124">
        <v>413.95258283969656</v>
      </c>
      <c r="F62" s="124">
        <v>486.32869186265339</v>
      </c>
      <c r="G62" s="132">
        <v>402.7399435042625</v>
      </c>
      <c r="Q62" s="904"/>
      <c r="R62" s="904"/>
      <c r="S62" s="904"/>
    </row>
    <row r="63" spans="1:19" x14ac:dyDescent="0.25">
      <c r="A63" s="128" t="s">
        <v>17</v>
      </c>
      <c r="B63" s="123">
        <v>338</v>
      </c>
      <c r="C63" s="124">
        <v>290.94512050818946</v>
      </c>
      <c r="D63" s="124">
        <v>318.50656550339966</v>
      </c>
      <c r="E63" s="124">
        <v>330.27535535836137</v>
      </c>
      <c r="F63" s="124">
        <v>343.91646618907669</v>
      </c>
      <c r="G63" s="132">
        <v>406.223838056445</v>
      </c>
      <c r="Q63" s="904"/>
      <c r="R63" s="904"/>
      <c r="S63" s="904"/>
    </row>
    <row r="64" spans="1:19" x14ac:dyDescent="0.25">
      <c r="A64" s="128" t="s">
        <v>18</v>
      </c>
      <c r="B64" s="123">
        <v>243</v>
      </c>
      <c r="C64" s="124">
        <v>268.28515289313469</v>
      </c>
      <c r="D64" s="124">
        <v>229.21018506095314</v>
      </c>
      <c r="E64" s="124">
        <v>252.9431062448528</v>
      </c>
      <c r="F64" s="124">
        <v>261.89110846339304</v>
      </c>
      <c r="G64" s="132">
        <v>272.87392393508679</v>
      </c>
      <c r="Q64" s="919" t="s">
        <v>223</v>
      </c>
      <c r="R64" s="918"/>
      <c r="S64" s="920">
        <f>(SUM(D$48:D$50,D$61:D$65)/SUM(D$51:D$60))*100</f>
        <v>77.874856716984993</v>
      </c>
    </row>
    <row r="65" spans="1:19" ht="15.75" thickBot="1" x14ac:dyDescent="0.3">
      <c r="A65" s="129" t="s">
        <v>19</v>
      </c>
      <c r="B65" s="125">
        <v>260</v>
      </c>
      <c r="C65" s="126">
        <v>363.95618956610497</v>
      </c>
      <c r="D65" s="126">
        <v>455.77093115278024</v>
      </c>
      <c r="E65" s="126">
        <v>492.19012749324895</v>
      </c>
      <c r="F65" s="126">
        <v>535.81164934335879</v>
      </c>
      <c r="G65" s="133">
        <v>573.64675078931282</v>
      </c>
      <c r="Q65" s="919" t="s">
        <v>224</v>
      </c>
      <c r="R65" s="918"/>
      <c r="S65" s="920">
        <f>(SUM(D$48:D$50)/SUM(D$51:D$60))*100</f>
        <v>42.163279858093119</v>
      </c>
    </row>
    <row r="66" spans="1:19" ht="15.75" thickTop="1" x14ac:dyDescent="0.25">
      <c r="A66" s="128" t="s">
        <v>20</v>
      </c>
      <c r="B66" s="123">
        <v>9129</v>
      </c>
      <c r="C66" s="124">
        <v>9157.5395364200449</v>
      </c>
      <c r="D66" s="124">
        <v>9276.0329912015332</v>
      </c>
      <c r="E66" s="124">
        <v>9497.3263507895499</v>
      </c>
      <c r="F66" s="124">
        <v>9757.3112540991278</v>
      </c>
      <c r="G66" s="132">
        <v>10023.26135866525</v>
      </c>
      <c r="Q66" s="919" t="s">
        <v>225</v>
      </c>
      <c r="R66" s="918"/>
      <c r="S66" s="920">
        <f>(SUM(D$61:D$65)/SUM(D$51:D$60))*100</f>
        <v>35.711576858891874</v>
      </c>
    </row>
    <row r="67" spans="1:19" x14ac:dyDescent="0.25">
      <c r="Q67" s="919" t="s">
        <v>226</v>
      </c>
      <c r="R67" s="918"/>
      <c r="S67" s="920">
        <f>(SUM(D$61:D$65)/SUM(D$48:D$50))*100</f>
        <v>84.698289552151962</v>
      </c>
    </row>
    <row r="68" spans="1:19" x14ac:dyDescent="0.25">
      <c r="Q68" s="919" t="s">
        <v>227</v>
      </c>
      <c r="R68" s="918"/>
      <c r="S68" s="921">
        <f>(D$21/D$43)*100</f>
        <v>97.180075257242123</v>
      </c>
    </row>
    <row r="69" spans="1:19" x14ac:dyDescent="0.25">
      <c r="Q69" s="919" t="s">
        <v>228</v>
      </c>
      <c r="R69" s="918"/>
      <c r="S69" s="921">
        <f>(SUM(D$48)/SUM(D$28:D$33))*1000</f>
        <v>505.51024114523932</v>
      </c>
    </row>
    <row r="70" spans="1:19" x14ac:dyDescent="0.25">
      <c r="Q70" s="919" t="s">
        <v>229</v>
      </c>
      <c r="R70" s="918"/>
      <c r="S70" s="921">
        <f>(SUM(D$52:D$54)/SUM(D$48:D$51,D$55:D$65))*100</f>
        <v>23.689393122885445</v>
      </c>
    </row>
    <row r="71" spans="1:19" x14ac:dyDescent="0.25">
      <c r="Q71" s="904"/>
      <c r="R71" s="904"/>
      <c r="S71" s="904"/>
    </row>
    <row r="72" spans="1:19" x14ac:dyDescent="0.25">
      <c r="Q72" s="904"/>
      <c r="R72" s="904"/>
      <c r="S72" s="904"/>
    </row>
    <row r="73" spans="1:19" x14ac:dyDescent="0.25">
      <c r="Q73" s="904"/>
      <c r="R73" s="904"/>
      <c r="S73" s="904"/>
    </row>
    <row r="74" spans="1:19" x14ac:dyDescent="0.25">
      <c r="Q74" s="904"/>
      <c r="R74" s="904"/>
      <c r="S74" s="904"/>
    </row>
    <row r="75" spans="1:19" x14ac:dyDescent="0.25">
      <c r="Q75" s="904"/>
      <c r="R75" s="904"/>
      <c r="S75" s="904"/>
    </row>
    <row r="76" spans="1:19" x14ac:dyDescent="0.25">
      <c r="Q76" s="904"/>
      <c r="R76" s="904"/>
      <c r="S76" s="904"/>
    </row>
    <row r="77" spans="1:19" x14ac:dyDescent="0.25">
      <c r="Q77" s="904"/>
      <c r="R77" s="904"/>
      <c r="S77" s="904"/>
    </row>
    <row r="78" spans="1:19" x14ac:dyDescent="0.25">
      <c r="Q78" s="904"/>
      <c r="R78" s="904"/>
      <c r="S78" s="904"/>
    </row>
    <row r="79" spans="1:19" x14ac:dyDescent="0.25">
      <c r="Q79" s="904"/>
      <c r="R79" s="904"/>
      <c r="S79" s="904"/>
    </row>
    <row r="80" spans="1:19" x14ac:dyDescent="0.25">
      <c r="Q80" s="904"/>
      <c r="R80" s="904"/>
      <c r="S80" s="904"/>
    </row>
    <row r="81" spans="17:19" x14ac:dyDescent="0.25">
      <c r="Q81" s="904"/>
      <c r="R81" s="904"/>
      <c r="S81" s="904"/>
    </row>
    <row r="82" spans="17:19" x14ac:dyDescent="0.25">
      <c r="Q82" s="904"/>
      <c r="R82" s="904"/>
      <c r="S82" s="904"/>
    </row>
    <row r="83" spans="17:19" x14ac:dyDescent="0.25">
      <c r="Q83" s="904"/>
      <c r="R83" s="904"/>
      <c r="S83" s="904"/>
    </row>
    <row r="84" spans="17:19" x14ac:dyDescent="0.25">
      <c r="Q84" s="919" t="s">
        <v>223</v>
      </c>
      <c r="R84" s="918"/>
      <c r="S84" s="920">
        <f>(SUM(E$48:E$50,E$61:E$65)/SUM(E$51:E$60))*100</f>
        <v>85.892378350693036</v>
      </c>
    </row>
    <row r="85" spans="17:19" x14ac:dyDescent="0.25">
      <c r="Q85" s="919" t="s">
        <v>224</v>
      </c>
      <c r="R85" s="918"/>
      <c r="S85" s="920">
        <f>(SUM(E$48:E$50)/SUM(E$51:E$60))*100</f>
        <v>46.179888830398596</v>
      </c>
    </row>
    <row r="86" spans="17:19" x14ac:dyDescent="0.25">
      <c r="Q86" s="919" t="s">
        <v>225</v>
      </c>
      <c r="R86" s="918"/>
      <c r="S86" s="920">
        <f>(SUM(E$61:E$65)/SUM(E$51:E$60))*100</f>
        <v>39.712489520294433</v>
      </c>
    </row>
    <row r="87" spans="17:19" x14ac:dyDescent="0.25">
      <c r="Q87" s="919" t="s">
        <v>226</v>
      </c>
      <c r="R87" s="918"/>
      <c r="S87" s="920">
        <f>(SUM(E$61:E$65)/SUM(E$48:E$50))*100</f>
        <v>85.995203812948759</v>
      </c>
    </row>
    <row r="88" spans="17:19" x14ac:dyDescent="0.25">
      <c r="Q88" s="919" t="s">
        <v>227</v>
      </c>
      <c r="R88" s="918"/>
      <c r="S88" s="921">
        <f>(E$21/E$43)*100</f>
        <v>96.968566201194662</v>
      </c>
    </row>
    <row r="89" spans="17:19" x14ac:dyDescent="0.25">
      <c r="Q89" s="919" t="s">
        <v>228</v>
      </c>
      <c r="R89" s="918"/>
      <c r="S89" s="921">
        <f>(SUM(E$48)/SUM(E$28:E$33))*1000</f>
        <v>538.63836502456581</v>
      </c>
    </row>
    <row r="90" spans="17:19" x14ac:dyDescent="0.25">
      <c r="Q90" s="919" t="s">
        <v>229</v>
      </c>
      <c r="R90" s="918"/>
      <c r="S90" s="921">
        <f>(SUM(E$52:E$54)/SUM(E$48:E$51,E$55:E$65))*100</f>
        <v>26.089481649845105</v>
      </c>
    </row>
    <row r="91" spans="17:19" x14ac:dyDescent="0.25">
      <c r="Q91" s="904"/>
      <c r="R91" s="904"/>
      <c r="S91" s="904"/>
    </row>
    <row r="92" spans="17:19" x14ac:dyDescent="0.25">
      <c r="Q92" s="904"/>
      <c r="R92" s="904"/>
      <c r="S92" s="904"/>
    </row>
    <row r="93" spans="17:19" x14ac:dyDescent="0.25">
      <c r="Q93" s="904"/>
      <c r="R93" s="904"/>
      <c r="S93" s="904"/>
    </row>
    <row r="94" spans="17:19" x14ac:dyDescent="0.25">
      <c r="Q94" s="904"/>
      <c r="R94" s="904"/>
      <c r="S94" s="904"/>
    </row>
    <row r="95" spans="17:19" x14ac:dyDescent="0.25">
      <c r="Q95" s="904"/>
      <c r="R95" s="904"/>
      <c r="S95" s="904"/>
    </row>
    <row r="96" spans="17:19" x14ac:dyDescent="0.25">
      <c r="Q96" s="904"/>
      <c r="R96" s="904"/>
      <c r="S96" s="904"/>
    </row>
    <row r="97" spans="17:19" x14ac:dyDescent="0.25">
      <c r="Q97" s="904"/>
      <c r="R97" s="904"/>
      <c r="S97" s="904"/>
    </row>
    <row r="98" spans="17:19" x14ac:dyDescent="0.25">
      <c r="Q98" s="904"/>
      <c r="R98" s="904"/>
      <c r="S98" s="904"/>
    </row>
    <row r="99" spans="17:19" x14ac:dyDescent="0.25">
      <c r="Q99" s="904"/>
      <c r="R99" s="904"/>
      <c r="S99" s="904"/>
    </row>
    <row r="100" spans="17:19" x14ac:dyDescent="0.25">
      <c r="Q100" s="904"/>
      <c r="R100" s="904"/>
      <c r="S100" s="904"/>
    </row>
    <row r="101" spans="17:19" x14ac:dyDescent="0.25">
      <c r="Q101" s="904"/>
      <c r="R101" s="904"/>
      <c r="S101" s="904"/>
    </row>
    <row r="102" spans="17:19" x14ac:dyDescent="0.25">
      <c r="Q102" s="904"/>
      <c r="R102" s="904"/>
      <c r="S102" s="904"/>
    </row>
    <row r="103" spans="17:19" x14ac:dyDescent="0.25">
      <c r="Q103" s="904"/>
      <c r="R103" s="904"/>
      <c r="S103" s="904"/>
    </row>
    <row r="104" spans="17:19" x14ac:dyDescent="0.25">
      <c r="Q104" s="919" t="s">
        <v>223</v>
      </c>
      <c r="R104" s="918"/>
      <c r="S104" s="920">
        <f>(SUM(F$48:F$50,F$61:F$65)/SUM(F$51:F$60))*100</f>
        <v>94.145217072568173</v>
      </c>
    </row>
    <row r="105" spans="17:19" x14ac:dyDescent="0.25">
      <c r="Q105" s="919" t="s">
        <v>224</v>
      </c>
      <c r="R105" s="918"/>
      <c r="S105" s="920">
        <f>(SUM(F$48:F$50)/SUM(F$51:F$60))*100</f>
        <v>52.77341878302191</v>
      </c>
    </row>
    <row r="106" spans="17:19" x14ac:dyDescent="0.25">
      <c r="Q106" s="919" t="s">
        <v>225</v>
      </c>
      <c r="R106" s="918"/>
      <c r="S106" s="920">
        <f>(SUM(F$61:F$65)/SUM(F$51:F$60))*100</f>
        <v>41.371798289546248</v>
      </c>
    </row>
    <row r="107" spans="17:19" x14ac:dyDescent="0.25">
      <c r="Q107" s="919" t="s">
        <v>226</v>
      </c>
      <c r="R107" s="918"/>
      <c r="S107" s="920">
        <f>(SUM(F$61:F$65)/SUM(F$48:F$50))*100</f>
        <v>78.395145214386304</v>
      </c>
    </row>
    <row r="108" spans="17:19" x14ac:dyDescent="0.25">
      <c r="Q108" s="919" t="s">
        <v>227</v>
      </c>
      <c r="R108" s="918"/>
      <c r="S108" s="921">
        <f>(F$21/F$43)*100</f>
        <v>96.843475364219586</v>
      </c>
    </row>
    <row r="109" spans="17:19" x14ac:dyDescent="0.25">
      <c r="Q109" s="919" t="s">
        <v>228</v>
      </c>
      <c r="R109" s="918"/>
      <c r="S109" s="921">
        <f>(SUM(F$48)/SUM(F$28:F$33))*1000</f>
        <v>547.52068913013022</v>
      </c>
    </row>
    <row r="110" spans="17:19" x14ac:dyDescent="0.25">
      <c r="Q110" s="919" t="s">
        <v>229</v>
      </c>
      <c r="R110" s="918"/>
      <c r="S110" s="921">
        <f>(SUM(F$52:F$54)/SUM(F$48:F$51,F$55:F$65))*100</f>
        <v>24.806959526753928</v>
      </c>
    </row>
    <row r="111" spans="17:19" x14ac:dyDescent="0.25">
      <c r="Q111" s="904"/>
      <c r="R111" s="904"/>
      <c r="S111" s="904"/>
    </row>
    <row r="112" spans="17:19" x14ac:dyDescent="0.25">
      <c r="Q112" s="904"/>
      <c r="R112" s="904"/>
      <c r="S112" s="904"/>
    </row>
    <row r="113" spans="17:19" x14ac:dyDescent="0.25">
      <c r="Q113" s="904"/>
      <c r="R113" s="904"/>
      <c r="S113" s="904"/>
    </row>
    <row r="114" spans="17:19" x14ac:dyDescent="0.25">
      <c r="Q114" s="904"/>
      <c r="R114" s="904"/>
      <c r="S114" s="904"/>
    </row>
    <row r="115" spans="17:19" x14ac:dyDescent="0.25">
      <c r="Q115" s="904"/>
      <c r="R115" s="904"/>
      <c r="S115" s="904"/>
    </row>
    <row r="116" spans="17:19" x14ac:dyDescent="0.25">
      <c r="Q116" s="904"/>
      <c r="R116" s="904"/>
      <c r="S116" s="904"/>
    </row>
    <row r="117" spans="17:19" x14ac:dyDescent="0.25">
      <c r="Q117" s="904"/>
      <c r="R117" s="904"/>
      <c r="S117" s="904"/>
    </row>
    <row r="118" spans="17:19" x14ac:dyDescent="0.25">
      <c r="Q118" s="904"/>
      <c r="R118" s="904"/>
      <c r="S118" s="904"/>
    </row>
    <row r="119" spans="17:19" x14ac:dyDescent="0.25">
      <c r="Q119" s="904"/>
      <c r="R119" s="904"/>
      <c r="S119" s="904"/>
    </row>
    <row r="120" spans="17:19" x14ac:dyDescent="0.25">
      <c r="Q120" s="904"/>
      <c r="R120" s="904"/>
      <c r="S120" s="904"/>
    </row>
    <row r="121" spans="17:19" x14ac:dyDescent="0.25">
      <c r="Q121" s="904"/>
      <c r="R121" s="904"/>
      <c r="S121" s="904"/>
    </row>
    <row r="122" spans="17:19" x14ac:dyDescent="0.25">
      <c r="Q122" s="904"/>
      <c r="R122" s="904"/>
      <c r="S122" s="904"/>
    </row>
    <row r="123" spans="17:19" x14ac:dyDescent="0.25">
      <c r="Q123" s="904"/>
      <c r="R123" s="904"/>
      <c r="S123" s="904"/>
    </row>
    <row r="124" spans="17:19" x14ac:dyDescent="0.25">
      <c r="Q124" s="919" t="s">
        <v>223</v>
      </c>
      <c r="R124" s="918"/>
      <c r="S124" s="920">
        <f>(SUM(G$48:G$50,G$61:G$65)/SUM(G$51:G$60))*100</f>
        <v>92.58484932332469</v>
      </c>
    </row>
    <row r="125" spans="17:19" x14ac:dyDescent="0.25">
      <c r="Q125" s="919" t="s">
        <v>224</v>
      </c>
      <c r="R125" s="918"/>
      <c r="S125" s="920">
        <f>(SUM(G$48:G$50)/SUM(G$51:G$60))*100</f>
        <v>54.32772295244137</v>
      </c>
    </row>
    <row r="126" spans="17:19" x14ac:dyDescent="0.25">
      <c r="Q126" s="919" t="s">
        <v>225</v>
      </c>
      <c r="R126" s="918"/>
      <c r="S126" s="920">
        <f>(SUM(G$61:G$65)/SUM(G$51:G$60))*100</f>
        <v>38.257126370883313</v>
      </c>
    </row>
    <row r="127" spans="17:19" x14ac:dyDescent="0.25">
      <c r="Q127" s="919" t="s">
        <v>226</v>
      </c>
      <c r="R127" s="918"/>
      <c r="S127" s="920">
        <f>(SUM(G$61:G$65)/SUM(G$48:G$50))*100</f>
        <v>70.419160406140534</v>
      </c>
    </row>
    <row r="128" spans="17:19" x14ac:dyDescent="0.25">
      <c r="Q128" s="919" t="s">
        <v>227</v>
      </c>
      <c r="R128" s="918"/>
      <c r="S128" s="921">
        <f>(G$21/G$43)*100</f>
        <v>96.707955081679657</v>
      </c>
    </row>
    <row r="129" spans="17:19" x14ac:dyDescent="0.25">
      <c r="Q129" s="919" t="s">
        <v>228</v>
      </c>
      <c r="R129" s="918"/>
      <c r="S129" s="921">
        <f>(SUM(G$48)/SUM(G$28:G$33))*1000</f>
        <v>518.93699061717166</v>
      </c>
    </row>
    <row r="130" spans="17:19" x14ac:dyDescent="0.25">
      <c r="Q130" s="919" t="s">
        <v>229</v>
      </c>
      <c r="R130" s="918"/>
      <c r="S130" s="921">
        <f>(SUM(G$52:G$54)/SUM(G$48:G$51,G$55:G$65))*100</f>
        <v>22.231165446987106</v>
      </c>
    </row>
    <row r="147" spans="4:8" x14ac:dyDescent="0.25">
      <c r="D147" s="19"/>
      <c r="E147" s="19"/>
      <c r="F147" s="19"/>
      <c r="G147" s="19"/>
      <c r="H147" s="19"/>
    </row>
  </sheetData>
  <mergeCells count="3">
    <mergeCell ref="A1:G1"/>
    <mergeCell ref="A23:G23"/>
    <mergeCell ref="A46:G46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Z147"/>
  <sheetViews>
    <sheetView workbookViewId="0">
      <selection sqref="A1:G1"/>
    </sheetView>
  </sheetViews>
  <sheetFormatPr defaultRowHeight="15" x14ac:dyDescent="0.25"/>
  <cols>
    <col min="1" max="9" width="9.140625" style="18"/>
    <col min="10" max="11" width="11.140625" style="18" bestFit="1" customWidth="1"/>
    <col min="12" max="12" width="11.140625" style="18" customWidth="1"/>
    <col min="13" max="14" width="11.140625" style="18" bestFit="1" customWidth="1"/>
    <col min="15" max="15" width="11.140625" style="18" customWidth="1"/>
    <col min="16" max="17" width="11.140625" style="18" bestFit="1" customWidth="1"/>
    <col min="18" max="18" width="11.140625" style="18" customWidth="1"/>
    <col min="19" max="20" width="11.140625" style="18" bestFit="1" customWidth="1"/>
    <col min="21" max="21" width="11.140625" style="18" customWidth="1"/>
    <col min="22" max="23" width="11.140625" style="18" bestFit="1" customWidth="1"/>
    <col min="24" max="24" width="11.140625" style="18" customWidth="1"/>
    <col min="25" max="26" width="11.140625" style="18" bestFit="1" customWidth="1"/>
    <col min="27" max="16384" width="9.140625" style="18"/>
  </cols>
  <sheetData>
    <row r="1" spans="1:26" x14ac:dyDescent="0.25">
      <c r="A1" s="922" t="s">
        <v>55</v>
      </c>
      <c r="B1" s="923"/>
      <c r="C1" s="923"/>
      <c r="D1" s="923"/>
      <c r="E1" s="923"/>
      <c r="F1" s="923"/>
      <c r="G1" s="924"/>
      <c r="J1" s="20" t="s">
        <v>23</v>
      </c>
      <c r="K1" s="20" t="s">
        <v>24</v>
      </c>
      <c r="L1" s="20"/>
      <c r="M1" s="20" t="s">
        <v>23</v>
      </c>
      <c r="N1" s="20" t="s">
        <v>24</v>
      </c>
      <c r="O1" s="20"/>
      <c r="P1" s="20" t="s">
        <v>23</v>
      </c>
      <c r="Q1" s="20" t="s">
        <v>24</v>
      </c>
      <c r="R1" s="20"/>
      <c r="S1" s="20" t="s">
        <v>23</v>
      </c>
      <c r="T1" s="20" t="s">
        <v>24</v>
      </c>
      <c r="U1" s="20"/>
      <c r="V1" s="20" t="s">
        <v>23</v>
      </c>
      <c r="W1" s="20" t="s">
        <v>24</v>
      </c>
      <c r="X1" s="20"/>
      <c r="Y1" s="20" t="s">
        <v>23</v>
      </c>
      <c r="Z1" s="20" t="s">
        <v>24</v>
      </c>
    </row>
    <row r="2" spans="1:26" x14ac:dyDescent="0.25">
      <c r="A2" s="141" t="s">
        <v>1</v>
      </c>
      <c r="B2" s="135">
        <v>2010</v>
      </c>
      <c r="C2" s="135">
        <v>2015</v>
      </c>
      <c r="D2" s="135">
        <v>2020</v>
      </c>
      <c r="E2" s="135">
        <v>2025</v>
      </c>
      <c r="F2" s="135">
        <v>2030</v>
      </c>
      <c r="G2" s="144">
        <v>2035</v>
      </c>
      <c r="J2" s="1">
        <f>B2</f>
        <v>2010</v>
      </c>
      <c r="K2" s="1">
        <f>B24</f>
        <v>2010</v>
      </c>
      <c r="L2" s="1"/>
      <c r="M2" s="1">
        <v>2015</v>
      </c>
      <c r="N2" s="1">
        <v>2015</v>
      </c>
      <c r="O2" s="1"/>
      <c r="P2" s="1">
        <v>2020</v>
      </c>
      <c r="Q2" s="1">
        <v>2020</v>
      </c>
      <c r="R2" s="1"/>
      <c r="S2" s="1">
        <v>2025</v>
      </c>
      <c r="T2" s="1">
        <v>2025</v>
      </c>
      <c r="U2" s="1"/>
      <c r="V2" s="1">
        <v>2030</v>
      </c>
      <c r="W2" s="1">
        <v>2030</v>
      </c>
      <c r="X2" s="1"/>
      <c r="Y2" s="1">
        <v>2035</v>
      </c>
      <c r="Z2" s="1">
        <v>2035</v>
      </c>
    </row>
    <row r="3" spans="1:26" x14ac:dyDescent="0.25">
      <c r="A3" s="141" t="s">
        <v>2</v>
      </c>
      <c r="B3" s="135">
        <v>125</v>
      </c>
      <c r="C3" s="136">
        <v>105.44155856432344</v>
      </c>
      <c r="D3" s="136">
        <v>107.72653012430996</v>
      </c>
      <c r="E3" s="136">
        <v>125.27538384785844</v>
      </c>
      <c r="F3" s="136">
        <v>127.90671658430229</v>
      </c>
      <c r="G3" s="145">
        <v>123.13379870578473</v>
      </c>
      <c r="I3" s="21" t="s">
        <v>2</v>
      </c>
      <c r="J3" s="20">
        <f>-B3/B$66</f>
        <v>-3.386616093199675E-2</v>
      </c>
      <c r="K3" s="20">
        <f>B25/B$66</f>
        <v>3.2240585207260905E-2</v>
      </c>
      <c r="L3" s="21" t="s">
        <v>2</v>
      </c>
      <c r="M3" s="20">
        <f>-C3/C$66</f>
        <v>-2.9719554334687263E-2</v>
      </c>
      <c r="N3" s="20">
        <f>C25/C$66</f>
        <v>2.8559510918364419E-2</v>
      </c>
      <c r="O3" s="21" t="s">
        <v>2</v>
      </c>
      <c r="P3" s="20">
        <f>-D3/D$66</f>
        <v>-3.1673637395940278E-2</v>
      </c>
      <c r="Q3" s="20">
        <f>D25/D$66</f>
        <v>3.0431373652744446E-2</v>
      </c>
      <c r="R3" s="21" t="s">
        <v>2</v>
      </c>
      <c r="S3" s="20">
        <f>-E3/E$66</f>
        <v>-3.8121220423650994E-2</v>
      </c>
      <c r="T3" s="20">
        <f>E25/E$66</f>
        <v>3.6626276968147617E-2</v>
      </c>
      <c r="U3" s="21" t="s">
        <v>2</v>
      </c>
      <c r="V3" s="20">
        <f>-F3/F$66</f>
        <v>-4.0259417045583966E-2</v>
      </c>
      <c r="W3" s="20">
        <f>F25/F$66</f>
        <v>3.8680616090579031E-2</v>
      </c>
      <c r="X3" s="21" t="s">
        <v>2</v>
      </c>
      <c r="Y3" s="20">
        <f>-G3/G$66</f>
        <v>-4.0235407028660929E-2</v>
      </c>
      <c r="Z3" s="20">
        <f>G25/G$66</f>
        <v>3.8657547943235164E-2</v>
      </c>
    </row>
    <row r="4" spans="1:26" x14ac:dyDescent="0.25">
      <c r="A4" s="141" t="s">
        <v>3</v>
      </c>
      <c r="B4" s="135">
        <v>107</v>
      </c>
      <c r="C4" s="136">
        <v>119.33717396987863</v>
      </c>
      <c r="D4" s="136">
        <v>98.965996785629301</v>
      </c>
      <c r="E4" s="136">
        <v>102.08506851817556</v>
      </c>
      <c r="F4" s="136">
        <v>119.22802454152156</v>
      </c>
      <c r="G4" s="145">
        <v>120.65733177889929</v>
      </c>
      <c r="I4" s="21" t="s">
        <v>3</v>
      </c>
      <c r="J4" s="20">
        <f t="shared" ref="J4:J20" si="0">-B4/B$66</f>
        <v>-2.8989433757789219E-2</v>
      </c>
      <c r="K4" s="20">
        <f t="shared" ref="K4:K20" si="1">B26/B$66</f>
        <v>3.1698726632348954E-2</v>
      </c>
      <c r="L4" s="21" t="s">
        <v>3</v>
      </c>
      <c r="M4" s="20">
        <f t="shared" ref="M4:M20" si="2">-C4/C$66</f>
        <v>-3.36361456928033E-2</v>
      </c>
      <c r="N4" s="20">
        <f t="shared" ref="N4:N20" si="3">C26/C$66</f>
        <v>3.1817597255139947E-2</v>
      </c>
      <c r="O4" s="21" t="s">
        <v>3</v>
      </c>
      <c r="P4" s="20">
        <f t="shared" ref="P4:P20" si="4">-D4/D$66</f>
        <v>-2.9097874897656667E-2</v>
      </c>
      <c r="Q4" s="20">
        <f t="shared" ref="Q4:Q20" si="5">D26/D$66</f>
        <v>2.7998319903471076E-2</v>
      </c>
      <c r="R4" s="21" t="s">
        <v>3</v>
      </c>
      <c r="S4" s="20">
        <f t="shared" ref="S4:S20" si="6">-E4/E$66</f>
        <v>-3.1064422070907999E-2</v>
      </c>
      <c r="T4" s="20">
        <f t="shared" ref="T4:T20" si="7">E26/E$66</f>
        <v>2.9852923645838782E-2</v>
      </c>
      <c r="U4" s="21" t="s">
        <v>3</v>
      </c>
      <c r="V4" s="20">
        <f t="shared" ref="V4:V20" si="8">-F4/F$66</f>
        <v>-3.7527745936426743E-2</v>
      </c>
      <c r="W4" s="20">
        <f t="shared" ref="W4:W20" si="9">F26/F$66</f>
        <v>3.606677343816337E-2</v>
      </c>
      <c r="X4" s="21" t="s">
        <v>3</v>
      </c>
      <c r="Y4" s="20">
        <f t="shared" ref="Y4:Y20" si="10">-G4/G$66</f>
        <v>-3.9426192533180804E-2</v>
      </c>
      <c r="Z4" s="20">
        <f t="shared" ref="Z4:Z20" si="11">G26/G$66</f>
        <v>3.7891172911189833E-2</v>
      </c>
    </row>
    <row r="5" spans="1:26" x14ac:dyDescent="0.25">
      <c r="A5" s="141" t="s">
        <v>4</v>
      </c>
      <c r="B5" s="135">
        <v>135</v>
      </c>
      <c r="C5" s="136">
        <v>100.15364259895313</v>
      </c>
      <c r="D5" s="136">
        <v>114.02567735711118</v>
      </c>
      <c r="E5" s="136">
        <v>92.689841867616281</v>
      </c>
      <c r="F5" s="136">
        <v>96.790829926092243</v>
      </c>
      <c r="G5" s="145">
        <v>113.50287729770923</v>
      </c>
      <c r="I5" s="21" t="s">
        <v>4</v>
      </c>
      <c r="J5" s="20">
        <f t="shared" si="0"/>
        <v>-3.6575453806556489E-2</v>
      </c>
      <c r="K5" s="20">
        <f t="shared" si="1"/>
        <v>3.1427797344892983E-2</v>
      </c>
      <c r="L5" s="21" t="s">
        <v>4</v>
      </c>
      <c r="M5" s="20">
        <f t="shared" si="2"/>
        <v>-2.8229112539347023E-2</v>
      </c>
      <c r="N5" s="20">
        <f t="shared" si="3"/>
        <v>3.1320560556041564E-2</v>
      </c>
      <c r="O5" s="21" t="s">
        <v>4</v>
      </c>
      <c r="P5" s="20">
        <f t="shared" si="4"/>
        <v>-3.3525705824443044E-2</v>
      </c>
      <c r="Q5" s="20">
        <f t="shared" si="5"/>
        <v>3.1468553702577895E-2</v>
      </c>
      <c r="R5" s="21" t="s">
        <v>4</v>
      </c>
      <c r="S5" s="20">
        <f t="shared" si="6"/>
        <v>-2.8205460516967783E-2</v>
      </c>
      <c r="T5" s="20">
        <f t="shared" si="7"/>
        <v>2.7189876118126611E-2</v>
      </c>
      <c r="U5" s="21" t="s">
        <v>4</v>
      </c>
      <c r="V5" s="20">
        <f t="shared" si="8"/>
        <v>-3.0465502455568276E-2</v>
      </c>
      <c r="W5" s="20">
        <f t="shared" si="9"/>
        <v>2.9278582924555849E-2</v>
      </c>
      <c r="X5" s="21" t="s">
        <v>4</v>
      </c>
      <c r="Y5" s="20">
        <f t="shared" si="10"/>
        <v>-3.708839096168437E-2</v>
      </c>
      <c r="Z5" s="20">
        <f t="shared" si="11"/>
        <v>3.5652017444115648E-2</v>
      </c>
    </row>
    <row r="6" spans="1:26" x14ac:dyDescent="0.25">
      <c r="A6" s="141" t="s">
        <v>5</v>
      </c>
      <c r="B6" s="135">
        <v>106</v>
      </c>
      <c r="C6" s="136">
        <v>129.52616691130788</v>
      </c>
      <c r="D6" s="136">
        <v>93.280287868039906</v>
      </c>
      <c r="E6" s="136">
        <v>108.81592614410739</v>
      </c>
      <c r="F6" s="136">
        <v>86.45352831111542</v>
      </c>
      <c r="G6" s="145">
        <v>91.641284426810671</v>
      </c>
      <c r="I6" s="21" t="s">
        <v>5</v>
      </c>
      <c r="J6" s="20">
        <f t="shared" si="0"/>
        <v>-2.8718504470333243E-2</v>
      </c>
      <c r="K6" s="20">
        <f t="shared" si="1"/>
        <v>3.1156868057437007E-2</v>
      </c>
      <c r="L6" s="21" t="s">
        <v>5</v>
      </c>
      <c r="M6" s="20">
        <f t="shared" si="2"/>
        <v>-3.6507995592042264E-2</v>
      </c>
      <c r="N6" s="20">
        <f t="shared" si="3"/>
        <v>3.1050862834222016E-2</v>
      </c>
      <c r="O6" s="21" t="s">
        <v>5</v>
      </c>
      <c r="P6" s="20">
        <f t="shared" si="4"/>
        <v>-2.7426168936397349E-2</v>
      </c>
      <c r="Q6" s="20">
        <f t="shared" si="5"/>
        <v>3.0962906303556841E-2</v>
      </c>
      <c r="R6" s="21" t="s">
        <v>5</v>
      </c>
      <c r="S6" s="20">
        <f t="shared" si="6"/>
        <v>-3.3112617808308216E-2</v>
      </c>
      <c r="T6" s="20">
        <f t="shared" si="7"/>
        <v>3.08058320174972E-2</v>
      </c>
      <c r="U6" s="21" t="s">
        <v>5</v>
      </c>
      <c r="V6" s="20">
        <f t="shared" si="8"/>
        <v>-2.7211773894964941E-2</v>
      </c>
      <c r="W6" s="20">
        <f t="shared" si="9"/>
        <v>2.6313152455288168E-2</v>
      </c>
      <c r="X6" s="21" t="s">
        <v>5</v>
      </c>
      <c r="Y6" s="20">
        <f t="shared" si="10"/>
        <v>-2.9944860130176353E-2</v>
      </c>
      <c r="Z6" s="20">
        <f t="shared" si="11"/>
        <v>2.878606055221249E-2</v>
      </c>
    </row>
    <row r="7" spans="1:26" x14ac:dyDescent="0.25">
      <c r="A7" s="141" t="s">
        <v>6</v>
      </c>
      <c r="B7" s="135">
        <v>77</v>
      </c>
      <c r="C7" s="136">
        <v>101.61233510090065</v>
      </c>
      <c r="D7" s="136">
        <v>123.58219373741392</v>
      </c>
      <c r="E7" s="136">
        <v>86.093334555449772</v>
      </c>
      <c r="F7" s="136">
        <v>103.42695779422777</v>
      </c>
      <c r="G7" s="145">
        <v>80.000126932309456</v>
      </c>
      <c r="I7" s="21" t="s">
        <v>6</v>
      </c>
      <c r="J7" s="20">
        <f t="shared" si="0"/>
        <v>-2.0861555134109998E-2</v>
      </c>
      <c r="K7" s="20">
        <f t="shared" si="1"/>
        <v>1.5442969384990518E-2</v>
      </c>
      <c r="L7" s="21" t="s">
        <v>6</v>
      </c>
      <c r="M7" s="20">
        <f t="shared" si="2"/>
        <v>-2.8640256794605582E-2</v>
      </c>
      <c r="N7" s="20">
        <f t="shared" si="3"/>
        <v>3.1458650053127091E-2</v>
      </c>
      <c r="O7" s="21" t="s">
        <v>6</v>
      </c>
      <c r="P7" s="20">
        <f t="shared" si="4"/>
        <v>-3.6335502392185332E-2</v>
      </c>
      <c r="Q7" s="20">
        <f t="shared" si="5"/>
        <v>3.0529747550241355E-2</v>
      </c>
      <c r="R7" s="21" t="s">
        <v>6</v>
      </c>
      <c r="S7" s="20">
        <f t="shared" si="6"/>
        <v>-2.6198147495450956E-2</v>
      </c>
      <c r="T7" s="20">
        <f t="shared" si="7"/>
        <v>3.0178776595992312E-2</v>
      </c>
      <c r="U7" s="21" t="s">
        <v>6</v>
      </c>
      <c r="V7" s="20">
        <f t="shared" si="8"/>
        <v>-3.2554264066730447E-2</v>
      </c>
      <c r="W7" s="20">
        <f t="shared" si="9"/>
        <v>2.9959877849741592E-2</v>
      </c>
      <c r="X7" s="21" t="s">
        <v>6</v>
      </c>
      <c r="Y7" s="20">
        <f t="shared" si="10"/>
        <v>-2.6140975940790106E-2</v>
      </c>
      <c r="Z7" s="20">
        <f t="shared" si="11"/>
        <v>2.5379478382341506E-2</v>
      </c>
    </row>
    <row r="8" spans="1:26" x14ac:dyDescent="0.25">
      <c r="A8" s="141" t="s">
        <v>7</v>
      </c>
      <c r="B8" s="135">
        <v>94</v>
      </c>
      <c r="C8" s="136">
        <v>71.466101042709568</v>
      </c>
      <c r="D8" s="136">
        <v>96.800501554392568</v>
      </c>
      <c r="E8" s="136">
        <v>116.99689168725529</v>
      </c>
      <c r="F8" s="136">
        <v>78.587384918670011</v>
      </c>
      <c r="G8" s="145">
        <v>97.746118621905438</v>
      </c>
      <c r="I8" s="21" t="s">
        <v>7</v>
      </c>
      <c r="J8" s="20">
        <f t="shared" si="0"/>
        <v>-2.5467353020861554E-2</v>
      </c>
      <c r="K8" s="20">
        <f t="shared" si="1"/>
        <v>2.4383635871037659E-2</v>
      </c>
      <c r="L8" s="21" t="s">
        <v>7</v>
      </c>
      <c r="M8" s="20">
        <f t="shared" si="2"/>
        <v>-2.0143297405181761E-2</v>
      </c>
      <c r="N8" s="20">
        <f t="shared" si="3"/>
        <v>1.4762501419157697E-2</v>
      </c>
      <c r="O8" s="21" t="s">
        <v>7</v>
      </c>
      <c r="P8" s="20">
        <f t="shared" si="4"/>
        <v>-2.8461178341500238E-2</v>
      </c>
      <c r="Q8" s="20">
        <f t="shared" si="5"/>
        <v>3.1947688008875631E-2</v>
      </c>
      <c r="R8" s="21" t="s">
        <v>7</v>
      </c>
      <c r="S8" s="20">
        <f t="shared" si="6"/>
        <v>-3.5602080471838229E-2</v>
      </c>
      <c r="T8" s="20">
        <f t="shared" si="7"/>
        <v>2.9735875738083985E-2</v>
      </c>
      <c r="U8" s="21" t="s">
        <v>7</v>
      </c>
      <c r="V8" s="20">
        <f t="shared" si="8"/>
        <v>-2.4735857415879192E-2</v>
      </c>
      <c r="W8" s="20">
        <f t="shared" si="9"/>
        <v>2.9422213499617385E-2</v>
      </c>
      <c r="X8" s="21" t="s">
        <v>7</v>
      </c>
      <c r="Y8" s="20">
        <f t="shared" si="10"/>
        <v>-3.1939686012784213E-2</v>
      </c>
      <c r="Z8" s="20">
        <f t="shared" si="11"/>
        <v>2.9262162090000127E-2</v>
      </c>
    </row>
    <row r="9" spans="1:26" x14ac:dyDescent="0.25">
      <c r="A9" s="141" t="s">
        <v>8</v>
      </c>
      <c r="B9" s="135">
        <v>93</v>
      </c>
      <c r="C9" s="136">
        <v>88.798157795568557</v>
      </c>
      <c r="D9" s="136">
        <v>66.424899725873459</v>
      </c>
      <c r="E9" s="136">
        <v>92.630812020311851</v>
      </c>
      <c r="F9" s="136">
        <v>111.10946772552997</v>
      </c>
      <c r="G9" s="145">
        <v>71.665613819516679</v>
      </c>
      <c r="I9" s="21" t="s">
        <v>8</v>
      </c>
      <c r="J9" s="20">
        <f t="shared" si="0"/>
        <v>-2.5196423733405582E-2</v>
      </c>
      <c r="K9" s="20">
        <f t="shared" si="1"/>
        <v>2.4654565158493635E-2</v>
      </c>
      <c r="L9" s="21" t="s">
        <v>8</v>
      </c>
      <c r="M9" s="20">
        <f t="shared" si="2"/>
        <v>-2.5028477493678314E-2</v>
      </c>
      <c r="N9" s="20">
        <f t="shared" si="3"/>
        <v>2.402242317767601E-2</v>
      </c>
      <c r="O9" s="21" t="s">
        <v>8</v>
      </c>
      <c r="P9" s="20">
        <f t="shared" si="4"/>
        <v>-1.9530176879838358E-2</v>
      </c>
      <c r="Q9" s="20">
        <f t="shared" si="5"/>
        <v>1.4056818604633174E-2</v>
      </c>
      <c r="R9" s="21" t="s">
        <v>8</v>
      </c>
      <c r="S9" s="20">
        <f t="shared" si="6"/>
        <v>-2.8187497771601944E-2</v>
      </c>
      <c r="T9" s="20">
        <f t="shared" si="7"/>
        <v>3.2196221722315059E-2</v>
      </c>
      <c r="U9" s="21" t="s">
        <v>8</v>
      </c>
      <c r="V9" s="20">
        <f t="shared" si="8"/>
        <v>-3.4972380796959253E-2</v>
      </c>
      <c r="W9" s="20">
        <f t="shared" si="9"/>
        <v>2.8811108355972864E-2</v>
      </c>
      <c r="X9" s="21" t="s">
        <v>8</v>
      </c>
      <c r="Y9" s="20">
        <f t="shared" si="10"/>
        <v>-2.3417576427386032E-2</v>
      </c>
      <c r="Z9" s="20">
        <f t="shared" si="11"/>
        <v>2.8731485278753049E-2</v>
      </c>
    </row>
    <row r="10" spans="1:26" x14ac:dyDescent="0.25">
      <c r="A10" s="141" t="s">
        <v>9</v>
      </c>
      <c r="B10" s="135">
        <v>94</v>
      </c>
      <c r="C10" s="136">
        <v>87.625793815873266</v>
      </c>
      <c r="D10" s="136">
        <v>83.596218617243665</v>
      </c>
      <c r="E10" s="136">
        <v>61.404445139366054</v>
      </c>
      <c r="F10" s="136">
        <v>88.513910300760642</v>
      </c>
      <c r="G10" s="145">
        <v>105.16351439838354</v>
      </c>
      <c r="I10" s="21" t="s">
        <v>9</v>
      </c>
      <c r="J10" s="20">
        <f t="shared" si="0"/>
        <v>-2.5467353020861554E-2</v>
      </c>
      <c r="K10" s="20">
        <f t="shared" si="1"/>
        <v>2.167434299647792E-2</v>
      </c>
      <c r="L10" s="21" t="s">
        <v>9</v>
      </c>
      <c r="M10" s="20">
        <f t="shared" si="2"/>
        <v>-2.4698037243467773E-2</v>
      </c>
      <c r="N10" s="20">
        <f t="shared" si="3"/>
        <v>2.4500116706438407E-2</v>
      </c>
      <c r="O10" s="21" t="s">
        <v>9</v>
      </c>
      <c r="P10" s="20">
        <f t="shared" si="4"/>
        <v>-2.4578869412195208E-2</v>
      </c>
      <c r="Q10" s="20">
        <f t="shared" si="5"/>
        <v>2.3707875925066652E-2</v>
      </c>
      <c r="R10" s="21" t="s">
        <v>9</v>
      </c>
      <c r="S10" s="20">
        <f t="shared" si="6"/>
        <v>-1.8685333991812582E-2</v>
      </c>
      <c r="T10" s="20">
        <f t="shared" si="7"/>
        <v>1.3203019596518891E-2</v>
      </c>
      <c r="U10" s="21" t="s">
        <v>9</v>
      </c>
      <c r="V10" s="20">
        <f t="shared" si="8"/>
        <v>-2.7860291658609242E-2</v>
      </c>
      <c r="W10" s="20">
        <f t="shared" si="9"/>
        <v>3.2509385885213647E-2</v>
      </c>
      <c r="X10" s="21" t="s">
        <v>9</v>
      </c>
      <c r="Y10" s="20">
        <f t="shared" si="10"/>
        <v>-3.4363406723881273E-2</v>
      </c>
      <c r="Z10" s="20">
        <f t="shared" si="11"/>
        <v>2.7922908079239212E-2</v>
      </c>
    </row>
    <row r="11" spans="1:26" x14ac:dyDescent="0.25">
      <c r="A11" s="141" t="s">
        <v>10</v>
      </c>
      <c r="B11" s="135">
        <v>99</v>
      </c>
      <c r="C11" s="136">
        <v>88.283889015859714</v>
      </c>
      <c r="D11" s="136">
        <v>82.31943235118348</v>
      </c>
      <c r="E11" s="136">
        <v>78.447991719475866</v>
      </c>
      <c r="F11" s="136">
        <v>56.495616483158415</v>
      </c>
      <c r="G11" s="145">
        <v>84.514144355725094</v>
      </c>
      <c r="I11" s="21" t="s">
        <v>10</v>
      </c>
      <c r="J11" s="20">
        <f t="shared" si="0"/>
        <v>-2.6821999458141427E-2</v>
      </c>
      <c r="K11" s="20">
        <f t="shared" si="1"/>
        <v>2.6821999458141427E-2</v>
      </c>
      <c r="L11" s="21" t="s">
        <v>10</v>
      </c>
      <c r="M11" s="20">
        <f t="shared" si="2"/>
        <v>-2.4883526687285724E-2</v>
      </c>
      <c r="N11" s="20">
        <f t="shared" si="3"/>
        <v>2.1046760859423277E-2</v>
      </c>
      <c r="O11" s="21" t="s">
        <v>10</v>
      </c>
      <c r="P11" s="20">
        <f t="shared" si="4"/>
        <v>-2.4203470100840421E-2</v>
      </c>
      <c r="Q11" s="20">
        <f t="shared" si="5"/>
        <v>2.4295307729342228E-2</v>
      </c>
      <c r="R11" s="21" t="s">
        <v>10</v>
      </c>
      <c r="S11" s="20">
        <f t="shared" si="6"/>
        <v>-2.3871674484452279E-2</v>
      </c>
      <c r="T11" s="20">
        <f t="shared" si="7"/>
        <v>2.3056722611642429E-2</v>
      </c>
      <c r="U11" s="21" t="s">
        <v>10</v>
      </c>
      <c r="V11" s="20">
        <f t="shared" si="8"/>
        <v>-1.7782338926226368E-2</v>
      </c>
      <c r="W11" s="20">
        <f t="shared" si="9"/>
        <v>1.2251572643869833E-2</v>
      </c>
      <c r="X11" s="21" t="s">
        <v>10</v>
      </c>
      <c r="Y11" s="20">
        <f t="shared" si="10"/>
        <v>-2.7615983861235777E-2</v>
      </c>
      <c r="Z11" s="20">
        <f t="shared" si="11"/>
        <v>3.2854166892284202E-2</v>
      </c>
    </row>
    <row r="12" spans="1:26" x14ac:dyDescent="0.25">
      <c r="A12" s="142" t="s">
        <v>11</v>
      </c>
      <c r="B12" s="137">
        <v>139</v>
      </c>
      <c r="C12" s="138">
        <v>90.962240247049905</v>
      </c>
      <c r="D12" s="138">
        <v>82.58587280301353</v>
      </c>
      <c r="E12" s="138">
        <v>76.936906555183825</v>
      </c>
      <c r="F12" s="138">
        <v>73.268282500684748</v>
      </c>
      <c r="G12" s="146">
        <v>51.618140322572998</v>
      </c>
      <c r="I12" s="21" t="s">
        <v>11</v>
      </c>
      <c r="J12" s="20">
        <f t="shared" si="0"/>
        <v>-3.7659170956380383E-2</v>
      </c>
      <c r="K12" s="20">
        <f t="shared" si="1"/>
        <v>3.0885938769981035E-2</v>
      </c>
      <c r="L12" s="21" t="s">
        <v>11</v>
      </c>
      <c r="M12" s="20">
        <f t="shared" si="2"/>
        <v>-2.5638441599646154E-2</v>
      </c>
      <c r="N12" s="20">
        <f t="shared" si="3"/>
        <v>2.6205274136362724E-2</v>
      </c>
      <c r="O12" s="21" t="s">
        <v>11</v>
      </c>
      <c r="P12" s="20">
        <f t="shared" si="4"/>
        <v>-2.4281808633132673E-2</v>
      </c>
      <c r="Q12" s="20">
        <f t="shared" si="5"/>
        <v>2.0460063109443826E-2</v>
      </c>
      <c r="R12" s="21" t="s">
        <v>11</v>
      </c>
      <c r="S12" s="20">
        <f t="shared" si="6"/>
        <v>-2.3411852220432367E-2</v>
      </c>
      <c r="T12" s="20">
        <f t="shared" si="7"/>
        <v>2.3913544544107965E-2</v>
      </c>
      <c r="U12" s="21" t="s">
        <v>11</v>
      </c>
      <c r="V12" s="20">
        <f t="shared" si="8"/>
        <v>-2.3061637576042227E-2</v>
      </c>
      <c r="W12" s="20">
        <f t="shared" si="9"/>
        <v>2.2381189218297473E-2</v>
      </c>
      <c r="X12" s="21" t="s">
        <v>11</v>
      </c>
      <c r="Y12" s="20">
        <f t="shared" si="10"/>
        <v>-1.686683029168733E-2</v>
      </c>
      <c r="Z12" s="20">
        <f t="shared" si="11"/>
        <v>1.1325728443259696E-2</v>
      </c>
    </row>
    <row r="13" spans="1:26" x14ac:dyDescent="0.25">
      <c r="A13" s="142" t="s">
        <v>12</v>
      </c>
      <c r="B13" s="137">
        <v>151</v>
      </c>
      <c r="C13" s="138">
        <v>128.64767922303812</v>
      </c>
      <c r="D13" s="138">
        <v>82.432264431281865</v>
      </c>
      <c r="E13" s="138">
        <v>76.448052275141634</v>
      </c>
      <c r="F13" s="138">
        <v>71.092331179542143</v>
      </c>
      <c r="G13" s="146">
        <v>67.661157676622196</v>
      </c>
      <c r="I13" s="21" t="s">
        <v>12</v>
      </c>
      <c r="J13" s="20">
        <f t="shared" si="0"/>
        <v>-4.0910322405852073E-2</v>
      </c>
      <c r="K13" s="20">
        <f t="shared" si="1"/>
        <v>3.7388241668924412E-2</v>
      </c>
      <c r="L13" s="21" t="s">
        <v>12</v>
      </c>
      <c r="M13" s="20">
        <f t="shared" si="2"/>
        <v>-3.6260386746541751E-2</v>
      </c>
      <c r="N13" s="20">
        <f t="shared" si="3"/>
        <v>2.99340302262221E-2</v>
      </c>
      <c r="O13" s="21" t="s">
        <v>12</v>
      </c>
      <c r="P13" s="20">
        <f t="shared" si="4"/>
        <v>-2.4236644866495103E-2</v>
      </c>
      <c r="Q13" s="20">
        <f t="shared" si="5"/>
        <v>2.549651381803289E-2</v>
      </c>
      <c r="R13" s="21" t="s">
        <v>12</v>
      </c>
      <c r="S13" s="20">
        <f t="shared" si="6"/>
        <v>-2.3263094170828894E-2</v>
      </c>
      <c r="T13" s="20">
        <f t="shared" si="7"/>
        <v>1.9576532969010792E-2</v>
      </c>
      <c r="U13" s="21" t="s">
        <v>12</v>
      </c>
      <c r="V13" s="20">
        <f t="shared" si="8"/>
        <v>-2.2376743662351373E-2</v>
      </c>
      <c r="W13" s="20">
        <f t="shared" si="9"/>
        <v>2.3404265495289261E-2</v>
      </c>
      <c r="X13" s="21" t="s">
        <v>12</v>
      </c>
      <c r="Y13" s="20">
        <f t="shared" si="10"/>
        <v>-2.2109073607435172E-2</v>
      </c>
      <c r="Z13" s="20">
        <f t="shared" si="11"/>
        <v>2.1640559942379026E-2</v>
      </c>
    </row>
    <row r="14" spans="1:26" x14ac:dyDescent="0.25">
      <c r="A14" s="142" t="s">
        <v>13</v>
      </c>
      <c r="B14" s="137">
        <v>158</v>
      </c>
      <c r="C14" s="138">
        <v>139.10928236719477</v>
      </c>
      <c r="D14" s="138">
        <v>118.01043488250396</v>
      </c>
      <c r="E14" s="138">
        <v>73.845211018431613</v>
      </c>
      <c r="F14" s="138">
        <v>70.280245774830192</v>
      </c>
      <c r="G14" s="146">
        <v>65.130120155178332</v>
      </c>
      <c r="I14" s="21" t="s">
        <v>13</v>
      </c>
      <c r="J14" s="20">
        <f t="shared" si="0"/>
        <v>-4.280682741804389E-2</v>
      </c>
      <c r="K14" s="20">
        <f t="shared" si="1"/>
        <v>4.0097534543484151E-2</v>
      </c>
      <c r="L14" s="21" t="s">
        <v>13</v>
      </c>
      <c r="M14" s="20">
        <f t="shared" si="2"/>
        <v>-3.9209074031745603E-2</v>
      </c>
      <c r="N14" s="20">
        <f t="shared" si="3"/>
        <v>3.6370992191084549E-2</v>
      </c>
      <c r="O14" s="21" t="s">
        <v>13</v>
      </c>
      <c r="P14" s="20">
        <f t="shared" si="4"/>
        <v>-3.4697299904605045E-2</v>
      </c>
      <c r="Q14" s="20">
        <f t="shared" si="5"/>
        <v>2.889831636808483E-2</v>
      </c>
      <c r="R14" s="21" t="s">
        <v>13</v>
      </c>
      <c r="S14" s="20">
        <f t="shared" si="6"/>
        <v>-2.247105121532442E-2</v>
      </c>
      <c r="T14" s="20">
        <f t="shared" si="7"/>
        <v>2.4466334183479255E-2</v>
      </c>
      <c r="U14" s="21" t="s">
        <v>13</v>
      </c>
      <c r="V14" s="20">
        <f t="shared" si="8"/>
        <v>-2.2121134841657571E-2</v>
      </c>
      <c r="W14" s="20">
        <f t="shared" si="9"/>
        <v>1.8598331485623652E-2</v>
      </c>
      <c r="X14" s="21" t="s">
        <v>13</v>
      </c>
      <c r="Y14" s="20">
        <f t="shared" si="10"/>
        <v>-2.1282027532754762E-2</v>
      </c>
      <c r="Z14" s="20">
        <f t="shared" si="11"/>
        <v>2.2901209904355228E-2</v>
      </c>
    </row>
    <row r="15" spans="1:26" x14ac:dyDescent="0.25">
      <c r="A15" s="142" t="s">
        <v>14</v>
      </c>
      <c r="B15" s="137">
        <v>122</v>
      </c>
      <c r="C15" s="138">
        <v>145.76275597883634</v>
      </c>
      <c r="D15" s="138">
        <v>126.11829641434379</v>
      </c>
      <c r="E15" s="138">
        <v>106.57761218434544</v>
      </c>
      <c r="F15" s="138">
        <v>64.983942296900125</v>
      </c>
      <c r="G15" s="146">
        <v>63.772937220341561</v>
      </c>
      <c r="I15" s="21" t="s">
        <v>14</v>
      </c>
      <c r="J15" s="20">
        <f t="shared" si="0"/>
        <v>-3.3053373069628827E-2</v>
      </c>
      <c r="K15" s="20">
        <f t="shared" si="1"/>
        <v>2.7905716607965321E-2</v>
      </c>
      <c r="L15" s="21" t="s">
        <v>14</v>
      </c>
      <c r="M15" s="20">
        <f t="shared" si="2"/>
        <v>-4.1084409271550146E-2</v>
      </c>
      <c r="N15" s="20">
        <f t="shared" si="3"/>
        <v>3.9162302862854423E-2</v>
      </c>
      <c r="O15" s="21" t="s">
        <v>14</v>
      </c>
      <c r="P15" s="20">
        <f t="shared" si="4"/>
        <v>-3.7081164547044097E-2</v>
      </c>
      <c r="Q15" s="20">
        <f t="shared" si="5"/>
        <v>3.4811790297293692E-2</v>
      </c>
      <c r="R15" s="21" t="s">
        <v>14</v>
      </c>
      <c r="S15" s="20">
        <f t="shared" si="6"/>
        <v>-3.243150027973575E-2</v>
      </c>
      <c r="T15" s="20">
        <f t="shared" si="7"/>
        <v>2.7162067729348136E-2</v>
      </c>
      <c r="U15" s="21" t="s">
        <v>14</v>
      </c>
      <c r="V15" s="20">
        <f t="shared" si="8"/>
        <v>-2.0454091106878968E-2</v>
      </c>
      <c r="W15" s="20">
        <f t="shared" si="9"/>
        <v>2.3059566276725039E-2</v>
      </c>
      <c r="X15" s="21" t="s">
        <v>14</v>
      </c>
      <c r="Y15" s="20">
        <f t="shared" si="10"/>
        <v>-2.0838552155811447E-2</v>
      </c>
      <c r="Z15" s="20">
        <f t="shared" si="11"/>
        <v>1.7405732771191722E-2</v>
      </c>
    </row>
    <row r="16" spans="1:26" x14ac:dyDescent="0.25">
      <c r="A16" s="142" t="s">
        <v>15</v>
      </c>
      <c r="B16" s="137">
        <v>96</v>
      </c>
      <c r="C16" s="138">
        <v>109.53747623143386</v>
      </c>
      <c r="D16" s="138">
        <v>130.91004101517973</v>
      </c>
      <c r="E16" s="138">
        <v>111.08855648747449</v>
      </c>
      <c r="F16" s="138">
        <v>93.640182844607622</v>
      </c>
      <c r="G16" s="146">
        <v>55.456036777341879</v>
      </c>
      <c r="I16" s="21" t="s">
        <v>15</v>
      </c>
      <c r="J16" s="20">
        <f t="shared" si="0"/>
        <v>-2.6009211595773504E-2</v>
      </c>
      <c r="K16" s="20">
        <f t="shared" si="1"/>
        <v>2.4383635871037659E-2</v>
      </c>
      <c r="L16" s="21" t="s">
        <v>15</v>
      </c>
      <c r="M16" s="20">
        <f t="shared" si="2"/>
        <v>-3.0874021788654518E-2</v>
      </c>
      <c r="N16" s="20">
        <f t="shared" si="3"/>
        <v>2.6547197023617925E-2</v>
      </c>
      <c r="O16" s="21" t="s">
        <v>15</v>
      </c>
      <c r="P16" s="20">
        <f t="shared" si="4"/>
        <v>-3.8490028090738454E-2</v>
      </c>
      <c r="Q16" s="20">
        <f t="shared" si="5"/>
        <v>3.7701463329750294E-2</v>
      </c>
      <c r="R16" s="21" t="s">
        <v>15</v>
      </c>
      <c r="S16" s="20">
        <f t="shared" si="6"/>
        <v>-3.3804177790803976E-2</v>
      </c>
      <c r="T16" s="20">
        <f t="shared" si="7"/>
        <v>3.2401534123878341E-2</v>
      </c>
      <c r="U16" s="21" t="s">
        <v>15</v>
      </c>
      <c r="V16" s="20">
        <f t="shared" si="8"/>
        <v>-2.9473817122661308E-2</v>
      </c>
      <c r="W16" s="20">
        <f t="shared" si="9"/>
        <v>2.5035073780623321E-2</v>
      </c>
      <c r="X16" s="21" t="s">
        <v>15</v>
      </c>
      <c r="Y16" s="20">
        <f t="shared" si="10"/>
        <v>-1.8120907787992378E-2</v>
      </c>
      <c r="Z16" s="20">
        <f t="shared" si="11"/>
        <v>2.1425713127136696E-2</v>
      </c>
    </row>
    <row r="17" spans="1:26" x14ac:dyDescent="0.25">
      <c r="A17" s="142" t="s">
        <v>16</v>
      </c>
      <c r="B17" s="137">
        <v>78</v>
      </c>
      <c r="C17" s="138">
        <v>83.668079752328239</v>
      </c>
      <c r="D17" s="138">
        <v>95.564609323828094</v>
      </c>
      <c r="E17" s="138">
        <v>114.22675876472901</v>
      </c>
      <c r="F17" s="138">
        <v>94.911935639228503</v>
      </c>
      <c r="G17" s="146">
        <v>79.898096927015402</v>
      </c>
      <c r="I17" s="21" t="s">
        <v>16</v>
      </c>
      <c r="J17" s="20">
        <f t="shared" si="0"/>
        <v>-2.113248442156597E-2</v>
      </c>
      <c r="K17" s="20">
        <f t="shared" si="1"/>
        <v>2.5196423733405582E-2</v>
      </c>
      <c r="L17" s="21" t="s">
        <v>16</v>
      </c>
      <c r="M17" s="20">
        <f t="shared" si="2"/>
        <v>-2.3582523590651949E-2</v>
      </c>
      <c r="N17" s="20">
        <f t="shared" si="3"/>
        <v>2.2666020095940646E-2</v>
      </c>
      <c r="O17" s="21" t="s">
        <v>16</v>
      </c>
      <c r="P17" s="20">
        <f t="shared" si="4"/>
        <v>-2.80978026500509E-2</v>
      </c>
      <c r="Q17" s="20">
        <f t="shared" si="5"/>
        <v>2.4945151265021479E-2</v>
      </c>
      <c r="R17" s="21" t="s">
        <v>16</v>
      </c>
      <c r="S17" s="20">
        <f t="shared" si="6"/>
        <v>-3.4759130767763213E-2</v>
      </c>
      <c r="T17" s="20">
        <f t="shared" si="7"/>
        <v>3.5481364622240608E-2</v>
      </c>
      <c r="U17" s="21" t="s">
        <v>16</v>
      </c>
      <c r="V17" s="20">
        <f t="shared" si="8"/>
        <v>-2.9874109050284852E-2</v>
      </c>
      <c r="W17" s="20">
        <f t="shared" si="9"/>
        <v>2.9615898738459032E-2</v>
      </c>
      <c r="X17" s="21" t="s">
        <v>16</v>
      </c>
      <c r="Y17" s="20">
        <f t="shared" si="10"/>
        <v>-2.6107636444767966E-2</v>
      </c>
      <c r="Z17" s="20">
        <f t="shared" si="11"/>
        <v>2.277823765516334E-2</v>
      </c>
    </row>
    <row r="18" spans="1:26" x14ac:dyDescent="0.25">
      <c r="A18" s="142" t="s">
        <v>17</v>
      </c>
      <c r="B18" s="137">
        <v>66</v>
      </c>
      <c r="C18" s="138">
        <v>62.860979081225892</v>
      </c>
      <c r="D18" s="138">
        <v>67.699569119216932</v>
      </c>
      <c r="E18" s="138">
        <v>77.387033401937884</v>
      </c>
      <c r="F18" s="138">
        <v>92.544407457393561</v>
      </c>
      <c r="G18" s="146">
        <v>75.126923859914939</v>
      </c>
      <c r="I18" s="21" t="s">
        <v>17</v>
      </c>
      <c r="J18" s="20">
        <f t="shared" si="0"/>
        <v>-1.7881332972094283E-2</v>
      </c>
      <c r="K18" s="20">
        <f t="shared" si="1"/>
        <v>2.3841777296125712E-2</v>
      </c>
      <c r="L18" s="21" t="s">
        <v>17</v>
      </c>
      <c r="M18" s="20">
        <f t="shared" si="2"/>
        <v>-1.7717874325581574E-2</v>
      </c>
      <c r="N18" s="20">
        <f t="shared" si="3"/>
        <v>2.2366819687040459E-2</v>
      </c>
      <c r="O18" s="21" t="s">
        <v>17</v>
      </c>
      <c r="P18" s="20">
        <f t="shared" si="4"/>
        <v>-1.9904953790575906E-2</v>
      </c>
      <c r="Q18" s="20">
        <f t="shared" si="5"/>
        <v>2.0079632674926105E-2</v>
      </c>
      <c r="R18" s="21" t="s">
        <v>17</v>
      </c>
      <c r="S18" s="20">
        <f t="shared" si="6"/>
        <v>-2.3548825536471484E-2</v>
      </c>
      <c r="T18" s="20">
        <f t="shared" si="7"/>
        <v>2.2123458067432253E-2</v>
      </c>
      <c r="U18" s="21" t="s">
        <v>17</v>
      </c>
      <c r="V18" s="20">
        <f t="shared" si="8"/>
        <v>-2.9128915154412741E-2</v>
      </c>
      <c r="W18" s="20">
        <f t="shared" si="9"/>
        <v>3.1768211117839867E-2</v>
      </c>
      <c r="X18" s="21" t="s">
        <v>17</v>
      </c>
      <c r="Y18" s="20">
        <f t="shared" si="10"/>
        <v>-2.4548599913964068E-2</v>
      </c>
      <c r="Z18" s="20">
        <f t="shared" si="11"/>
        <v>2.5772252172376983E-2</v>
      </c>
    </row>
    <row r="19" spans="1:26" x14ac:dyDescent="0.25">
      <c r="A19" s="142" t="s">
        <v>18</v>
      </c>
      <c r="B19" s="137">
        <v>61</v>
      </c>
      <c r="C19" s="138">
        <v>47.065812535372807</v>
      </c>
      <c r="D19" s="138">
        <v>45.285153889504095</v>
      </c>
      <c r="E19" s="138">
        <v>48.95075773533322</v>
      </c>
      <c r="F19" s="138">
        <v>56.015352663999096</v>
      </c>
      <c r="G19" s="146">
        <v>67.020451620899522</v>
      </c>
      <c r="I19" s="21" t="s">
        <v>18</v>
      </c>
      <c r="J19" s="20">
        <f t="shared" si="0"/>
        <v>-1.6526686534814414E-2</v>
      </c>
      <c r="K19" s="20">
        <f t="shared" si="1"/>
        <v>2.167434299647792E-2</v>
      </c>
      <c r="L19" s="21" t="s">
        <v>18</v>
      </c>
      <c r="M19" s="20">
        <f t="shared" si="2"/>
        <v>-1.3265879146673558E-2</v>
      </c>
      <c r="N19" s="20">
        <f t="shared" si="3"/>
        <v>2.0541116818568267E-2</v>
      </c>
      <c r="O19" s="21" t="s">
        <v>18</v>
      </c>
      <c r="P19" s="20">
        <f t="shared" si="4"/>
        <v>-1.3314691766831796E-2</v>
      </c>
      <c r="Q19" s="20">
        <f t="shared" si="5"/>
        <v>1.9268170586459934E-2</v>
      </c>
      <c r="R19" s="21" t="s">
        <v>18</v>
      </c>
      <c r="S19" s="20">
        <f t="shared" si="6"/>
        <v>-1.4895684756389405E-2</v>
      </c>
      <c r="T19" s="20">
        <f t="shared" si="7"/>
        <v>1.7072677041247916E-2</v>
      </c>
      <c r="U19" s="21" t="s">
        <v>18</v>
      </c>
      <c r="V19" s="20">
        <f t="shared" si="8"/>
        <v>-1.7631172967910988E-2</v>
      </c>
      <c r="W19" s="20">
        <f t="shared" si="9"/>
        <v>1.8999776425883002E-2</v>
      </c>
      <c r="X19" s="21" t="s">
        <v>18</v>
      </c>
      <c r="Y19" s="20">
        <f t="shared" si="10"/>
        <v>-2.1899715419767089E-2</v>
      </c>
      <c r="Z19" s="20">
        <f t="shared" si="11"/>
        <v>2.7666639027253505E-2</v>
      </c>
    </row>
    <row r="20" spans="1:26" ht="15.75" thickBot="1" x14ac:dyDescent="0.3">
      <c r="A20" s="143" t="s">
        <v>19</v>
      </c>
      <c r="B20" s="139">
        <v>53</v>
      </c>
      <c r="C20" s="140">
        <v>71.246995195252921</v>
      </c>
      <c r="D20" s="140">
        <v>72.984261312056731</v>
      </c>
      <c r="E20" s="140">
        <v>72.701346649282172</v>
      </c>
      <c r="F20" s="140">
        <v>74.771381809965348</v>
      </c>
      <c r="G20" s="147">
        <v>80.431964648168119</v>
      </c>
      <c r="I20" s="21" t="s">
        <v>19</v>
      </c>
      <c r="J20" s="20">
        <f t="shared" si="0"/>
        <v>-1.4359252235166622E-2</v>
      </c>
      <c r="K20" s="20">
        <f t="shared" si="1"/>
        <v>2.6821999458141427E-2</v>
      </c>
      <c r="L20" s="21" t="s">
        <v>19</v>
      </c>
      <c r="M20" s="20">
        <f t="shared" si="2"/>
        <v>-2.0081540653601092E-2</v>
      </c>
      <c r="N20" s="20">
        <f t="shared" si="3"/>
        <v>3.8466708240973084E-2</v>
      </c>
      <c r="O20" s="21" t="s">
        <v>19</v>
      </c>
      <c r="P20" s="20">
        <f t="shared" si="4"/>
        <v>-2.1458753249929248E-2</v>
      </c>
      <c r="Q20" s="20">
        <f t="shared" si="5"/>
        <v>4.6544575490077449E-2</v>
      </c>
      <c r="R20" s="21" t="s">
        <v>19</v>
      </c>
      <c r="S20" s="20">
        <f t="shared" si="6"/>
        <v>-2.2122974008041116E-2</v>
      </c>
      <c r="T20" s="20">
        <f t="shared" si="7"/>
        <v>5.1200215924310365E-2</v>
      </c>
      <c r="U20" s="21" t="s">
        <v>19</v>
      </c>
      <c r="V20" s="20">
        <f t="shared" si="8"/>
        <v>-2.3534747226334692E-2</v>
      </c>
      <c r="W20" s="20">
        <f t="shared" si="9"/>
        <v>5.2818463412774602E-2</v>
      </c>
      <c r="X20" s="21" t="s">
        <v>19</v>
      </c>
      <c r="Y20" s="20">
        <f t="shared" si="10"/>
        <v>-2.6282083958657863E-2</v>
      </c>
      <c r="Z20" s="20">
        <f t="shared" si="11"/>
        <v>5.5719020650894693E-2</v>
      </c>
    </row>
    <row r="21" spans="1:26" ht="15.75" thickTop="1" x14ac:dyDescent="0.25">
      <c r="A21" s="142" t="s">
        <v>20</v>
      </c>
      <c r="B21" s="137">
        <v>1854</v>
      </c>
      <c r="C21" s="138">
        <v>1771.1061194271076</v>
      </c>
      <c r="D21" s="138">
        <v>1688.3122413121262</v>
      </c>
      <c r="E21" s="138">
        <v>1622.601930571476</v>
      </c>
      <c r="F21" s="138">
        <v>1560.0204987525294</v>
      </c>
      <c r="G21" s="146">
        <v>1494.1406395450995</v>
      </c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 x14ac:dyDescent="0.25">
      <c r="A22" s="134"/>
      <c r="B22" s="134"/>
      <c r="C22" s="134"/>
      <c r="D22" s="134"/>
      <c r="E22" s="134"/>
      <c r="F22" s="134"/>
      <c r="G22" s="134"/>
    </row>
    <row r="23" spans="1:26" x14ac:dyDescent="0.25">
      <c r="A23" s="922" t="s">
        <v>56</v>
      </c>
      <c r="B23" s="923"/>
      <c r="C23" s="923"/>
      <c r="D23" s="923"/>
      <c r="E23" s="923"/>
      <c r="F23" s="923"/>
      <c r="G23" s="924"/>
    </row>
    <row r="24" spans="1:26" x14ac:dyDescent="0.25">
      <c r="A24" s="141" t="s">
        <v>1</v>
      </c>
      <c r="B24" s="135">
        <v>2010</v>
      </c>
      <c r="C24" s="135">
        <v>2015</v>
      </c>
      <c r="D24" s="135">
        <v>2020</v>
      </c>
      <c r="E24" s="135">
        <v>2025</v>
      </c>
      <c r="F24" s="135">
        <v>2030</v>
      </c>
      <c r="G24" s="144">
        <v>2035</v>
      </c>
      <c r="Q24" s="919" t="s">
        <v>223</v>
      </c>
      <c r="R24" s="918"/>
      <c r="S24" s="920">
        <f>(SUM(B$48:B$50,B$61:B$65)/SUM(B$51:B$60))*100</f>
        <v>70.249077490774908</v>
      </c>
    </row>
    <row r="25" spans="1:26" x14ac:dyDescent="0.25">
      <c r="A25" s="141" t="s">
        <v>2</v>
      </c>
      <c r="B25" s="135">
        <v>119</v>
      </c>
      <c r="C25" s="136">
        <v>101.3258580244738</v>
      </c>
      <c r="D25" s="136">
        <v>103.50141505840102</v>
      </c>
      <c r="E25" s="136">
        <v>120.36264461396868</v>
      </c>
      <c r="F25" s="136">
        <v>122.89076600394006</v>
      </c>
      <c r="G25" s="145">
        <v>118.30502232799108</v>
      </c>
      <c r="Q25" s="919" t="s">
        <v>224</v>
      </c>
      <c r="R25" s="918"/>
      <c r="S25" s="920">
        <f>(SUM(B$48:B$50)/SUM(B$51:B$60))*100</f>
        <v>33.164206642066418</v>
      </c>
    </row>
    <row r="26" spans="1:26" x14ac:dyDescent="0.25">
      <c r="A26" s="141" t="s">
        <v>3</v>
      </c>
      <c r="B26" s="135">
        <v>117</v>
      </c>
      <c r="C26" s="136">
        <v>112.88517339703905</v>
      </c>
      <c r="D26" s="136">
        <v>95.226254402278911</v>
      </c>
      <c r="E26" s="136">
        <v>98.103796970597799</v>
      </c>
      <c r="F26" s="136">
        <v>114.58642242738139</v>
      </c>
      <c r="G26" s="145">
        <v>115.95965848311216</v>
      </c>
      <c r="Q26" s="919" t="s">
        <v>225</v>
      </c>
      <c r="R26" s="918"/>
      <c r="S26" s="920">
        <f>(SUM(B$61:B$65)/SUM(B$51:B$60))*100</f>
        <v>37.084870848708483</v>
      </c>
    </row>
    <row r="27" spans="1:26" x14ac:dyDescent="0.25">
      <c r="A27" s="141" t="s">
        <v>4</v>
      </c>
      <c r="B27" s="135">
        <v>116</v>
      </c>
      <c r="C27" s="136">
        <v>111.12174438910701</v>
      </c>
      <c r="D27" s="136">
        <v>107.02901141514398</v>
      </c>
      <c r="E27" s="136">
        <v>89.352390338499177</v>
      </c>
      <c r="F27" s="136">
        <v>93.019911437886464</v>
      </c>
      <c r="G27" s="145">
        <v>109.1070940649799</v>
      </c>
      <c r="Q27" s="919" t="s">
        <v>226</v>
      </c>
      <c r="R27" s="918"/>
      <c r="S27" s="920">
        <f>(SUM(B$61:B$65)/SUM(B$48:B$50))*100</f>
        <v>111.82197496522947</v>
      </c>
    </row>
    <row r="28" spans="1:26" x14ac:dyDescent="0.25">
      <c r="A28" s="141" t="s">
        <v>5</v>
      </c>
      <c r="B28" s="135">
        <v>115</v>
      </c>
      <c r="C28" s="136">
        <v>110.16488790971123</v>
      </c>
      <c r="D28" s="136">
        <v>105.30923294189851</v>
      </c>
      <c r="E28" s="136">
        <v>101.2352801892537</v>
      </c>
      <c r="F28" s="136">
        <v>83.598551109851584</v>
      </c>
      <c r="G28" s="145">
        <v>88.094970259497543</v>
      </c>
      <c r="Q28" s="919" t="s">
        <v>227</v>
      </c>
      <c r="R28" s="918"/>
      <c r="S28" s="921">
        <f>(B$21/B$43)*100</f>
        <v>100.92542188350571</v>
      </c>
    </row>
    <row r="29" spans="1:26" x14ac:dyDescent="0.25">
      <c r="A29" s="141" t="s">
        <v>6</v>
      </c>
      <c r="B29" s="135">
        <v>57</v>
      </c>
      <c r="C29" s="136">
        <v>111.61167003301438</v>
      </c>
      <c r="D29" s="136">
        <v>103.83599862705377</v>
      </c>
      <c r="E29" s="136">
        <v>99.174627152705881</v>
      </c>
      <c r="F29" s="136">
        <v>95.18442854471364</v>
      </c>
      <c r="G29" s="145">
        <v>77.669689787479186</v>
      </c>
      <c r="Q29" s="919" t="s">
        <v>228</v>
      </c>
      <c r="R29" s="918"/>
      <c r="S29" s="921">
        <f>(SUM(B$48)/SUM(B$28:B$33))*1000</f>
        <v>458.64661654135335</v>
      </c>
    </row>
    <row r="30" spans="1:26" x14ac:dyDescent="0.25">
      <c r="A30" s="141" t="s">
        <v>7</v>
      </c>
      <c r="B30" s="135">
        <v>90</v>
      </c>
      <c r="C30" s="136">
        <v>52.375656122381891</v>
      </c>
      <c r="D30" s="136">
        <v>108.65861510213918</v>
      </c>
      <c r="E30" s="136">
        <v>97.719149747617664</v>
      </c>
      <c r="F30" s="136">
        <v>93.476234867419365</v>
      </c>
      <c r="G30" s="145">
        <v>89.552000155471944</v>
      </c>
      <c r="Q30" s="919" t="s">
        <v>229</v>
      </c>
      <c r="R30" s="918"/>
      <c r="S30" s="921">
        <f>(SUM(B$52:B$54)/SUM(B$48:B$51,B$55:B$65))*100</f>
        <v>15.741611790529946</v>
      </c>
    </row>
    <row r="31" spans="1:26" x14ac:dyDescent="0.25">
      <c r="A31" s="141" t="s">
        <v>8</v>
      </c>
      <c r="B31" s="135">
        <v>91</v>
      </c>
      <c r="C31" s="136">
        <v>85.228792862130248</v>
      </c>
      <c r="D31" s="136">
        <v>47.809232452034969</v>
      </c>
      <c r="E31" s="136">
        <v>105.804430967572</v>
      </c>
      <c r="F31" s="136">
        <v>91.53471513992686</v>
      </c>
      <c r="G31" s="145">
        <v>87.927951674804689</v>
      </c>
      <c r="Q31" s="918"/>
      <c r="R31" s="918"/>
      <c r="S31" s="904"/>
    </row>
    <row r="32" spans="1:26" x14ac:dyDescent="0.25">
      <c r="A32" s="141" t="s">
        <v>9</v>
      </c>
      <c r="B32" s="135">
        <v>80</v>
      </c>
      <c r="C32" s="136">
        <v>86.923594527780068</v>
      </c>
      <c r="D32" s="136">
        <v>80.633846315120294</v>
      </c>
      <c r="E32" s="136">
        <v>43.38825802330625</v>
      </c>
      <c r="F32" s="136">
        <v>103.28437697052659</v>
      </c>
      <c r="G32" s="145">
        <v>85.453435086663745</v>
      </c>
      <c r="Q32" s="904"/>
      <c r="R32" s="904"/>
      <c r="S32" s="904"/>
    </row>
    <row r="33" spans="1:19" x14ac:dyDescent="0.25">
      <c r="A33" s="141" t="s">
        <v>10</v>
      </c>
      <c r="B33" s="135">
        <v>99</v>
      </c>
      <c r="C33" s="136">
        <v>74.671485405083629</v>
      </c>
      <c r="D33" s="136">
        <v>82.631785142549745</v>
      </c>
      <c r="E33" s="136">
        <v>75.769866319785237</v>
      </c>
      <c r="F33" s="136">
        <v>38.924021877841362</v>
      </c>
      <c r="G33" s="145">
        <v>100.54473588098847</v>
      </c>
      <c r="Q33" s="904"/>
      <c r="R33" s="904"/>
      <c r="S33" s="904"/>
    </row>
    <row r="34" spans="1:19" x14ac:dyDescent="0.25">
      <c r="A34" s="142" t="s">
        <v>11</v>
      </c>
      <c r="B34" s="137">
        <v>114</v>
      </c>
      <c r="C34" s="138">
        <v>92.973296854537665</v>
      </c>
      <c r="D34" s="138">
        <v>69.587574592468158</v>
      </c>
      <c r="E34" s="138">
        <v>78.585586679364525</v>
      </c>
      <c r="F34" s="138">
        <v>71.106454992209706</v>
      </c>
      <c r="G34" s="146">
        <v>34.660515931535564</v>
      </c>
      <c r="Q34" s="904"/>
      <c r="R34" s="904"/>
      <c r="S34" s="904"/>
    </row>
    <row r="35" spans="1:19" x14ac:dyDescent="0.25">
      <c r="A35" s="142" t="s">
        <v>12</v>
      </c>
      <c r="B35" s="137">
        <v>138</v>
      </c>
      <c r="C35" s="138">
        <v>106.20249434496236</v>
      </c>
      <c r="D35" s="138">
        <v>86.71725730607919</v>
      </c>
      <c r="E35" s="138">
        <v>64.333136632255886</v>
      </c>
      <c r="F35" s="138">
        <v>74.356833090261816</v>
      </c>
      <c r="G35" s="146">
        <v>66.227349208303764</v>
      </c>
      <c r="Q35" s="904"/>
      <c r="R35" s="904"/>
      <c r="S35" s="904"/>
    </row>
    <row r="36" spans="1:19" x14ac:dyDescent="0.25">
      <c r="A36" s="142" t="s">
        <v>13</v>
      </c>
      <c r="B36" s="137">
        <v>148</v>
      </c>
      <c r="C36" s="138">
        <v>129.04009461147081</v>
      </c>
      <c r="D36" s="138">
        <v>98.287269941637618</v>
      </c>
      <c r="E36" s="138">
        <v>80.402184718193141</v>
      </c>
      <c r="F36" s="138">
        <v>59.088076500936438</v>
      </c>
      <c r="G36" s="146">
        <v>70.085359605610265</v>
      </c>
      <c r="Q36" s="904"/>
      <c r="R36" s="904"/>
      <c r="S36" s="904"/>
    </row>
    <row r="37" spans="1:19" x14ac:dyDescent="0.25">
      <c r="A37" s="142" t="s">
        <v>14</v>
      </c>
      <c r="B37" s="137">
        <v>103</v>
      </c>
      <c r="C37" s="138">
        <v>138.94334364253476</v>
      </c>
      <c r="D37" s="138">
        <v>118.39983293561478</v>
      </c>
      <c r="E37" s="138">
        <v>89.261005368666133</v>
      </c>
      <c r="F37" s="138">
        <v>73.261701851630022</v>
      </c>
      <c r="G37" s="146">
        <v>53.267362098459941</v>
      </c>
      <c r="Q37" s="904"/>
      <c r="R37" s="904"/>
      <c r="S37" s="904"/>
    </row>
    <row r="38" spans="1:19" x14ac:dyDescent="0.25">
      <c r="A38" s="142" t="s">
        <v>15</v>
      </c>
      <c r="B38" s="137">
        <v>90</v>
      </c>
      <c r="C38" s="138">
        <v>94.186399909011215</v>
      </c>
      <c r="D38" s="138">
        <v>128.22802049389762</v>
      </c>
      <c r="E38" s="138">
        <v>106.47913627943572</v>
      </c>
      <c r="F38" s="138">
        <v>79.538014251414168</v>
      </c>
      <c r="G38" s="146">
        <v>65.569846117014464</v>
      </c>
      <c r="Q38" s="904"/>
      <c r="R38" s="904"/>
      <c r="S38" s="904"/>
    </row>
    <row r="39" spans="1:19" x14ac:dyDescent="0.25">
      <c r="A39" s="142" t="s">
        <v>16</v>
      </c>
      <c r="B39" s="137">
        <v>93</v>
      </c>
      <c r="C39" s="138">
        <v>80.416430827054214</v>
      </c>
      <c r="D39" s="138">
        <v>84.841995114563005</v>
      </c>
      <c r="E39" s="138">
        <v>116.60019073626789</v>
      </c>
      <c r="F39" s="138">
        <v>94.091585132502217</v>
      </c>
      <c r="G39" s="146">
        <v>69.709023405814762</v>
      </c>
      <c r="Q39" s="904"/>
      <c r="R39" s="904"/>
      <c r="S39" s="904"/>
    </row>
    <row r="40" spans="1:19" x14ac:dyDescent="0.25">
      <c r="A40" s="142" t="s">
        <v>17</v>
      </c>
      <c r="B40" s="137">
        <v>88</v>
      </c>
      <c r="C40" s="138">
        <v>79.354902209153749</v>
      </c>
      <c r="D40" s="138">
        <v>68.293676763432259</v>
      </c>
      <c r="E40" s="138">
        <v>72.702937383402329</v>
      </c>
      <c r="F40" s="138">
        <v>100.92961781436259</v>
      </c>
      <c r="G40" s="146">
        <v>78.871708913685254</v>
      </c>
      <c r="Q40" s="904"/>
      <c r="R40" s="904"/>
      <c r="S40" s="904"/>
    </row>
    <row r="41" spans="1:19" x14ac:dyDescent="0.25">
      <c r="A41" s="142" t="s">
        <v>18</v>
      </c>
      <c r="B41" s="137">
        <v>80</v>
      </c>
      <c r="C41" s="138">
        <v>72.877518539157677</v>
      </c>
      <c r="D41" s="138">
        <v>65.533779185988536</v>
      </c>
      <c r="E41" s="138">
        <v>56.104871404534492</v>
      </c>
      <c r="F41" s="138">
        <v>60.363492489692966</v>
      </c>
      <c r="G41" s="146">
        <v>84.669166100910672</v>
      </c>
      <c r="Q41" s="904"/>
      <c r="R41" s="904"/>
      <c r="S41" s="904"/>
    </row>
    <row r="42" spans="1:19" ht="15.75" thickBot="1" x14ac:dyDescent="0.3">
      <c r="A42" s="143" t="s">
        <v>19</v>
      </c>
      <c r="B42" s="139">
        <v>99</v>
      </c>
      <c r="C42" s="140">
        <v>136.47545397520804</v>
      </c>
      <c r="D42" s="140">
        <v>158.30469835137154</v>
      </c>
      <c r="E42" s="140">
        <v>168.25606923727426</v>
      </c>
      <c r="F42" s="140">
        <v>167.80760194581964</v>
      </c>
      <c r="G42" s="147">
        <v>170.51883352449997</v>
      </c>
      <c r="Q42" s="904"/>
      <c r="R42" s="904"/>
      <c r="S42" s="904"/>
    </row>
    <row r="43" spans="1:19" ht="15.75" thickTop="1" x14ac:dyDescent="0.25">
      <c r="A43" s="142" t="s">
        <v>20</v>
      </c>
      <c r="B43" s="137">
        <v>1837</v>
      </c>
      <c r="C43" s="138">
        <v>1776.7787975838119</v>
      </c>
      <c r="D43" s="138">
        <v>1712.8294961416734</v>
      </c>
      <c r="E43" s="138">
        <v>1663.6355627627006</v>
      </c>
      <c r="F43" s="138">
        <v>1617.0428064483172</v>
      </c>
      <c r="G43" s="146">
        <v>1566.1937226268233</v>
      </c>
      <c r="Q43" s="904"/>
      <c r="R43" s="904"/>
      <c r="S43" s="904"/>
    </row>
    <row r="44" spans="1:19" x14ac:dyDescent="0.25">
      <c r="A44" s="134"/>
      <c r="B44" s="134"/>
      <c r="C44" s="134"/>
      <c r="D44" s="134"/>
      <c r="E44" s="134"/>
      <c r="F44" s="134"/>
      <c r="G44" s="134"/>
      <c r="Q44" s="919" t="s">
        <v>223</v>
      </c>
      <c r="R44" s="918"/>
      <c r="S44" s="920">
        <f>(SUM(C$48:C$50,C$61:C$65)/SUM(C$51:C$60))*100</f>
        <v>72.233299337002492</v>
      </c>
    </row>
    <row r="45" spans="1:19" x14ac:dyDescent="0.25">
      <c r="A45" s="134"/>
      <c r="B45" s="134"/>
      <c r="C45" s="134"/>
      <c r="D45" s="134"/>
      <c r="E45" s="134"/>
      <c r="F45" s="134"/>
      <c r="G45" s="134"/>
      <c r="Q45" s="919" t="s">
        <v>224</v>
      </c>
      <c r="R45" s="918"/>
      <c r="S45" s="920">
        <f>(SUM(C$48:C$50)/SUM(C$51:C$60))*100</f>
        <v>31.567346464348585</v>
      </c>
    </row>
    <row r="46" spans="1:19" x14ac:dyDescent="0.25">
      <c r="A46" s="922" t="s">
        <v>57</v>
      </c>
      <c r="B46" s="923"/>
      <c r="C46" s="923"/>
      <c r="D46" s="923"/>
      <c r="E46" s="923"/>
      <c r="F46" s="923"/>
      <c r="G46" s="924"/>
      <c r="Q46" s="919" t="s">
        <v>225</v>
      </c>
      <c r="R46" s="918"/>
      <c r="S46" s="920">
        <f>(SUM(C$61:C$65)/SUM(C$51:C$60))*100</f>
        <v>40.665952872653918</v>
      </c>
    </row>
    <row r="47" spans="1:19" x14ac:dyDescent="0.25">
      <c r="A47" s="141" t="s">
        <v>1</v>
      </c>
      <c r="B47" s="135">
        <v>2010</v>
      </c>
      <c r="C47" s="135">
        <v>2015</v>
      </c>
      <c r="D47" s="135">
        <v>2020</v>
      </c>
      <c r="E47" s="135">
        <v>2025</v>
      </c>
      <c r="F47" s="135">
        <v>2030</v>
      </c>
      <c r="G47" s="144">
        <v>2035</v>
      </c>
      <c r="Q47" s="919" t="s">
        <v>226</v>
      </c>
      <c r="R47" s="918"/>
      <c r="S47" s="920">
        <f>(SUM(C$61:C$65)/SUM(C$48:C$50))*100</f>
        <v>128.82284204211172</v>
      </c>
    </row>
    <row r="48" spans="1:19" x14ac:dyDescent="0.25">
      <c r="A48" s="141" t="s">
        <v>2</v>
      </c>
      <c r="B48" s="135">
        <v>244</v>
      </c>
      <c r="C48" s="136">
        <v>206.76741658879723</v>
      </c>
      <c r="D48" s="136">
        <v>211.22794518271098</v>
      </c>
      <c r="E48" s="136">
        <v>245.6380284618271</v>
      </c>
      <c r="F48" s="136">
        <v>250.79748258824236</v>
      </c>
      <c r="G48" s="145">
        <v>241.43882103377581</v>
      </c>
      <c r="Q48" s="919" t="s">
        <v>227</v>
      </c>
      <c r="R48" s="918"/>
      <c r="S48" s="921">
        <f>(C$21/C$43)*100</f>
        <v>99.680732448832771</v>
      </c>
    </row>
    <row r="49" spans="1:19" x14ac:dyDescent="0.25">
      <c r="A49" s="141" t="s">
        <v>3</v>
      </c>
      <c r="B49" s="135">
        <v>224</v>
      </c>
      <c r="C49" s="136">
        <v>232.22234736691769</v>
      </c>
      <c r="D49" s="136">
        <v>194.1922511879082</v>
      </c>
      <c r="E49" s="136">
        <v>200.18886548877336</v>
      </c>
      <c r="F49" s="136">
        <v>233.81444696890296</v>
      </c>
      <c r="G49" s="145">
        <v>236.61699026201146</v>
      </c>
      <c r="Q49" s="919" t="s">
        <v>228</v>
      </c>
      <c r="R49" s="918"/>
      <c r="S49" s="921">
        <f>(SUM(C$48)/SUM(C$28:C$33))*1000</f>
        <v>396.88465901568486</v>
      </c>
    </row>
    <row r="50" spans="1:19" x14ac:dyDescent="0.25">
      <c r="A50" s="141" t="s">
        <v>4</v>
      </c>
      <c r="B50" s="135">
        <v>251</v>
      </c>
      <c r="C50" s="136">
        <v>211.27538698806012</v>
      </c>
      <c r="D50" s="136">
        <v>221.05468877225516</v>
      </c>
      <c r="E50" s="136">
        <v>182.04223220611544</v>
      </c>
      <c r="F50" s="136">
        <v>189.81074136397871</v>
      </c>
      <c r="G50" s="145">
        <v>222.60997136268912</v>
      </c>
      <c r="Q50" s="919" t="s">
        <v>229</v>
      </c>
      <c r="R50" s="918"/>
      <c r="S50" s="921">
        <f>(SUM(C$52:C$54)/SUM(C$48:C$51,C$55:C$65))*100</f>
        <v>16.830019264221647</v>
      </c>
    </row>
    <row r="51" spans="1:19" x14ac:dyDescent="0.25">
      <c r="A51" s="141" t="s">
        <v>5</v>
      </c>
      <c r="B51" s="135">
        <v>221</v>
      </c>
      <c r="C51" s="136">
        <v>239.69105482101912</v>
      </c>
      <c r="D51" s="136">
        <v>198.58952080993842</v>
      </c>
      <c r="E51" s="136">
        <v>210.05120633336111</v>
      </c>
      <c r="F51" s="136">
        <v>170.052079420967</v>
      </c>
      <c r="G51" s="145">
        <v>179.7362546863082</v>
      </c>
      <c r="Q51" s="904"/>
      <c r="R51" s="904"/>
      <c r="S51" s="904"/>
    </row>
    <row r="52" spans="1:19" x14ac:dyDescent="0.25">
      <c r="A52" s="141" t="s">
        <v>6</v>
      </c>
      <c r="B52" s="135">
        <v>134</v>
      </c>
      <c r="C52" s="136">
        <v>213.22400513391503</v>
      </c>
      <c r="D52" s="136">
        <v>227.4181923644677</v>
      </c>
      <c r="E52" s="136">
        <v>185.26796170815567</v>
      </c>
      <c r="F52" s="136">
        <v>198.61138633894143</v>
      </c>
      <c r="G52" s="145">
        <v>157.66981671978863</v>
      </c>
      <c r="Q52" s="904"/>
      <c r="R52" s="904"/>
      <c r="S52" s="904"/>
    </row>
    <row r="53" spans="1:19" x14ac:dyDescent="0.25">
      <c r="A53" s="141" t="s">
        <v>7</v>
      </c>
      <c r="B53" s="135">
        <v>184</v>
      </c>
      <c r="C53" s="136">
        <v>123.84175716509145</v>
      </c>
      <c r="D53" s="136">
        <v>205.45911665653176</v>
      </c>
      <c r="E53" s="136">
        <v>214.71604143487295</v>
      </c>
      <c r="F53" s="136">
        <v>172.06361978608936</v>
      </c>
      <c r="G53" s="145">
        <v>187.2981187773774</v>
      </c>
      <c r="Q53" s="904"/>
      <c r="R53" s="904"/>
      <c r="S53" s="904"/>
    </row>
    <row r="54" spans="1:19" x14ac:dyDescent="0.25">
      <c r="A54" s="141" t="s">
        <v>8</v>
      </c>
      <c r="B54" s="135">
        <v>184</v>
      </c>
      <c r="C54" s="136">
        <v>174.02695065769882</v>
      </c>
      <c r="D54" s="136">
        <v>114.23413217790844</v>
      </c>
      <c r="E54" s="136">
        <v>198.43524298788384</v>
      </c>
      <c r="F54" s="136">
        <v>202.64418286545683</v>
      </c>
      <c r="G54" s="145">
        <v>159.59356549432135</v>
      </c>
      <c r="Q54" s="904"/>
      <c r="R54" s="904"/>
      <c r="S54" s="904"/>
    </row>
    <row r="55" spans="1:19" x14ac:dyDescent="0.25">
      <c r="A55" s="141" t="s">
        <v>9</v>
      </c>
      <c r="B55" s="135">
        <v>174</v>
      </c>
      <c r="C55" s="136">
        <v>174.54938834365333</v>
      </c>
      <c r="D55" s="136">
        <v>164.23006493236397</v>
      </c>
      <c r="E55" s="136">
        <v>104.7927031626723</v>
      </c>
      <c r="F55" s="136">
        <v>191.79828727128722</v>
      </c>
      <c r="G55" s="145">
        <v>190.61694948504729</v>
      </c>
      <c r="Q55" s="904"/>
      <c r="R55" s="904"/>
      <c r="S55" s="904"/>
    </row>
    <row r="56" spans="1:19" x14ac:dyDescent="0.25">
      <c r="A56" s="141" t="s">
        <v>10</v>
      </c>
      <c r="B56" s="135">
        <v>198</v>
      </c>
      <c r="C56" s="136">
        <v>162.95537442094334</v>
      </c>
      <c r="D56" s="136">
        <v>164.95121749373322</v>
      </c>
      <c r="E56" s="136">
        <v>154.2178580392611</v>
      </c>
      <c r="F56" s="136">
        <v>95.419638360999784</v>
      </c>
      <c r="G56" s="145">
        <v>185.05888023671355</v>
      </c>
      <c r="Q56" s="904"/>
      <c r="R56" s="904"/>
      <c r="S56" s="904"/>
    </row>
    <row r="57" spans="1:19" x14ac:dyDescent="0.25">
      <c r="A57" s="142" t="s">
        <v>11</v>
      </c>
      <c r="B57" s="137">
        <v>253</v>
      </c>
      <c r="C57" s="138">
        <v>183.93553710158756</v>
      </c>
      <c r="D57" s="138">
        <v>152.17344739548167</v>
      </c>
      <c r="E57" s="138">
        <v>155.52249323454834</v>
      </c>
      <c r="F57" s="138">
        <v>144.37473749289444</v>
      </c>
      <c r="G57" s="146">
        <v>86.278656254108569</v>
      </c>
      <c r="Q57" s="904"/>
      <c r="R57" s="904"/>
      <c r="S57" s="904"/>
    </row>
    <row r="58" spans="1:19" x14ac:dyDescent="0.25">
      <c r="A58" s="142" t="s">
        <v>12</v>
      </c>
      <c r="B58" s="137">
        <v>289</v>
      </c>
      <c r="C58" s="138">
        <v>234.85017356800049</v>
      </c>
      <c r="D58" s="138">
        <v>169.14952173736106</v>
      </c>
      <c r="E58" s="138">
        <v>140.78118890739751</v>
      </c>
      <c r="F58" s="138">
        <v>145.44916426980396</v>
      </c>
      <c r="G58" s="146">
        <v>133.88850688492596</v>
      </c>
      <c r="Q58" s="904"/>
      <c r="R58" s="904"/>
      <c r="S58" s="904"/>
    </row>
    <row r="59" spans="1:19" x14ac:dyDescent="0.25">
      <c r="A59" s="142" t="s">
        <v>13</v>
      </c>
      <c r="B59" s="137">
        <v>306</v>
      </c>
      <c r="C59" s="138">
        <v>268.1493769786656</v>
      </c>
      <c r="D59" s="138">
        <v>216.29770482414159</v>
      </c>
      <c r="E59" s="138">
        <v>154.24739573662475</v>
      </c>
      <c r="F59" s="138">
        <v>129.36832227576662</v>
      </c>
      <c r="G59" s="146">
        <v>135.21547976078858</v>
      </c>
      <c r="Q59" s="904"/>
      <c r="R59" s="904"/>
      <c r="S59" s="904"/>
    </row>
    <row r="60" spans="1:19" x14ac:dyDescent="0.25">
      <c r="A60" s="142" t="s">
        <v>14</v>
      </c>
      <c r="B60" s="137">
        <v>225</v>
      </c>
      <c r="C60" s="138">
        <v>284.7060996213711</v>
      </c>
      <c r="D60" s="138">
        <v>244.51812934995857</v>
      </c>
      <c r="E60" s="138">
        <v>195.83861755301157</v>
      </c>
      <c r="F60" s="138">
        <v>138.24564414853015</v>
      </c>
      <c r="G60" s="146">
        <v>117.0402993188015</v>
      </c>
      <c r="Q60" s="904"/>
      <c r="R60" s="904"/>
      <c r="S60" s="904"/>
    </row>
    <row r="61" spans="1:19" x14ac:dyDescent="0.25">
      <c r="A61" s="142" t="s">
        <v>15</v>
      </c>
      <c r="B61" s="137">
        <v>186</v>
      </c>
      <c r="C61" s="138">
        <v>203.72387614044507</v>
      </c>
      <c r="D61" s="138">
        <v>259.13806150907737</v>
      </c>
      <c r="E61" s="138">
        <v>217.56769276691023</v>
      </c>
      <c r="F61" s="138">
        <v>173.17819709602179</v>
      </c>
      <c r="G61" s="146">
        <v>121.02588289435634</v>
      </c>
      <c r="Q61" s="904"/>
      <c r="R61" s="904"/>
      <c r="S61" s="904"/>
    </row>
    <row r="62" spans="1:19" x14ac:dyDescent="0.25">
      <c r="A62" s="142" t="s">
        <v>16</v>
      </c>
      <c r="B62" s="137">
        <v>171</v>
      </c>
      <c r="C62" s="138">
        <v>164.08451057938245</v>
      </c>
      <c r="D62" s="138">
        <v>180.4066044383911</v>
      </c>
      <c r="E62" s="138">
        <v>230.8269495009969</v>
      </c>
      <c r="F62" s="138">
        <v>189.00352077173073</v>
      </c>
      <c r="G62" s="146">
        <v>149.60712033283016</v>
      </c>
      <c r="Q62" s="904"/>
      <c r="R62" s="904"/>
      <c r="S62" s="904"/>
    </row>
    <row r="63" spans="1:19" x14ac:dyDescent="0.25">
      <c r="A63" s="142" t="s">
        <v>17</v>
      </c>
      <c r="B63" s="137">
        <v>154</v>
      </c>
      <c r="C63" s="138">
        <v>142.21588129037963</v>
      </c>
      <c r="D63" s="138">
        <v>135.99324588264921</v>
      </c>
      <c r="E63" s="138">
        <v>150.0899707853402</v>
      </c>
      <c r="F63" s="138">
        <v>193.47402527175615</v>
      </c>
      <c r="G63" s="146">
        <v>153.99863277360021</v>
      </c>
      <c r="Q63" s="904"/>
      <c r="R63" s="904"/>
      <c r="S63" s="904"/>
    </row>
    <row r="64" spans="1:19" x14ac:dyDescent="0.25">
      <c r="A64" s="142" t="s">
        <v>18</v>
      </c>
      <c r="B64" s="137">
        <v>141</v>
      </c>
      <c r="C64" s="138">
        <v>119.94333107453048</v>
      </c>
      <c r="D64" s="138">
        <v>110.81893307549262</v>
      </c>
      <c r="E64" s="138">
        <v>105.0556291398677</v>
      </c>
      <c r="F64" s="138">
        <v>116.37884515369205</v>
      </c>
      <c r="G64" s="146">
        <v>151.68961772181018</v>
      </c>
      <c r="Q64" s="919" t="s">
        <v>223</v>
      </c>
      <c r="R64" s="918"/>
      <c r="S64" s="920">
        <f>(SUM(D$48:D$50,D$61:D$65)/SUM(D$51:D$60))*100</f>
        <v>83.150414024092171</v>
      </c>
    </row>
    <row r="65" spans="1:19" ht="15.75" thickBot="1" x14ac:dyDescent="0.3">
      <c r="A65" s="143" t="s">
        <v>19</v>
      </c>
      <c r="B65" s="139">
        <v>152</v>
      </c>
      <c r="C65" s="140">
        <v>207.72244917046095</v>
      </c>
      <c r="D65" s="140">
        <v>231.28895966342827</v>
      </c>
      <c r="E65" s="140">
        <v>240.95741588655642</v>
      </c>
      <c r="F65" s="140">
        <v>242.57898375578498</v>
      </c>
      <c r="G65" s="147">
        <v>250.9507981726681</v>
      </c>
      <c r="Q65" s="919" t="s">
        <v>224</v>
      </c>
      <c r="R65" s="918"/>
      <c r="S65" s="920">
        <f>(SUM(D$48:D$50)/SUM(D$51:D$60))*100</f>
        <v>33.735475745127374</v>
      </c>
    </row>
    <row r="66" spans="1:19" ht="15.75" thickTop="1" x14ac:dyDescent="0.25">
      <c r="A66" s="142" t="s">
        <v>20</v>
      </c>
      <c r="B66" s="137">
        <v>3691</v>
      </c>
      <c r="C66" s="138">
        <v>3547.8849170109197</v>
      </c>
      <c r="D66" s="138">
        <v>3401.1417374537996</v>
      </c>
      <c r="E66" s="138">
        <v>3286.2374933341762</v>
      </c>
      <c r="F66" s="138">
        <v>3177.0633052008461</v>
      </c>
      <c r="G66" s="146">
        <v>3060.3343621719223</v>
      </c>
      <c r="Q66" s="919" t="s">
        <v>225</v>
      </c>
      <c r="R66" s="918"/>
      <c r="S66" s="920">
        <f>(SUM(D$61:D$65)/SUM(D$51:D$60))*100</f>
        <v>49.414938278964804</v>
      </c>
    </row>
    <row r="67" spans="1:19" x14ac:dyDescent="0.25">
      <c r="Q67" s="919" t="s">
        <v>226</v>
      </c>
      <c r="R67" s="918"/>
      <c r="S67" s="920">
        <f>(SUM(D$61:D$65)/SUM(D$48:D$50))*100</f>
        <v>146.47766835214148</v>
      </c>
    </row>
    <row r="68" spans="1:19" x14ac:dyDescent="0.25">
      <c r="Q68" s="919" t="s">
        <v>227</v>
      </c>
      <c r="R68" s="918"/>
      <c r="S68" s="921">
        <f>(D$21/D$43)*100</f>
        <v>98.568610892982932</v>
      </c>
    </row>
    <row r="69" spans="1:19" x14ac:dyDescent="0.25">
      <c r="Q69" s="919" t="s">
        <v>228</v>
      </c>
      <c r="R69" s="918"/>
      <c r="S69" s="921">
        <f>(SUM(D$48)/SUM(D$28:D$33))*1000</f>
        <v>399.38825472998843</v>
      </c>
    </row>
    <row r="70" spans="1:19" x14ac:dyDescent="0.25">
      <c r="Q70" s="919" t="s">
        <v>229</v>
      </c>
      <c r="R70" s="918"/>
      <c r="S70" s="921">
        <f>(SUM(D$52:D$54)/SUM(D$48:D$51,D$55:D$65))*100</f>
        <v>19.169783933857921</v>
      </c>
    </row>
    <row r="71" spans="1:19" x14ac:dyDescent="0.25">
      <c r="Q71" s="904"/>
      <c r="R71" s="904"/>
      <c r="S71" s="904"/>
    </row>
    <row r="72" spans="1:19" x14ac:dyDescent="0.25">
      <c r="Q72" s="904"/>
      <c r="R72" s="904"/>
      <c r="S72" s="904"/>
    </row>
    <row r="73" spans="1:19" x14ac:dyDescent="0.25">
      <c r="Q73" s="904"/>
      <c r="R73" s="904"/>
      <c r="S73" s="904"/>
    </row>
    <row r="74" spans="1:19" x14ac:dyDescent="0.25">
      <c r="Q74" s="904"/>
      <c r="R74" s="904"/>
      <c r="S74" s="904"/>
    </row>
    <row r="75" spans="1:19" x14ac:dyDescent="0.25">
      <c r="Q75" s="904"/>
      <c r="R75" s="904"/>
      <c r="S75" s="904"/>
    </row>
    <row r="76" spans="1:19" x14ac:dyDescent="0.25">
      <c r="Q76" s="904"/>
      <c r="R76" s="904"/>
      <c r="S76" s="904"/>
    </row>
    <row r="77" spans="1:19" x14ac:dyDescent="0.25">
      <c r="Q77" s="904"/>
      <c r="R77" s="904"/>
      <c r="S77" s="904"/>
    </row>
    <row r="78" spans="1:19" x14ac:dyDescent="0.25">
      <c r="Q78" s="904"/>
      <c r="R78" s="904"/>
      <c r="S78" s="904"/>
    </row>
    <row r="79" spans="1:19" x14ac:dyDescent="0.25">
      <c r="Q79" s="904"/>
      <c r="R79" s="904"/>
      <c r="S79" s="904"/>
    </row>
    <row r="80" spans="1:19" x14ac:dyDescent="0.25">
      <c r="Q80" s="904"/>
      <c r="R80" s="904"/>
      <c r="S80" s="904"/>
    </row>
    <row r="81" spans="17:19" x14ac:dyDescent="0.25">
      <c r="Q81" s="904"/>
      <c r="R81" s="904"/>
      <c r="S81" s="904"/>
    </row>
    <row r="82" spans="17:19" x14ac:dyDescent="0.25">
      <c r="Q82" s="904"/>
      <c r="R82" s="904"/>
      <c r="S82" s="904"/>
    </row>
    <row r="83" spans="17:19" x14ac:dyDescent="0.25">
      <c r="Q83" s="904"/>
      <c r="R83" s="904"/>
      <c r="S83" s="904"/>
    </row>
    <row r="84" spans="17:19" x14ac:dyDescent="0.25">
      <c r="Q84" s="919" t="s">
        <v>223</v>
      </c>
      <c r="R84" s="918"/>
      <c r="S84" s="920">
        <f>(SUM(E$48:E$50,E$61:E$65)/SUM(E$51:E$60))*100</f>
        <v>91.743605622626461</v>
      </c>
    </row>
    <row r="85" spans="17:19" x14ac:dyDescent="0.25">
      <c r="Q85" s="919" t="s">
        <v>224</v>
      </c>
      <c r="R85" s="918"/>
      <c r="S85" s="920">
        <f>(SUM(E$48:E$50)/SUM(E$51:E$60))*100</f>
        <v>36.634567754952585</v>
      </c>
    </row>
    <row r="86" spans="17:19" x14ac:dyDescent="0.25">
      <c r="Q86" s="919" t="s">
        <v>225</v>
      </c>
      <c r="R86" s="918"/>
      <c r="S86" s="920">
        <f>(SUM(E$61:E$65)/SUM(E$51:E$60))*100</f>
        <v>55.109037867673869</v>
      </c>
    </row>
    <row r="87" spans="17:19" x14ac:dyDescent="0.25">
      <c r="Q87" s="919" t="s">
        <v>226</v>
      </c>
      <c r="R87" s="918"/>
      <c r="S87" s="920">
        <f>(SUM(E$61:E$65)/SUM(E$48:E$50))*100</f>
        <v>150.42906534695976</v>
      </c>
    </row>
    <row r="88" spans="17:19" x14ac:dyDescent="0.25">
      <c r="Q88" s="919" t="s">
        <v>227</v>
      </c>
      <c r="R88" s="918"/>
      <c r="S88" s="921">
        <f>(E$21/E$43)*100</f>
        <v>97.533496331186711</v>
      </c>
    </row>
    <row r="89" spans="17:19" x14ac:dyDescent="0.25">
      <c r="Q89" s="919" t="s">
        <v>228</v>
      </c>
      <c r="R89" s="918"/>
      <c r="S89" s="921">
        <f>(SUM(E$48)/SUM(E$28:E$33))*1000</f>
        <v>469.58892599080428</v>
      </c>
    </row>
    <row r="90" spans="17:19" x14ac:dyDescent="0.25">
      <c r="Q90" s="919" t="s">
        <v>229</v>
      </c>
      <c r="R90" s="918"/>
      <c r="S90" s="921">
        <f>(SUM(E$52:E$54)/SUM(E$48:E$51,E$55:E$65))*100</f>
        <v>22.264126183144313</v>
      </c>
    </row>
    <row r="91" spans="17:19" x14ac:dyDescent="0.25">
      <c r="Q91" s="904"/>
      <c r="R91" s="904"/>
      <c r="S91" s="904"/>
    </row>
    <row r="92" spans="17:19" x14ac:dyDescent="0.25">
      <c r="Q92" s="904"/>
      <c r="R92" s="904"/>
      <c r="S92" s="904"/>
    </row>
    <row r="93" spans="17:19" x14ac:dyDescent="0.25">
      <c r="Q93" s="904"/>
      <c r="R93" s="904"/>
      <c r="S93" s="904"/>
    </row>
    <row r="94" spans="17:19" x14ac:dyDescent="0.25">
      <c r="Q94" s="904"/>
      <c r="R94" s="904"/>
      <c r="S94" s="904"/>
    </row>
    <row r="95" spans="17:19" x14ac:dyDescent="0.25">
      <c r="Q95" s="904"/>
      <c r="R95" s="904"/>
      <c r="S95" s="904"/>
    </row>
    <row r="96" spans="17:19" x14ac:dyDescent="0.25">
      <c r="Q96" s="904"/>
      <c r="R96" s="904"/>
      <c r="S96" s="904"/>
    </row>
    <row r="97" spans="17:19" x14ac:dyDescent="0.25">
      <c r="Q97" s="904"/>
      <c r="R97" s="904"/>
      <c r="S97" s="904"/>
    </row>
    <row r="98" spans="17:19" x14ac:dyDescent="0.25">
      <c r="Q98" s="904"/>
      <c r="R98" s="904"/>
      <c r="S98" s="904"/>
    </row>
    <row r="99" spans="17:19" x14ac:dyDescent="0.25">
      <c r="Q99" s="904"/>
      <c r="R99" s="904"/>
      <c r="S99" s="904"/>
    </row>
    <row r="100" spans="17:19" x14ac:dyDescent="0.25">
      <c r="Q100" s="904"/>
      <c r="R100" s="904"/>
      <c r="S100" s="904"/>
    </row>
    <row r="101" spans="17:19" x14ac:dyDescent="0.25">
      <c r="Q101" s="904"/>
      <c r="R101" s="904"/>
      <c r="S101" s="904"/>
    </row>
    <row r="102" spans="17:19" x14ac:dyDescent="0.25">
      <c r="Q102" s="904"/>
      <c r="R102" s="904"/>
      <c r="S102" s="904"/>
    </row>
    <row r="103" spans="17:19" x14ac:dyDescent="0.25">
      <c r="Q103" s="904"/>
      <c r="R103" s="904"/>
      <c r="S103" s="904"/>
    </row>
    <row r="104" spans="17:19" x14ac:dyDescent="0.25">
      <c r="Q104" s="919" t="s">
        <v>223</v>
      </c>
      <c r="R104" s="918"/>
      <c r="S104" s="920">
        <f>(SUM(F$48:F$50,F$61:F$65)/SUM(F$51:F$60))*100</f>
        <v>100.0635493414045</v>
      </c>
    </row>
    <row r="105" spans="17:19" x14ac:dyDescent="0.25">
      <c r="Q105" s="919" t="s">
        <v>224</v>
      </c>
      <c r="R105" s="918"/>
      <c r="S105" s="920">
        <f>(SUM(F$48:F$50)/SUM(F$51:F$60))*100</f>
        <v>42.469217745807661</v>
      </c>
    </row>
    <row r="106" spans="17:19" x14ac:dyDescent="0.25">
      <c r="Q106" s="919" t="s">
        <v>225</v>
      </c>
      <c r="R106" s="918"/>
      <c r="S106" s="920">
        <f>(SUM(F$61:F$65)/SUM(F$51:F$60))*100</f>
        <v>57.594331595596849</v>
      </c>
    </row>
    <row r="107" spans="17:19" x14ac:dyDescent="0.25">
      <c r="Q107" s="919" t="s">
        <v>226</v>
      </c>
      <c r="R107" s="918"/>
      <c r="S107" s="920">
        <f>(SUM(F$61:F$65)/SUM(F$48:F$50))*100</f>
        <v>135.61429819667978</v>
      </c>
    </row>
    <row r="108" spans="17:19" x14ac:dyDescent="0.25">
      <c r="Q108" s="919" t="s">
        <v>227</v>
      </c>
      <c r="R108" s="918"/>
      <c r="S108" s="921">
        <f>(F$21/F$43)*100</f>
        <v>96.473667396534054</v>
      </c>
    </row>
    <row r="109" spans="17:19" x14ac:dyDescent="0.25">
      <c r="Q109" s="919" t="s">
        <v>228</v>
      </c>
      <c r="R109" s="918"/>
      <c r="S109" s="921">
        <f>(SUM(F$48)/SUM(F$28:F$33))*1000</f>
        <v>495.64491793271941</v>
      </c>
    </row>
    <row r="110" spans="17:19" x14ac:dyDescent="0.25">
      <c r="Q110" s="919" t="s">
        <v>229</v>
      </c>
      <c r="R110" s="918"/>
      <c r="S110" s="921">
        <f>(SUM(F$52:F$54)/SUM(F$48:F$51,F$55:F$65))*100</f>
        <v>22.019029651228937</v>
      </c>
    </row>
    <row r="111" spans="17:19" x14ac:dyDescent="0.25">
      <c r="Q111" s="904"/>
      <c r="R111" s="904"/>
      <c r="S111" s="904"/>
    </row>
    <row r="112" spans="17:19" x14ac:dyDescent="0.25">
      <c r="Q112" s="904"/>
      <c r="R112" s="904"/>
      <c r="S112" s="904"/>
    </row>
    <row r="113" spans="17:19" x14ac:dyDescent="0.25">
      <c r="Q113" s="904"/>
      <c r="R113" s="904"/>
      <c r="S113" s="904"/>
    </row>
    <row r="114" spans="17:19" x14ac:dyDescent="0.25">
      <c r="Q114" s="904"/>
      <c r="R114" s="904"/>
      <c r="S114" s="904"/>
    </row>
    <row r="115" spans="17:19" x14ac:dyDescent="0.25">
      <c r="Q115" s="904"/>
      <c r="R115" s="904"/>
      <c r="S115" s="904"/>
    </row>
    <row r="116" spans="17:19" x14ac:dyDescent="0.25">
      <c r="Q116" s="904"/>
      <c r="R116" s="904"/>
      <c r="S116" s="904"/>
    </row>
    <row r="117" spans="17:19" x14ac:dyDescent="0.25">
      <c r="Q117" s="904"/>
      <c r="R117" s="904"/>
      <c r="S117" s="904"/>
    </row>
    <row r="118" spans="17:19" x14ac:dyDescent="0.25">
      <c r="Q118" s="904"/>
      <c r="R118" s="904"/>
      <c r="S118" s="904"/>
    </row>
    <row r="119" spans="17:19" x14ac:dyDescent="0.25">
      <c r="Q119" s="904"/>
      <c r="R119" s="904"/>
      <c r="S119" s="904"/>
    </row>
    <row r="120" spans="17:19" x14ac:dyDescent="0.25">
      <c r="Q120" s="904"/>
      <c r="R120" s="904"/>
      <c r="S120" s="904"/>
    </row>
    <row r="121" spans="17:19" x14ac:dyDescent="0.25">
      <c r="Q121" s="904"/>
      <c r="R121" s="904"/>
      <c r="S121" s="904"/>
    </row>
    <row r="122" spans="17:19" x14ac:dyDescent="0.25">
      <c r="Q122" s="904"/>
      <c r="R122" s="904"/>
      <c r="S122" s="904"/>
    </row>
    <row r="123" spans="17:19" x14ac:dyDescent="0.25">
      <c r="Q123" s="904"/>
      <c r="R123" s="904"/>
      <c r="S123" s="904"/>
    </row>
    <row r="124" spans="17:19" x14ac:dyDescent="0.25">
      <c r="Q124" s="919" t="s">
        <v>223</v>
      </c>
      <c r="R124" s="918"/>
      <c r="S124" s="920">
        <f>(SUM(G$48:G$50,G$61:G$65)/SUM(G$51:G$60))*100</f>
        <v>99.709037903435501</v>
      </c>
    </row>
    <row r="125" spans="17:19" x14ac:dyDescent="0.25">
      <c r="Q125" s="919" t="s">
        <v>224</v>
      </c>
      <c r="R125" s="918"/>
      <c r="S125" s="920">
        <f>(SUM(G$48:G$50)/SUM(G$51:G$60))*100</f>
        <v>45.723529780345309</v>
      </c>
    </row>
    <row r="126" spans="17:19" x14ac:dyDescent="0.25">
      <c r="Q126" s="919" t="s">
        <v>225</v>
      </c>
      <c r="R126" s="918"/>
      <c r="S126" s="920">
        <f>(SUM(G$61:G$65)/SUM(G$51:G$60))*100</f>
        <v>53.985508123090185</v>
      </c>
    </row>
    <row r="127" spans="17:19" x14ac:dyDescent="0.25">
      <c r="Q127" s="919" t="s">
        <v>226</v>
      </c>
      <c r="R127" s="918"/>
      <c r="S127" s="920">
        <f>(SUM(G$61:G$65)/SUM(G$48:G$50))*100</f>
        <v>118.06942373529606</v>
      </c>
    </row>
    <row r="128" spans="17:19" x14ac:dyDescent="0.25">
      <c r="Q128" s="919" t="s">
        <v>227</v>
      </c>
      <c r="R128" s="918"/>
      <c r="S128" s="921">
        <f>(G$21/G$43)*100</f>
        <v>95.399478235624883</v>
      </c>
    </row>
    <row r="129" spans="17:19" x14ac:dyDescent="0.25">
      <c r="Q129" s="919" t="s">
        <v>228</v>
      </c>
      <c r="R129" s="918"/>
      <c r="S129" s="921">
        <f>(SUM(G$48)/SUM(G$28:G$33))*1000</f>
        <v>456.1967188970234</v>
      </c>
    </row>
    <row r="130" spans="17:19" x14ac:dyDescent="0.25">
      <c r="Q130" s="919" t="s">
        <v>229</v>
      </c>
      <c r="R130" s="918"/>
      <c r="S130" s="921">
        <f>(SUM(G$52:G$54)/SUM(G$48:G$51,G$55:G$65))*100</f>
        <v>19.742032191328828</v>
      </c>
    </row>
    <row r="147" spans="4:8" x14ac:dyDescent="0.25">
      <c r="D147" s="19"/>
      <c r="E147" s="19"/>
      <c r="F147" s="19"/>
      <c r="G147" s="19"/>
      <c r="H147" s="19"/>
    </row>
  </sheetData>
  <mergeCells count="3">
    <mergeCell ref="A1:G1"/>
    <mergeCell ref="A23:G23"/>
    <mergeCell ref="A46:G46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Z147"/>
  <sheetViews>
    <sheetView topLeftCell="A115" workbookViewId="0">
      <selection sqref="A1:G1"/>
    </sheetView>
  </sheetViews>
  <sheetFormatPr defaultRowHeight="15" x14ac:dyDescent="0.25"/>
  <cols>
    <col min="1" max="9" width="9.140625" style="18"/>
    <col min="10" max="11" width="11.140625" style="18" bestFit="1" customWidth="1"/>
    <col min="12" max="12" width="11.140625" style="18" customWidth="1"/>
    <col min="13" max="14" width="11.140625" style="18" bestFit="1" customWidth="1"/>
    <col min="15" max="15" width="11.140625" style="18" customWidth="1"/>
    <col min="16" max="17" width="11.140625" style="18" bestFit="1" customWidth="1"/>
    <col min="18" max="18" width="11.140625" style="18" customWidth="1"/>
    <col min="19" max="20" width="11.140625" style="18" bestFit="1" customWidth="1"/>
    <col min="21" max="21" width="11.140625" style="18" customWidth="1"/>
    <col min="22" max="23" width="11.140625" style="18" bestFit="1" customWidth="1"/>
    <col min="24" max="24" width="11.140625" style="18" customWidth="1"/>
    <col min="25" max="26" width="11.140625" style="18" bestFit="1" customWidth="1"/>
    <col min="27" max="16384" width="9.140625" style="18"/>
  </cols>
  <sheetData>
    <row r="1" spans="1:26" x14ac:dyDescent="0.25">
      <c r="A1" s="922" t="s">
        <v>58</v>
      </c>
      <c r="B1" s="923"/>
      <c r="C1" s="923"/>
      <c r="D1" s="923"/>
      <c r="E1" s="923"/>
      <c r="F1" s="923"/>
      <c r="G1" s="924"/>
      <c r="J1" s="20" t="s">
        <v>23</v>
      </c>
      <c r="K1" s="20" t="s">
        <v>24</v>
      </c>
      <c r="L1" s="20"/>
      <c r="M1" s="20" t="s">
        <v>23</v>
      </c>
      <c r="N1" s="20" t="s">
        <v>24</v>
      </c>
      <c r="O1" s="20"/>
      <c r="P1" s="20" t="s">
        <v>23</v>
      </c>
      <c r="Q1" s="20" t="s">
        <v>24</v>
      </c>
      <c r="R1" s="20"/>
      <c r="S1" s="20" t="s">
        <v>23</v>
      </c>
      <c r="T1" s="20" t="s">
        <v>24</v>
      </c>
      <c r="U1" s="20"/>
      <c r="V1" s="20" t="s">
        <v>23</v>
      </c>
      <c r="W1" s="20" t="s">
        <v>24</v>
      </c>
      <c r="X1" s="20"/>
      <c r="Y1" s="20" t="s">
        <v>23</v>
      </c>
      <c r="Z1" s="20" t="s">
        <v>24</v>
      </c>
    </row>
    <row r="2" spans="1:26" x14ac:dyDescent="0.25">
      <c r="A2" s="155" t="s">
        <v>1</v>
      </c>
      <c r="B2" s="149">
        <v>2010</v>
      </c>
      <c r="C2" s="149">
        <v>2015</v>
      </c>
      <c r="D2" s="149">
        <v>2020</v>
      </c>
      <c r="E2" s="149">
        <v>2025</v>
      </c>
      <c r="F2" s="149">
        <v>2030</v>
      </c>
      <c r="G2" s="158">
        <v>2035</v>
      </c>
      <c r="J2" s="1">
        <f>B2</f>
        <v>2010</v>
      </c>
      <c r="K2" s="1">
        <f>B24</f>
        <v>2010</v>
      </c>
      <c r="L2" s="1"/>
      <c r="M2" s="1">
        <v>2015</v>
      </c>
      <c r="N2" s="1">
        <v>2015</v>
      </c>
      <c r="O2" s="1"/>
      <c r="P2" s="1">
        <v>2020</v>
      </c>
      <c r="Q2" s="1">
        <v>2020</v>
      </c>
      <c r="R2" s="1"/>
      <c r="S2" s="1">
        <v>2025</v>
      </c>
      <c r="T2" s="1">
        <v>2025</v>
      </c>
      <c r="U2" s="1"/>
      <c r="V2" s="1">
        <v>2030</v>
      </c>
      <c r="W2" s="1">
        <v>2030</v>
      </c>
      <c r="X2" s="1"/>
      <c r="Y2" s="1">
        <v>2035</v>
      </c>
      <c r="Z2" s="1">
        <v>2035</v>
      </c>
    </row>
    <row r="3" spans="1:26" x14ac:dyDescent="0.25">
      <c r="A3" s="155" t="s">
        <v>2</v>
      </c>
      <c r="B3" s="149">
        <v>372</v>
      </c>
      <c r="C3" s="150">
        <v>368.48806044509178</v>
      </c>
      <c r="D3" s="150">
        <v>408.82293621484104</v>
      </c>
      <c r="E3" s="150">
        <v>430.32594435892264</v>
      </c>
      <c r="F3" s="150">
        <v>438.00671950763069</v>
      </c>
      <c r="G3" s="159">
        <v>443.35647773136469</v>
      </c>
      <c r="I3" s="21" t="s">
        <v>2</v>
      </c>
      <c r="J3" s="20">
        <f>-B3/B$66</f>
        <v>-2.683208309290248E-2</v>
      </c>
      <c r="K3" s="20">
        <f>B25/B$66</f>
        <v>2.5461627236006923E-2</v>
      </c>
      <c r="L3" s="21" t="s">
        <v>2</v>
      </c>
      <c r="M3" s="20">
        <f>-C3/C$66</f>
        <v>-2.5650152693257527E-2</v>
      </c>
      <c r="N3" s="20">
        <f>C25/C$66</f>
        <v>2.4693040516214192E-2</v>
      </c>
      <c r="O3" s="21" t="s">
        <v>2</v>
      </c>
      <c r="P3" s="20">
        <f>-D3/D$66</f>
        <v>-2.7420920273669231E-2</v>
      </c>
      <c r="Q3" s="20">
        <f>D25/D$66</f>
        <v>2.6343270114385323E-2</v>
      </c>
      <c r="R3" s="21" t="s">
        <v>2</v>
      </c>
      <c r="S3" s="20">
        <f>-E3/E$66</f>
        <v>-2.7829287192774825E-2</v>
      </c>
      <c r="T3" s="20">
        <f>E25/E$66</f>
        <v>2.6738036079398779E-2</v>
      </c>
      <c r="U3" s="21" t="s">
        <v>2</v>
      </c>
      <c r="V3" s="20">
        <f>-F3/F$66</f>
        <v>-2.7375937515943877E-2</v>
      </c>
      <c r="W3" s="20">
        <f>F25/F$66</f>
        <v>2.6302367800722256E-2</v>
      </c>
      <c r="X3" s="21" t="s">
        <v>2</v>
      </c>
      <c r="Y3" s="20">
        <f>-G3/G$66</f>
        <v>-2.6842936948742461E-2</v>
      </c>
      <c r="Z3" s="20">
        <f>G25/G$66</f>
        <v>2.5790272883498108E-2</v>
      </c>
    </row>
    <row r="4" spans="1:26" x14ac:dyDescent="0.25">
      <c r="A4" s="155" t="s">
        <v>3</v>
      </c>
      <c r="B4" s="149">
        <v>352</v>
      </c>
      <c r="C4" s="150">
        <v>352.22081035109892</v>
      </c>
      <c r="D4" s="150">
        <v>349.36960066729279</v>
      </c>
      <c r="E4" s="150">
        <v>390.43799890870531</v>
      </c>
      <c r="F4" s="150">
        <v>410.53602067749574</v>
      </c>
      <c r="G4" s="159">
        <v>417.89463044216785</v>
      </c>
      <c r="I4" s="21" t="s">
        <v>3</v>
      </c>
      <c r="J4" s="20">
        <f t="shared" ref="J4:J20" si="0">-B4/B$66</f>
        <v>-2.5389497980380843E-2</v>
      </c>
      <c r="K4" s="20">
        <f t="shared" ref="K4:K20" si="1">B26/B$66</f>
        <v>2.4596076168493942E-2</v>
      </c>
      <c r="L4" s="21" t="s">
        <v>3</v>
      </c>
      <c r="M4" s="20">
        <f t="shared" ref="M4:M20" si="2">-C4/C$66</f>
        <v>-2.4517802710719894E-2</v>
      </c>
      <c r="N4" s="20">
        <f t="shared" ref="N4:N20" si="3">C26/C$66</f>
        <v>2.3255715761290846E-2</v>
      </c>
      <c r="O4" s="21" t="s">
        <v>3</v>
      </c>
      <c r="P4" s="20">
        <f t="shared" ref="P4:P20" si="4">-D4/D$66</f>
        <v>-2.3433215500676008E-2</v>
      </c>
      <c r="Q4" s="20">
        <f t="shared" ref="Q4:Q20" si="5">D26/D$66</f>
        <v>2.25922172411426E-2</v>
      </c>
      <c r="R4" s="21" t="s">
        <v>3</v>
      </c>
      <c r="S4" s="20">
        <f t="shared" ref="S4:S20" si="6">-E4/E$66</f>
        <v>-2.5249723715333246E-2</v>
      </c>
      <c r="T4" s="20">
        <f t="shared" ref="T4:T20" si="7">E26/E$66</f>
        <v>2.4270524013081142E-2</v>
      </c>
      <c r="U4" s="21" t="s">
        <v>3</v>
      </c>
      <c r="V4" s="20">
        <f t="shared" ref="V4:V20" si="8">-F4/F$66</f>
        <v>-2.5658986379809571E-2</v>
      </c>
      <c r="W4" s="20">
        <f t="shared" ref="W4:W20" si="9">F26/F$66</f>
        <v>2.4669621180945144E-2</v>
      </c>
      <c r="X4" s="21" t="s">
        <v>3</v>
      </c>
      <c r="Y4" s="20">
        <f t="shared" ref="Y4:Y20" si="10">-G4/G$66</f>
        <v>-2.5301354056168724E-2</v>
      </c>
      <c r="Z4" s="20">
        <f t="shared" ref="Z4:Z20" si="11">G26/G$66</f>
        <v>2.4325426623107545E-2</v>
      </c>
    </row>
    <row r="5" spans="1:26" x14ac:dyDescent="0.25">
      <c r="A5" s="155" t="s">
        <v>4</v>
      </c>
      <c r="B5" s="149">
        <v>301</v>
      </c>
      <c r="C5" s="150">
        <v>334.76181744100666</v>
      </c>
      <c r="D5" s="150">
        <v>333.78833581056608</v>
      </c>
      <c r="E5" s="150">
        <v>331.63063231946438</v>
      </c>
      <c r="F5" s="150">
        <v>373.29373317562244</v>
      </c>
      <c r="G5" s="159">
        <v>391.9237302909296</v>
      </c>
      <c r="I5" s="21" t="s">
        <v>4</v>
      </c>
      <c r="J5" s="20">
        <f t="shared" si="0"/>
        <v>-2.1710905943450664E-2</v>
      </c>
      <c r="K5" s="20">
        <f t="shared" si="1"/>
        <v>2.3297749567224465E-2</v>
      </c>
      <c r="L5" s="21" t="s">
        <v>4</v>
      </c>
      <c r="M5" s="20">
        <f t="shared" si="2"/>
        <v>-2.3302496484858888E-2</v>
      </c>
      <c r="N5" s="20">
        <f t="shared" si="3"/>
        <v>2.2520428295616207E-2</v>
      </c>
      <c r="O5" s="21" t="s">
        <v>4</v>
      </c>
      <c r="P5" s="20">
        <f t="shared" si="4"/>
        <v>-2.2388135629778792E-2</v>
      </c>
      <c r="Q5" s="20">
        <f t="shared" si="5"/>
        <v>2.12754716172051E-2</v>
      </c>
      <c r="R5" s="21" t="s">
        <v>4</v>
      </c>
      <c r="S5" s="20">
        <f t="shared" si="6"/>
        <v>-2.1446636508260827E-2</v>
      </c>
      <c r="T5" s="20">
        <f t="shared" si="7"/>
        <v>2.0751029410090289E-2</v>
      </c>
      <c r="U5" s="21" t="s">
        <v>4</v>
      </c>
      <c r="V5" s="20">
        <f t="shared" si="8"/>
        <v>-2.3331299405627573E-2</v>
      </c>
      <c r="W5" s="20">
        <f t="shared" si="9"/>
        <v>2.2483756488339623E-2</v>
      </c>
      <c r="X5" s="21" t="s">
        <v>4</v>
      </c>
      <c r="Y5" s="20">
        <f t="shared" si="10"/>
        <v>-2.3728950651060076E-2</v>
      </c>
      <c r="Z5" s="20">
        <f t="shared" si="11"/>
        <v>2.2876475330929246E-2</v>
      </c>
    </row>
    <row r="6" spans="1:26" x14ac:dyDescent="0.25">
      <c r="A6" s="155" t="s">
        <v>5</v>
      </c>
      <c r="B6" s="149">
        <v>738</v>
      </c>
      <c r="C6" s="150">
        <v>711.07645701096362</v>
      </c>
      <c r="D6" s="150">
        <v>747.63872922571773</v>
      </c>
      <c r="E6" s="150">
        <v>746.17863946362672</v>
      </c>
      <c r="F6" s="150">
        <v>745.43896192352281</v>
      </c>
      <c r="G6" s="159">
        <v>788.35062123003127</v>
      </c>
      <c r="I6" s="21" t="s">
        <v>5</v>
      </c>
      <c r="J6" s="20">
        <f t="shared" si="0"/>
        <v>-5.3231390652048474E-2</v>
      </c>
      <c r="K6" s="20">
        <f t="shared" si="1"/>
        <v>6.4555683785343335E-2</v>
      </c>
      <c r="L6" s="21" t="s">
        <v>5</v>
      </c>
      <c r="M6" s="20">
        <f t="shared" si="2"/>
        <v>-4.9497450953718498E-2</v>
      </c>
      <c r="N6" s="20">
        <f t="shared" si="3"/>
        <v>6.2586739354083196E-2</v>
      </c>
      <c r="O6" s="21" t="s">
        <v>5</v>
      </c>
      <c r="P6" s="20">
        <f t="shared" si="4"/>
        <v>-5.0146261795919175E-2</v>
      </c>
      <c r="Q6" s="20">
        <f t="shared" si="5"/>
        <v>6.0440605924401924E-2</v>
      </c>
      <c r="R6" s="21" t="s">
        <v>5</v>
      </c>
      <c r="S6" s="20">
        <f t="shared" si="6"/>
        <v>-4.8255560527922153E-2</v>
      </c>
      <c r="T6" s="20">
        <f t="shared" si="7"/>
        <v>5.7971078649691303E-2</v>
      </c>
      <c r="U6" s="21" t="s">
        <v>5</v>
      </c>
      <c r="V6" s="20">
        <f t="shared" si="8"/>
        <v>-4.6590815927454989E-2</v>
      </c>
      <c r="W6" s="20">
        <f t="shared" si="9"/>
        <v>5.637182085838624E-2</v>
      </c>
      <c r="X6" s="21" t="s">
        <v>5</v>
      </c>
      <c r="Y6" s="20">
        <f t="shared" si="10"/>
        <v>-4.7730544340894437E-2</v>
      </c>
      <c r="Z6" s="20">
        <f t="shared" si="11"/>
        <v>5.7029234999815215E-2</v>
      </c>
    </row>
    <row r="7" spans="1:26" x14ac:dyDescent="0.25">
      <c r="A7" s="155" t="s">
        <v>6</v>
      </c>
      <c r="B7" s="149">
        <v>1535</v>
      </c>
      <c r="C7" s="150">
        <v>1551.2920764865144</v>
      </c>
      <c r="D7" s="150">
        <v>1526.553064850533</v>
      </c>
      <c r="E7" s="150">
        <v>1567.1289895555306</v>
      </c>
      <c r="F7" s="150">
        <v>1566.4588899012308</v>
      </c>
      <c r="G7" s="159">
        <v>1568.3037109739969</v>
      </c>
      <c r="I7" s="21" t="s">
        <v>6</v>
      </c>
      <c r="J7" s="20">
        <f t="shared" si="0"/>
        <v>-0.11071840738603578</v>
      </c>
      <c r="K7" s="20">
        <f t="shared" si="1"/>
        <v>0.12471148297749567</v>
      </c>
      <c r="L7" s="21" t="s">
        <v>6</v>
      </c>
      <c r="M7" s="20">
        <f t="shared" si="2"/>
        <v>-0.10798417345098443</v>
      </c>
      <c r="N7" s="20">
        <f t="shared" si="3"/>
        <v>0.12175240218305858</v>
      </c>
      <c r="O7" s="21" t="s">
        <v>6</v>
      </c>
      <c r="P7" s="20">
        <f t="shared" si="4"/>
        <v>-0.10239026770942776</v>
      </c>
      <c r="Q7" s="20">
        <f t="shared" si="5"/>
        <v>0.11774034537516151</v>
      </c>
      <c r="R7" s="21" t="s">
        <v>6</v>
      </c>
      <c r="S7" s="20">
        <f t="shared" si="6"/>
        <v>-0.10134662641229988</v>
      </c>
      <c r="T7" s="20">
        <f t="shared" si="7"/>
        <v>0.11384655933008619</v>
      </c>
      <c r="U7" s="21" t="s">
        <v>6</v>
      </c>
      <c r="V7" s="20">
        <f t="shared" si="8"/>
        <v>-9.7905531539416987E-2</v>
      </c>
      <c r="W7" s="20">
        <f t="shared" si="9"/>
        <v>0.10991711434243012</v>
      </c>
      <c r="X7" s="21" t="s">
        <v>6</v>
      </c>
      <c r="Y7" s="20">
        <f t="shared" si="10"/>
        <v>-9.4952661672085589E-2</v>
      </c>
      <c r="Z7" s="20">
        <f t="shared" si="11"/>
        <v>0.10698843038423099</v>
      </c>
    </row>
    <row r="8" spans="1:26" x14ac:dyDescent="0.25">
      <c r="A8" s="155" t="s">
        <v>7</v>
      </c>
      <c r="B8" s="149">
        <v>570</v>
      </c>
      <c r="C8" s="150">
        <v>601.23017295115392</v>
      </c>
      <c r="D8" s="150">
        <v>616.93800379977665</v>
      </c>
      <c r="E8" s="150">
        <v>592.59979965485991</v>
      </c>
      <c r="F8" s="150">
        <v>635.39031226827342</v>
      </c>
      <c r="G8" s="159">
        <v>633.67969343430445</v>
      </c>
      <c r="I8" s="21" t="s">
        <v>7</v>
      </c>
      <c r="J8" s="20">
        <f t="shared" si="0"/>
        <v>-4.1113675706866706E-2</v>
      </c>
      <c r="K8" s="20">
        <f t="shared" si="1"/>
        <v>3.5631852279284476E-2</v>
      </c>
      <c r="L8" s="21" t="s">
        <v>7</v>
      </c>
      <c r="M8" s="20">
        <f t="shared" si="2"/>
        <v>-4.1851140906337993E-2</v>
      </c>
      <c r="N8" s="20">
        <f t="shared" si="3"/>
        <v>3.4872540591683522E-2</v>
      </c>
      <c r="O8" s="21" t="s">
        <v>7</v>
      </c>
      <c r="P8" s="20">
        <f t="shared" si="4"/>
        <v>-4.1379791389933765E-2</v>
      </c>
      <c r="Q8" s="20">
        <f t="shared" si="5"/>
        <v>3.4986265739256339E-2</v>
      </c>
      <c r="R8" s="21" t="s">
        <v>7</v>
      </c>
      <c r="S8" s="20">
        <f t="shared" si="6"/>
        <v>-3.8323578280980243E-2</v>
      </c>
      <c r="T8" s="20">
        <f t="shared" si="7"/>
        <v>3.4136214642162155E-2</v>
      </c>
      <c r="U8" s="21" t="s">
        <v>7</v>
      </c>
      <c r="V8" s="20">
        <f t="shared" si="8"/>
        <v>-3.9712645291025694E-2</v>
      </c>
      <c r="W8" s="20">
        <f t="shared" si="9"/>
        <v>3.3343784562263709E-2</v>
      </c>
      <c r="X8" s="21" t="s">
        <v>7</v>
      </c>
      <c r="Y8" s="20">
        <f t="shared" si="10"/>
        <v>-3.8366021273883257E-2</v>
      </c>
      <c r="Z8" s="20">
        <f t="shared" si="11"/>
        <v>3.2228642025667054E-2</v>
      </c>
    </row>
    <row r="9" spans="1:26" x14ac:dyDescent="0.25">
      <c r="A9" s="155" t="s">
        <v>8</v>
      </c>
      <c r="B9" s="149">
        <v>355</v>
      </c>
      <c r="C9" s="150">
        <v>548.54742463367688</v>
      </c>
      <c r="D9" s="150">
        <v>570.2208822588326</v>
      </c>
      <c r="E9" s="150">
        <v>585.8199569721354</v>
      </c>
      <c r="F9" s="150">
        <v>561.84865866491066</v>
      </c>
      <c r="G9" s="159">
        <v>606.54708873883772</v>
      </c>
      <c r="I9" s="21" t="s">
        <v>8</v>
      </c>
      <c r="J9" s="20">
        <f t="shared" si="0"/>
        <v>-2.560588574725909E-2</v>
      </c>
      <c r="K9" s="20">
        <f t="shared" si="1"/>
        <v>2.3730525100980959E-2</v>
      </c>
      <c r="L9" s="21" t="s">
        <v>8</v>
      </c>
      <c r="M9" s="20">
        <f t="shared" si="2"/>
        <v>-3.8183937857719542E-2</v>
      </c>
      <c r="N9" s="20">
        <f t="shared" si="3"/>
        <v>3.3113188926126622E-2</v>
      </c>
      <c r="O9" s="21" t="s">
        <v>8</v>
      </c>
      <c r="P9" s="20">
        <f t="shared" si="4"/>
        <v>-3.8246340813383073E-2</v>
      </c>
      <c r="Q9" s="20">
        <f t="shared" si="5"/>
        <v>3.1902097563361799E-2</v>
      </c>
      <c r="R9" s="21" t="s">
        <v>8</v>
      </c>
      <c r="S9" s="20">
        <f t="shared" si="6"/>
        <v>-3.788512414728757E-2</v>
      </c>
      <c r="T9" s="20">
        <f t="shared" si="7"/>
        <v>3.2151506088778037E-2</v>
      </c>
      <c r="U9" s="21" t="s">
        <v>8</v>
      </c>
      <c r="V9" s="20">
        <f t="shared" si="8"/>
        <v>-3.5116205044337254E-2</v>
      </c>
      <c r="W9" s="20">
        <f t="shared" si="9"/>
        <v>3.1450703862253016E-2</v>
      </c>
      <c r="X9" s="21" t="s">
        <v>8</v>
      </c>
      <c r="Y9" s="20">
        <f t="shared" si="10"/>
        <v>-3.6723282679372714E-2</v>
      </c>
      <c r="Z9" s="20">
        <f t="shared" si="11"/>
        <v>3.0839214563111787E-2</v>
      </c>
    </row>
    <row r="10" spans="1:26" x14ac:dyDescent="0.25">
      <c r="A10" s="155" t="s">
        <v>9</v>
      </c>
      <c r="B10" s="149">
        <v>286</v>
      </c>
      <c r="C10" s="150">
        <v>336.6413856183907</v>
      </c>
      <c r="D10" s="150">
        <v>526.51159332163991</v>
      </c>
      <c r="E10" s="150">
        <v>539.0978237720534</v>
      </c>
      <c r="F10" s="150">
        <v>554.9083271238876</v>
      </c>
      <c r="G10" s="159">
        <v>531.2678398045415</v>
      </c>
      <c r="I10" s="21" t="s">
        <v>9</v>
      </c>
      <c r="J10" s="20">
        <f t="shared" si="0"/>
        <v>-2.0628967109059433E-2</v>
      </c>
      <c r="K10" s="20">
        <f t="shared" si="1"/>
        <v>1.8825735718407385E-2</v>
      </c>
      <c r="L10" s="21" t="s">
        <v>9</v>
      </c>
      <c r="M10" s="20">
        <f t="shared" si="2"/>
        <v>-2.3433331689367429E-2</v>
      </c>
      <c r="N10" s="20">
        <f t="shared" si="3"/>
        <v>2.1918588025676859E-2</v>
      </c>
      <c r="O10" s="21" t="s">
        <v>9</v>
      </c>
      <c r="P10" s="20">
        <f t="shared" si="4"/>
        <v>-3.531463414774804E-2</v>
      </c>
      <c r="Q10" s="20">
        <f t="shared" si="5"/>
        <v>3.0804046096579815E-2</v>
      </c>
      <c r="R10" s="21" t="s">
        <v>9</v>
      </c>
      <c r="S10" s="20">
        <f t="shared" si="6"/>
        <v>-3.4863592026975379E-2</v>
      </c>
      <c r="T10" s="20">
        <f t="shared" si="7"/>
        <v>2.9265261318419104E-2</v>
      </c>
      <c r="U10" s="21" t="s">
        <v>9</v>
      </c>
      <c r="V10" s="20">
        <f t="shared" si="8"/>
        <v>-3.4682426122359618E-2</v>
      </c>
      <c r="W10" s="20">
        <f t="shared" si="9"/>
        <v>2.9701294604167049E-2</v>
      </c>
      <c r="X10" s="21" t="s">
        <v>9</v>
      </c>
      <c r="Y10" s="20">
        <f t="shared" si="10"/>
        <v>-3.2165514305192378E-2</v>
      </c>
      <c r="Z10" s="20">
        <f t="shared" si="11"/>
        <v>2.9117563342783079E-2</v>
      </c>
    </row>
    <row r="11" spans="1:26" x14ac:dyDescent="0.25">
      <c r="A11" s="155" t="s">
        <v>10</v>
      </c>
      <c r="B11" s="149">
        <v>299</v>
      </c>
      <c r="C11" s="150">
        <v>268.63055969125082</v>
      </c>
      <c r="D11" s="150">
        <v>321.2110661679863</v>
      </c>
      <c r="E11" s="150">
        <v>508.15425560966128</v>
      </c>
      <c r="F11" s="150">
        <v>512.19947968938209</v>
      </c>
      <c r="G11" s="159">
        <v>528.58099505648272</v>
      </c>
      <c r="I11" s="21" t="s">
        <v>10</v>
      </c>
      <c r="J11" s="20">
        <f t="shared" si="0"/>
        <v>-2.1566647432198501E-2</v>
      </c>
      <c r="K11" s="20">
        <f t="shared" si="1"/>
        <v>2.2432198499711484E-2</v>
      </c>
      <c r="L11" s="21" t="s">
        <v>10</v>
      </c>
      <c r="M11" s="20">
        <f t="shared" si="2"/>
        <v>-1.8699153687185888E-2</v>
      </c>
      <c r="N11" s="20">
        <f t="shared" si="3"/>
        <v>1.6915505672861673E-2</v>
      </c>
      <c r="O11" s="21" t="s">
        <v>10</v>
      </c>
      <c r="P11" s="20">
        <f t="shared" si="4"/>
        <v>-2.1544542285132438E-2</v>
      </c>
      <c r="Q11" s="20">
        <f t="shared" si="5"/>
        <v>2.0174420315349356E-2</v>
      </c>
      <c r="R11" s="21" t="s">
        <v>10</v>
      </c>
      <c r="S11" s="20">
        <f t="shared" si="6"/>
        <v>-3.2862463681243653E-2</v>
      </c>
      <c r="T11" s="20">
        <f t="shared" si="7"/>
        <v>2.858907713227294E-2</v>
      </c>
      <c r="U11" s="21" t="s">
        <v>10</v>
      </c>
      <c r="V11" s="20">
        <f t="shared" si="8"/>
        <v>-3.2013072693126136E-2</v>
      </c>
      <c r="W11" s="20">
        <f t="shared" si="9"/>
        <v>2.6816867906539855E-2</v>
      </c>
      <c r="X11" s="21" t="s">
        <v>10</v>
      </c>
      <c r="Y11" s="20">
        <f t="shared" si="10"/>
        <v>-3.2002839780773E-2</v>
      </c>
      <c r="Z11" s="20">
        <f t="shared" si="11"/>
        <v>2.7425020512930064E-2</v>
      </c>
    </row>
    <row r="12" spans="1:26" x14ac:dyDescent="0.25">
      <c r="A12" s="156" t="s">
        <v>11</v>
      </c>
      <c r="B12" s="151">
        <v>316</v>
      </c>
      <c r="C12" s="152">
        <v>278.85642024319571</v>
      </c>
      <c r="D12" s="152">
        <v>251.33306947442844</v>
      </c>
      <c r="E12" s="152">
        <v>305.29241122686835</v>
      </c>
      <c r="F12" s="152">
        <v>488.16503045344524</v>
      </c>
      <c r="G12" s="160">
        <v>484.09333922444972</v>
      </c>
      <c r="I12" s="21" t="s">
        <v>11</v>
      </c>
      <c r="J12" s="20">
        <f t="shared" si="0"/>
        <v>-2.2792844777841891E-2</v>
      </c>
      <c r="K12" s="20">
        <f t="shared" si="1"/>
        <v>2.5389497980380843E-2</v>
      </c>
      <c r="L12" s="21" t="s">
        <v>11</v>
      </c>
      <c r="M12" s="20">
        <f t="shared" si="2"/>
        <v>-1.9410967481805236E-2</v>
      </c>
      <c r="N12" s="20">
        <f t="shared" si="3"/>
        <v>2.028446300037726E-2</v>
      </c>
      <c r="O12" s="21" t="s">
        <v>11</v>
      </c>
      <c r="P12" s="20">
        <f t="shared" si="4"/>
        <v>-1.6857625758485241E-2</v>
      </c>
      <c r="Q12" s="20">
        <f t="shared" si="5"/>
        <v>1.5249781165210696E-2</v>
      </c>
      <c r="R12" s="21" t="s">
        <v>11</v>
      </c>
      <c r="S12" s="20">
        <f t="shared" si="6"/>
        <v>-1.9743337117319848E-2</v>
      </c>
      <c r="T12" s="20">
        <f t="shared" si="7"/>
        <v>1.8677521079858966E-2</v>
      </c>
      <c r="U12" s="21" t="s">
        <v>11</v>
      </c>
      <c r="V12" s="20">
        <f t="shared" si="8"/>
        <v>-3.0510891216885858E-2</v>
      </c>
      <c r="W12" s="20">
        <f t="shared" si="9"/>
        <v>2.6705540542489383E-2</v>
      </c>
      <c r="X12" s="21" t="s">
        <v>11</v>
      </c>
      <c r="Y12" s="20">
        <f t="shared" si="10"/>
        <v>-2.9309342785742772E-2</v>
      </c>
      <c r="Z12" s="20">
        <f t="shared" si="11"/>
        <v>2.4718623057022968E-2</v>
      </c>
    </row>
    <row r="13" spans="1:26" x14ac:dyDescent="0.25">
      <c r="A13" s="156" t="s">
        <v>12</v>
      </c>
      <c r="B13" s="151">
        <v>339</v>
      </c>
      <c r="C13" s="152">
        <v>293.41747946749115</v>
      </c>
      <c r="D13" s="152">
        <v>259.79316186732615</v>
      </c>
      <c r="E13" s="152">
        <v>234.88904227359674</v>
      </c>
      <c r="F13" s="152">
        <v>289.79979917020574</v>
      </c>
      <c r="G13" s="160">
        <v>468.02469573763511</v>
      </c>
      <c r="I13" s="21" t="s">
        <v>12</v>
      </c>
      <c r="J13" s="20">
        <f t="shared" si="0"/>
        <v>-2.4451817657241776E-2</v>
      </c>
      <c r="K13" s="20">
        <f t="shared" si="1"/>
        <v>2.4307559145989612E-2</v>
      </c>
      <c r="L13" s="21" t="s">
        <v>12</v>
      </c>
      <c r="M13" s="20">
        <f t="shared" si="2"/>
        <v>-2.0424550912507458E-2</v>
      </c>
      <c r="N13" s="20">
        <f t="shared" si="3"/>
        <v>2.267147798315582E-2</v>
      </c>
      <c r="O13" s="21" t="s">
        <v>12</v>
      </c>
      <c r="P13" s="20">
        <f t="shared" si="4"/>
        <v>-1.7425068283020147E-2</v>
      </c>
      <c r="Q13" s="20">
        <f t="shared" si="5"/>
        <v>1.7956634873870517E-2</v>
      </c>
      <c r="R13" s="21" t="s">
        <v>12</v>
      </c>
      <c r="S13" s="20">
        <f t="shared" si="6"/>
        <v>-1.519033351708768E-2</v>
      </c>
      <c r="T13" s="20">
        <f t="shared" si="7"/>
        <v>1.3495370735211881E-2</v>
      </c>
      <c r="U13" s="21" t="s">
        <v>12</v>
      </c>
      <c r="V13" s="20">
        <f t="shared" si="8"/>
        <v>-1.81128298742422E-2</v>
      </c>
      <c r="W13" s="20">
        <f t="shared" si="9"/>
        <v>1.7004482466303737E-2</v>
      </c>
      <c r="X13" s="21" t="s">
        <v>12</v>
      </c>
      <c r="Y13" s="20">
        <f t="shared" si="10"/>
        <v>-2.8336469701367238E-2</v>
      </c>
      <c r="Z13" s="20">
        <f t="shared" si="11"/>
        <v>2.450418700954635E-2</v>
      </c>
    </row>
    <row r="14" spans="1:26" x14ac:dyDescent="0.25">
      <c r="A14" s="156" t="s">
        <v>13</v>
      </c>
      <c r="B14" s="151">
        <v>350</v>
      </c>
      <c r="C14" s="152">
        <v>312.54674173024716</v>
      </c>
      <c r="D14" s="152">
        <v>270.59212019193768</v>
      </c>
      <c r="E14" s="152">
        <v>240.41867407705351</v>
      </c>
      <c r="F14" s="152">
        <v>218.01803729489217</v>
      </c>
      <c r="G14" s="160">
        <v>273.15198704967958</v>
      </c>
      <c r="I14" s="21" t="s">
        <v>13</v>
      </c>
      <c r="J14" s="20">
        <f t="shared" si="0"/>
        <v>-2.524523946912868E-2</v>
      </c>
      <c r="K14" s="20">
        <f t="shared" si="1"/>
        <v>2.3442008078476632E-2</v>
      </c>
      <c r="L14" s="21" t="s">
        <v>13</v>
      </c>
      <c r="M14" s="20">
        <f t="shared" si="2"/>
        <v>-2.1756123222764646E-2</v>
      </c>
      <c r="N14" s="20">
        <f t="shared" si="3"/>
        <v>2.179872047597347E-2</v>
      </c>
      <c r="O14" s="21" t="s">
        <v>13</v>
      </c>
      <c r="P14" s="20">
        <f t="shared" si="4"/>
        <v>-1.8149385215919033E-2</v>
      </c>
      <c r="Q14" s="20">
        <f t="shared" si="5"/>
        <v>2.0343046586572329E-2</v>
      </c>
      <c r="R14" s="21" t="s">
        <v>13</v>
      </c>
      <c r="S14" s="20">
        <f t="shared" si="6"/>
        <v>-1.5547936198371399E-2</v>
      </c>
      <c r="T14" s="20">
        <f t="shared" si="7"/>
        <v>1.6005124079307896E-2</v>
      </c>
      <c r="U14" s="21" t="s">
        <v>13</v>
      </c>
      <c r="V14" s="20">
        <f t="shared" si="8"/>
        <v>-1.3626384940036774E-2</v>
      </c>
      <c r="W14" s="20">
        <f t="shared" si="9"/>
        <v>1.2050205560975047E-2</v>
      </c>
      <c r="X14" s="21" t="s">
        <v>13</v>
      </c>
      <c r="Y14" s="20">
        <f t="shared" si="10"/>
        <v>-1.6537937154582277E-2</v>
      </c>
      <c r="Z14" s="20">
        <f t="shared" si="11"/>
        <v>1.5619065115981719E-2</v>
      </c>
    </row>
    <row r="15" spans="1:26" x14ac:dyDescent="0.25">
      <c r="A15" s="156" t="s">
        <v>14</v>
      </c>
      <c r="B15" s="151">
        <v>309</v>
      </c>
      <c r="C15" s="152">
        <v>323.43695143422985</v>
      </c>
      <c r="D15" s="152">
        <v>286.86774247412399</v>
      </c>
      <c r="E15" s="152">
        <v>248.54835361142142</v>
      </c>
      <c r="F15" s="152">
        <v>221.59933866636774</v>
      </c>
      <c r="G15" s="160">
        <v>201.49653187389569</v>
      </c>
      <c r="I15" s="21" t="s">
        <v>14</v>
      </c>
      <c r="J15" s="20">
        <f t="shared" si="0"/>
        <v>-2.2287939988459318E-2</v>
      </c>
      <c r="K15" s="20">
        <f t="shared" si="1"/>
        <v>1.9547028274668206E-2</v>
      </c>
      <c r="L15" s="21" t="s">
        <v>14</v>
      </c>
      <c r="M15" s="20">
        <f t="shared" si="2"/>
        <v>-2.2514181818832441E-2</v>
      </c>
      <c r="N15" s="20">
        <f t="shared" si="3"/>
        <v>2.1188338716430628E-2</v>
      </c>
      <c r="O15" s="21" t="s">
        <v>14</v>
      </c>
      <c r="P15" s="20">
        <f t="shared" si="4"/>
        <v>-1.9241037619613068E-2</v>
      </c>
      <c r="Q15" s="20">
        <f t="shared" si="5"/>
        <v>1.9554048984507147E-2</v>
      </c>
      <c r="R15" s="21" t="s">
        <v>14</v>
      </c>
      <c r="S15" s="20">
        <f t="shared" si="6"/>
        <v>-1.6073684621195856E-2</v>
      </c>
      <c r="T15" s="20">
        <f t="shared" si="7"/>
        <v>1.8306842044557077E-2</v>
      </c>
      <c r="U15" s="21" t="s">
        <v>14</v>
      </c>
      <c r="V15" s="20">
        <f t="shared" si="8"/>
        <v>-1.3850220507403159E-2</v>
      </c>
      <c r="W15" s="20">
        <f t="shared" si="9"/>
        <v>1.4326979032829585E-2</v>
      </c>
      <c r="X15" s="21" t="s">
        <v>14</v>
      </c>
      <c r="Y15" s="20">
        <f t="shared" si="10"/>
        <v>-1.219957071149075E-2</v>
      </c>
      <c r="Z15" s="20">
        <f t="shared" si="11"/>
        <v>1.0808754477377391E-2</v>
      </c>
    </row>
    <row r="16" spans="1:26" x14ac:dyDescent="0.25">
      <c r="A16" s="156" t="s">
        <v>15</v>
      </c>
      <c r="B16" s="151">
        <v>215</v>
      </c>
      <c r="C16" s="152">
        <v>280.63402156649528</v>
      </c>
      <c r="D16" s="152">
        <v>291.26889574307825</v>
      </c>
      <c r="E16" s="152">
        <v>256.67909116028676</v>
      </c>
      <c r="F16" s="152">
        <v>222.63759323591799</v>
      </c>
      <c r="G16" s="160">
        <v>199.16140204015002</v>
      </c>
      <c r="I16" s="21" t="s">
        <v>15</v>
      </c>
      <c r="J16" s="20">
        <f t="shared" si="0"/>
        <v>-1.5507789959607617E-2</v>
      </c>
      <c r="K16" s="20">
        <f t="shared" si="1"/>
        <v>1.4065204847085977E-2</v>
      </c>
      <c r="L16" s="21" t="s">
        <v>15</v>
      </c>
      <c r="M16" s="20">
        <f t="shared" si="2"/>
        <v>-1.95347048569465E-2</v>
      </c>
      <c r="N16" s="20">
        <f t="shared" si="3"/>
        <v>1.7354362829790488E-2</v>
      </c>
      <c r="O16" s="21" t="s">
        <v>15</v>
      </c>
      <c r="P16" s="20">
        <f t="shared" si="4"/>
        <v>-1.9536235521221929E-2</v>
      </c>
      <c r="Q16" s="20">
        <f t="shared" si="5"/>
        <v>1.8704069740334936E-2</v>
      </c>
      <c r="R16" s="21" t="s">
        <v>15</v>
      </c>
      <c r="S16" s="20">
        <f t="shared" si="6"/>
        <v>-1.6599501466084306E-2</v>
      </c>
      <c r="T16" s="20">
        <f t="shared" si="7"/>
        <v>1.7171416235875408E-2</v>
      </c>
      <c r="U16" s="21" t="s">
        <v>15</v>
      </c>
      <c r="V16" s="20">
        <f t="shared" si="8"/>
        <v>-1.3915112644796853E-2</v>
      </c>
      <c r="W16" s="20">
        <f t="shared" si="9"/>
        <v>1.6160617563452856E-2</v>
      </c>
      <c r="X16" s="21" t="s">
        <v>15</v>
      </c>
      <c r="Y16" s="20">
        <f t="shared" si="10"/>
        <v>-1.2058190702304683E-2</v>
      </c>
      <c r="Z16" s="20">
        <f t="shared" si="11"/>
        <v>1.2574206476207571E-2</v>
      </c>
    </row>
    <row r="17" spans="1:26" x14ac:dyDescent="0.25">
      <c r="A17" s="156" t="s">
        <v>16</v>
      </c>
      <c r="B17" s="151">
        <v>136</v>
      </c>
      <c r="C17" s="152">
        <v>188.4525840079753</v>
      </c>
      <c r="D17" s="152">
        <v>245.74697807992914</v>
      </c>
      <c r="E17" s="152">
        <v>252.90892617754176</v>
      </c>
      <c r="F17" s="152">
        <v>221.50195011659318</v>
      </c>
      <c r="G17" s="160">
        <v>192.382553272271</v>
      </c>
      <c r="I17" s="21" t="s">
        <v>16</v>
      </c>
      <c r="J17" s="20">
        <f t="shared" si="0"/>
        <v>-9.8095787651471429E-3</v>
      </c>
      <c r="K17" s="20">
        <f t="shared" si="1"/>
        <v>1.1973456433929603E-2</v>
      </c>
      <c r="L17" s="21" t="s">
        <v>16</v>
      </c>
      <c r="M17" s="20">
        <f t="shared" si="2"/>
        <v>-1.31180303356499E-2</v>
      </c>
      <c r="N17" s="20">
        <f t="shared" si="3"/>
        <v>1.1941600497845489E-2</v>
      </c>
      <c r="O17" s="21" t="s">
        <v>16</v>
      </c>
      <c r="P17" s="20">
        <f t="shared" si="4"/>
        <v>-1.6482950677414201E-2</v>
      </c>
      <c r="Q17" s="20">
        <f t="shared" si="5"/>
        <v>1.4880635459477605E-2</v>
      </c>
      <c r="R17" s="21" t="s">
        <v>16</v>
      </c>
      <c r="S17" s="20">
        <f t="shared" si="6"/>
        <v>-1.6355683947191134E-2</v>
      </c>
      <c r="T17" s="20">
        <f t="shared" si="7"/>
        <v>1.5974305596498203E-2</v>
      </c>
      <c r="U17" s="21" t="s">
        <v>16</v>
      </c>
      <c r="V17" s="20">
        <f t="shared" si="8"/>
        <v>-1.3844133607968387E-2</v>
      </c>
      <c r="W17" s="20">
        <f t="shared" si="9"/>
        <v>1.4615384999661958E-2</v>
      </c>
      <c r="X17" s="21" t="s">
        <v>16</v>
      </c>
      <c r="Y17" s="20">
        <f t="shared" si="10"/>
        <v>-1.1647766542061577E-2</v>
      </c>
      <c r="Z17" s="20">
        <f t="shared" si="11"/>
        <v>1.3829616547250238E-2</v>
      </c>
    </row>
    <row r="18" spans="1:26" x14ac:dyDescent="0.25">
      <c r="A18" s="156" t="s">
        <v>17</v>
      </c>
      <c r="B18" s="151">
        <v>103</v>
      </c>
      <c r="C18" s="152">
        <v>103.46319967636772</v>
      </c>
      <c r="D18" s="152">
        <v>145.68646651395724</v>
      </c>
      <c r="E18" s="152">
        <v>189.69384738504027</v>
      </c>
      <c r="F18" s="152">
        <v>193.56383445135864</v>
      </c>
      <c r="G18" s="160">
        <v>168.51112693404625</v>
      </c>
      <c r="I18" s="21" t="s">
        <v>17</v>
      </c>
      <c r="J18" s="20">
        <f t="shared" si="0"/>
        <v>-7.4293133294864398E-3</v>
      </c>
      <c r="K18" s="20">
        <f t="shared" si="1"/>
        <v>1.0675129832660127E-2</v>
      </c>
      <c r="L18" s="21" t="s">
        <v>17</v>
      </c>
      <c r="M18" s="20">
        <f t="shared" si="2"/>
        <v>-7.2019887608469014E-3</v>
      </c>
      <c r="N18" s="20">
        <f t="shared" si="3"/>
        <v>1.0154262115150747E-2</v>
      </c>
      <c r="O18" s="21" t="s">
        <v>17</v>
      </c>
      <c r="P18" s="20">
        <f t="shared" si="4"/>
        <v>-9.7716067993124083E-3</v>
      </c>
      <c r="Q18" s="20">
        <f t="shared" si="5"/>
        <v>1.0155684856955706E-2</v>
      </c>
      <c r="R18" s="21" t="s">
        <v>17</v>
      </c>
      <c r="S18" s="20">
        <f t="shared" si="6"/>
        <v>-1.2267548881918174E-2</v>
      </c>
      <c r="T18" s="20">
        <f t="shared" si="7"/>
        <v>1.2807618721458428E-2</v>
      </c>
      <c r="U18" s="21" t="s">
        <v>17</v>
      </c>
      <c r="V18" s="20">
        <f t="shared" si="8"/>
        <v>-1.2097968367342784E-2</v>
      </c>
      <c r="W18" s="20">
        <f t="shared" si="9"/>
        <v>1.3711109041608206E-2</v>
      </c>
      <c r="X18" s="21" t="s">
        <v>17</v>
      </c>
      <c r="Y18" s="20">
        <f t="shared" si="10"/>
        <v>-1.0202475395415076E-2</v>
      </c>
      <c r="Z18" s="20">
        <f t="shared" si="11"/>
        <v>1.2501747866686546E-2</v>
      </c>
    </row>
    <row r="19" spans="1:26" x14ac:dyDescent="0.25">
      <c r="A19" s="156" t="s">
        <v>18</v>
      </c>
      <c r="B19" s="151">
        <v>82</v>
      </c>
      <c r="C19" s="152">
        <v>74.81161845650908</v>
      </c>
      <c r="D19" s="152">
        <v>75.698268956407432</v>
      </c>
      <c r="E19" s="152">
        <v>108.28229886903735</v>
      </c>
      <c r="F19" s="152">
        <v>140.69729898457533</v>
      </c>
      <c r="G19" s="160">
        <v>142.33151535282337</v>
      </c>
      <c r="I19" s="21" t="s">
        <v>18</v>
      </c>
      <c r="J19" s="20">
        <f t="shared" si="0"/>
        <v>-5.9145989613387188E-3</v>
      </c>
      <c r="K19" s="20">
        <f t="shared" si="1"/>
        <v>8.0784766301211768E-3</v>
      </c>
      <c r="L19" s="21" t="s">
        <v>18</v>
      </c>
      <c r="M19" s="20">
        <f t="shared" si="2"/>
        <v>-5.2075756113273567E-3</v>
      </c>
      <c r="N19" s="20">
        <f t="shared" si="3"/>
        <v>8.5361997109683792E-3</v>
      </c>
      <c r="O19" s="21" t="s">
        <v>18</v>
      </c>
      <c r="P19" s="20">
        <f t="shared" si="4"/>
        <v>-5.0772987864301398E-3</v>
      </c>
      <c r="Q19" s="20">
        <f t="shared" si="5"/>
        <v>8.0782291103199764E-3</v>
      </c>
      <c r="R19" s="21" t="s">
        <v>18</v>
      </c>
      <c r="S19" s="20">
        <f t="shared" si="6"/>
        <v>-7.0026435371205731E-3</v>
      </c>
      <c r="T19" s="20">
        <f t="shared" si="7"/>
        <v>8.1224551433912735E-3</v>
      </c>
      <c r="U19" s="21" t="s">
        <v>18</v>
      </c>
      <c r="V19" s="20">
        <f t="shared" si="8"/>
        <v>-8.7937474338146675E-3</v>
      </c>
      <c r="W19" s="20">
        <f t="shared" si="9"/>
        <v>1.0382232861384368E-2</v>
      </c>
      <c r="X19" s="21" t="s">
        <v>18</v>
      </c>
      <c r="Y19" s="20">
        <f t="shared" si="10"/>
        <v>-8.6174355949068925E-3</v>
      </c>
      <c r="Z19" s="20">
        <f t="shared" si="11"/>
        <v>1.1077488643522324E-2</v>
      </c>
    </row>
    <row r="20" spans="1:26" ht="15.75" thickBot="1" x14ac:dyDescent="0.3">
      <c r="A20" s="157" t="s">
        <v>19</v>
      </c>
      <c r="B20" s="153">
        <v>82</v>
      </c>
      <c r="C20" s="154">
        <v>107.26118674311616</v>
      </c>
      <c r="D20" s="154">
        <v>118.40639123660061</v>
      </c>
      <c r="E20" s="154">
        <v>126.2444300969991</v>
      </c>
      <c r="F20" s="154">
        <v>153.60829307819196</v>
      </c>
      <c r="G20" s="161">
        <v>193.24515642528476</v>
      </c>
      <c r="I20" s="21" t="s">
        <v>19</v>
      </c>
      <c r="J20" s="20">
        <f t="shared" si="0"/>
        <v>-5.9145989613387188E-3</v>
      </c>
      <c r="K20" s="20">
        <f t="shared" si="1"/>
        <v>1.3127524523946913E-2</v>
      </c>
      <c r="L20" s="21" t="s">
        <v>19</v>
      </c>
      <c r="M20" s="20">
        <f t="shared" si="2"/>
        <v>-7.4663635361691839E-3</v>
      </c>
      <c r="N20" s="20">
        <f t="shared" si="3"/>
        <v>1.4688298372696272E-2</v>
      </c>
      <c r="O20" s="21" t="s">
        <v>19</v>
      </c>
      <c r="P20" s="20">
        <f t="shared" si="4"/>
        <v>-7.9418543491050035E-3</v>
      </c>
      <c r="Q20" s="20">
        <f t="shared" si="5"/>
        <v>1.6071956679717826E-2</v>
      </c>
      <c r="R20" s="21" t="s">
        <v>19</v>
      </c>
      <c r="S20" s="20">
        <f t="shared" si="6"/>
        <v>-8.1642590871240529E-3</v>
      </c>
      <c r="T20" s="20">
        <f t="shared" si="7"/>
        <v>1.6712538833369955E-2</v>
      </c>
      <c r="U20" s="21" t="s">
        <v>19</v>
      </c>
      <c r="V20" s="20">
        <f t="shared" si="8"/>
        <v>-9.6006998202367022E-3</v>
      </c>
      <c r="W20" s="20">
        <f t="shared" si="9"/>
        <v>1.7247207993418806E-2</v>
      </c>
      <c r="X20" s="21" t="s">
        <v>19</v>
      </c>
      <c r="Y20" s="20">
        <f t="shared" si="10"/>
        <v>-1.1699992692374338E-2</v>
      </c>
      <c r="Z20" s="20">
        <f t="shared" si="11"/>
        <v>1.9322743151913454E-2</v>
      </c>
    </row>
    <row r="21" spans="1:26" ht="15.75" thickTop="1" x14ac:dyDescent="0.25">
      <c r="A21" s="156" t="s">
        <v>20</v>
      </c>
      <c r="B21" s="151">
        <v>6740</v>
      </c>
      <c r="C21" s="152">
        <v>7035.768967954773</v>
      </c>
      <c r="D21" s="152">
        <v>7346.4473068549751</v>
      </c>
      <c r="E21" s="152">
        <v>7654.3311154928051</v>
      </c>
      <c r="F21" s="152">
        <v>7947.6722783835057</v>
      </c>
      <c r="G21" s="160">
        <v>8232.3030956128932</v>
      </c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 x14ac:dyDescent="0.25">
      <c r="A22" s="148"/>
      <c r="B22" s="148"/>
      <c r="C22" s="148"/>
      <c r="D22" s="148"/>
      <c r="E22" s="148"/>
      <c r="F22" s="148"/>
      <c r="G22" s="148"/>
    </row>
    <row r="23" spans="1:26" x14ac:dyDescent="0.25">
      <c r="A23" s="922" t="s">
        <v>59</v>
      </c>
      <c r="B23" s="923"/>
      <c r="C23" s="923"/>
      <c r="D23" s="923"/>
      <c r="E23" s="923"/>
      <c r="F23" s="923"/>
      <c r="G23" s="924"/>
    </row>
    <row r="24" spans="1:26" x14ac:dyDescent="0.25">
      <c r="A24" s="155" t="s">
        <v>1</v>
      </c>
      <c r="B24" s="149">
        <v>2010</v>
      </c>
      <c r="C24" s="149">
        <v>2015</v>
      </c>
      <c r="D24" s="149">
        <v>2020</v>
      </c>
      <c r="E24" s="149">
        <v>2025</v>
      </c>
      <c r="F24" s="149">
        <v>2030</v>
      </c>
      <c r="G24" s="158">
        <v>2035</v>
      </c>
      <c r="Q24" s="919" t="s">
        <v>223</v>
      </c>
      <c r="R24" s="918"/>
      <c r="S24" s="920">
        <f>(SUM(B$48:B$50,B$61:B$65)/SUM(B$51:B$60))*100</f>
        <v>33.294875492741085</v>
      </c>
    </row>
    <row r="25" spans="1:26" x14ac:dyDescent="0.25">
      <c r="A25" s="155" t="s">
        <v>2</v>
      </c>
      <c r="B25" s="149">
        <v>353</v>
      </c>
      <c r="C25" s="150">
        <v>354.73826277469487</v>
      </c>
      <c r="D25" s="150">
        <v>392.75607565969432</v>
      </c>
      <c r="E25" s="150">
        <v>413.45186265343824</v>
      </c>
      <c r="F25" s="150">
        <v>420.82992880034988</v>
      </c>
      <c r="G25" s="159">
        <v>425.96995132062557</v>
      </c>
      <c r="Q25" s="919" t="s">
        <v>224</v>
      </c>
      <c r="R25" s="918"/>
      <c r="S25" s="920">
        <f>(SUM(B$48:B$50)/SUM(B$51:B$60))*100</f>
        <v>19.632727622344007</v>
      </c>
    </row>
    <row r="26" spans="1:26" x14ac:dyDescent="0.25">
      <c r="A26" s="155" t="s">
        <v>3</v>
      </c>
      <c r="B26" s="149">
        <v>341</v>
      </c>
      <c r="C26" s="150">
        <v>334.0897692742783</v>
      </c>
      <c r="D26" s="150">
        <v>336.83102156846621</v>
      </c>
      <c r="E26" s="150">
        <v>375.2965749236522</v>
      </c>
      <c r="F26" s="150">
        <v>394.70647676152066</v>
      </c>
      <c r="G26" s="159">
        <v>401.77553922388415</v>
      </c>
      <c r="Q26" s="919" t="s">
        <v>225</v>
      </c>
      <c r="R26" s="918"/>
      <c r="S26" s="920">
        <f>(SUM(B$61:B$65)/SUM(B$51:B$60))*100</f>
        <v>13.662147870397076</v>
      </c>
    </row>
    <row r="27" spans="1:26" x14ac:dyDescent="0.25">
      <c r="A27" s="155" t="s">
        <v>4</v>
      </c>
      <c r="B27" s="149">
        <v>323</v>
      </c>
      <c r="C27" s="150">
        <v>323.52668782458164</v>
      </c>
      <c r="D27" s="150">
        <v>317.19944805256614</v>
      </c>
      <c r="E27" s="150">
        <v>320.8744178555624</v>
      </c>
      <c r="F27" s="150">
        <v>359.7333028660845</v>
      </c>
      <c r="G27" s="159">
        <v>377.84365939526595</v>
      </c>
      <c r="Q27" s="919" t="s">
        <v>226</v>
      </c>
      <c r="R27" s="918"/>
      <c r="S27" s="920">
        <f>(SUM(B$61:B$65)/SUM(B$48:B$50))*100</f>
        <v>69.588638589618029</v>
      </c>
    </row>
    <row r="28" spans="1:26" x14ac:dyDescent="0.25">
      <c r="A28" s="155" t="s">
        <v>5</v>
      </c>
      <c r="B28" s="149">
        <v>895</v>
      </c>
      <c r="C28" s="150">
        <v>899.11613665484651</v>
      </c>
      <c r="D28" s="150">
        <v>901.11877114296783</v>
      </c>
      <c r="E28" s="150">
        <v>896.41028146457552</v>
      </c>
      <c r="F28" s="150">
        <v>901.93208223365104</v>
      </c>
      <c r="G28" s="159">
        <v>941.9342155261761</v>
      </c>
      <c r="Q28" s="919" t="s">
        <v>227</v>
      </c>
      <c r="R28" s="918"/>
      <c r="S28" s="921">
        <f>(B$21/B$43)*100</f>
        <v>94.609769792251541</v>
      </c>
    </row>
    <row r="29" spans="1:26" x14ac:dyDescent="0.25">
      <c r="A29" s="155" t="s">
        <v>6</v>
      </c>
      <c r="B29" s="149">
        <v>1729</v>
      </c>
      <c r="C29" s="150">
        <v>1749.0853591198768</v>
      </c>
      <c r="D29" s="150">
        <v>1755.40985593559</v>
      </c>
      <c r="E29" s="150">
        <v>1760.4162052865217</v>
      </c>
      <c r="F29" s="150">
        <v>1758.6405814534537</v>
      </c>
      <c r="G29" s="159">
        <v>1767.0947759456017</v>
      </c>
      <c r="Q29" s="919" t="s">
        <v>228</v>
      </c>
      <c r="R29" s="918"/>
      <c r="S29" s="921">
        <f>(SUM(B$48)/SUM(B$28:B$33))*1000</f>
        <v>180.39313262005473</v>
      </c>
    </row>
    <row r="30" spans="1:26" x14ac:dyDescent="0.25">
      <c r="A30" s="155" t="s">
        <v>7</v>
      </c>
      <c r="B30" s="149">
        <v>494</v>
      </c>
      <c r="C30" s="150">
        <v>500.97615398601556</v>
      </c>
      <c r="D30" s="150">
        <v>521.61589559960976</v>
      </c>
      <c r="E30" s="150">
        <v>527.8503434518841</v>
      </c>
      <c r="F30" s="150">
        <v>533.49046707826528</v>
      </c>
      <c r="G30" s="159">
        <v>532.3105008162745</v>
      </c>
      <c r="Q30" s="919" t="s">
        <v>229</v>
      </c>
      <c r="R30" s="918"/>
      <c r="S30" s="921">
        <f>(SUM(B$52:B$54)/SUM(B$48:B$51,B$55:B$65))*100</f>
        <v>56.619972887483051</v>
      </c>
    </row>
    <row r="31" spans="1:26" x14ac:dyDescent="0.25">
      <c r="A31" s="155" t="s">
        <v>8</v>
      </c>
      <c r="B31" s="149">
        <v>329</v>
      </c>
      <c r="C31" s="150">
        <v>475.70144741273589</v>
      </c>
      <c r="D31" s="150">
        <v>475.63353334241276</v>
      </c>
      <c r="E31" s="150">
        <v>497.16067552772722</v>
      </c>
      <c r="F31" s="150">
        <v>503.20174850225408</v>
      </c>
      <c r="G31" s="159">
        <v>509.36175765012894</v>
      </c>
      <c r="Q31" s="918"/>
      <c r="R31" s="918"/>
      <c r="S31" s="904"/>
    </row>
    <row r="32" spans="1:26" x14ac:dyDescent="0.25">
      <c r="A32" s="155" t="s">
        <v>9</v>
      </c>
      <c r="B32" s="149">
        <v>261</v>
      </c>
      <c r="C32" s="150">
        <v>314.88069821119444</v>
      </c>
      <c r="D32" s="150">
        <v>459.26250639347825</v>
      </c>
      <c r="E32" s="150">
        <v>452.5304987699779</v>
      </c>
      <c r="F32" s="150">
        <v>475.21172953891289</v>
      </c>
      <c r="G32" s="159">
        <v>480.92577754912878</v>
      </c>
      <c r="Q32" s="904"/>
      <c r="R32" s="904"/>
      <c r="S32" s="904"/>
    </row>
    <row r="33" spans="1:19" x14ac:dyDescent="0.25">
      <c r="A33" s="155" t="s">
        <v>10</v>
      </c>
      <c r="B33" s="149">
        <v>311</v>
      </c>
      <c r="C33" s="150">
        <v>243.00681369741758</v>
      </c>
      <c r="D33" s="150">
        <v>300.78369607723664</v>
      </c>
      <c r="E33" s="150">
        <v>442.07462196478747</v>
      </c>
      <c r="F33" s="150">
        <v>429.06177486605077</v>
      </c>
      <c r="G33" s="159">
        <v>452.97057172027246</v>
      </c>
      <c r="Q33" s="904"/>
      <c r="R33" s="904"/>
      <c r="S33" s="904"/>
    </row>
    <row r="34" spans="1:19" x14ac:dyDescent="0.25">
      <c r="A34" s="156" t="s">
        <v>11</v>
      </c>
      <c r="B34" s="151">
        <v>352</v>
      </c>
      <c r="C34" s="152">
        <v>291.40498762582547</v>
      </c>
      <c r="D34" s="152">
        <v>227.36145433389478</v>
      </c>
      <c r="E34" s="152">
        <v>288.81163363252466</v>
      </c>
      <c r="F34" s="152">
        <v>427.28057071584476</v>
      </c>
      <c r="G34" s="160">
        <v>408.26984297053298</v>
      </c>
      <c r="Q34" s="904"/>
      <c r="R34" s="904"/>
      <c r="S34" s="904"/>
    </row>
    <row r="35" spans="1:19" x14ac:dyDescent="0.25">
      <c r="A35" s="156" t="s">
        <v>12</v>
      </c>
      <c r="B35" s="151">
        <v>337</v>
      </c>
      <c r="C35" s="152">
        <v>325.69665566289945</v>
      </c>
      <c r="D35" s="152">
        <v>267.71837416130728</v>
      </c>
      <c r="E35" s="152">
        <v>208.67973066919112</v>
      </c>
      <c r="F35" s="152">
        <v>272.06657589910589</v>
      </c>
      <c r="G35" s="160">
        <v>404.72806917396917</v>
      </c>
      <c r="Q35" s="904"/>
      <c r="R35" s="904"/>
      <c r="S35" s="904"/>
    </row>
    <row r="36" spans="1:19" x14ac:dyDescent="0.25">
      <c r="A36" s="156" t="s">
        <v>13</v>
      </c>
      <c r="B36" s="151">
        <v>325</v>
      </c>
      <c r="C36" s="152">
        <v>313.15869049339562</v>
      </c>
      <c r="D36" s="152">
        <v>303.29777243340232</v>
      </c>
      <c r="E36" s="152">
        <v>247.48819782197111</v>
      </c>
      <c r="F36" s="152">
        <v>192.79964399689746</v>
      </c>
      <c r="G36" s="160">
        <v>257.975262114636</v>
      </c>
      <c r="Q36" s="904"/>
      <c r="R36" s="904"/>
      <c r="S36" s="904"/>
    </row>
    <row r="37" spans="1:19" x14ac:dyDescent="0.25">
      <c r="A37" s="156" t="s">
        <v>14</v>
      </c>
      <c r="B37" s="151">
        <v>271</v>
      </c>
      <c r="C37" s="152">
        <v>304.38999451740142</v>
      </c>
      <c r="D37" s="152">
        <v>291.5344795488636</v>
      </c>
      <c r="E37" s="152">
        <v>283.07980137913682</v>
      </c>
      <c r="F37" s="152">
        <v>229.22733086198494</v>
      </c>
      <c r="G37" s="160">
        <v>178.52485079795488</v>
      </c>
      <c r="Q37" s="904"/>
      <c r="R37" s="904"/>
      <c r="S37" s="904"/>
    </row>
    <row r="38" spans="1:19" x14ac:dyDescent="0.25">
      <c r="A38" s="156" t="s">
        <v>15</v>
      </c>
      <c r="B38" s="151">
        <v>195</v>
      </c>
      <c r="C38" s="152">
        <v>249.31140082806863</v>
      </c>
      <c r="D38" s="152">
        <v>278.8620014972123</v>
      </c>
      <c r="E38" s="152">
        <v>265.52264369896147</v>
      </c>
      <c r="F38" s="152">
        <v>258.56499270802527</v>
      </c>
      <c r="G38" s="160">
        <v>207.68427479465785</v>
      </c>
      <c r="Q38" s="904"/>
      <c r="R38" s="904"/>
      <c r="S38" s="904"/>
    </row>
    <row r="39" spans="1:19" x14ac:dyDescent="0.25">
      <c r="A39" s="156" t="s">
        <v>16</v>
      </c>
      <c r="B39" s="151">
        <v>166</v>
      </c>
      <c r="C39" s="152">
        <v>171.55208620718707</v>
      </c>
      <c r="D39" s="152">
        <v>221.85780129079041</v>
      </c>
      <c r="E39" s="152">
        <v>247.01164976571209</v>
      </c>
      <c r="F39" s="152">
        <v>233.84173909348763</v>
      </c>
      <c r="G39" s="160">
        <v>228.41949420335354</v>
      </c>
      <c r="Q39" s="904"/>
      <c r="R39" s="904"/>
      <c r="S39" s="904"/>
    </row>
    <row r="40" spans="1:19" x14ac:dyDescent="0.25">
      <c r="A40" s="156" t="s">
        <v>17</v>
      </c>
      <c r="B40" s="151">
        <v>148</v>
      </c>
      <c r="C40" s="152">
        <v>145.87532467385796</v>
      </c>
      <c r="D40" s="152">
        <v>151.41274840728244</v>
      </c>
      <c r="E40" s="152">
        <v>198.04497984883798</v>
      </c>
      <c r="F40" s="152">
        <v>219.37359729246015</v>
      </c>
      <c r="G40" s="160">
        <v>206.48749837783365</v>
      </c>
      <c r="Q40" s="904"/>
      <c r="R40" s="904"/>
      <c r="S40" s="904"/>
    </row>
    <row r="41" spans="1:19" x14ac:dyDescent="0.25">
      <c r="A41" s="156" t="s">
        <v>18</v>
      </c>
      <c r="B41" s="151">
        <v>112</v>
      </c>
      <c r="C41" s="152">
        <v>122.6303684302637</v>
      </c>
      <c r="D41" s="152">
        <v>120.43962461276269</v>
      </c>
      <c r="E41" s="152">
        <v>125.59801319669825</v>
      </c>
      <c r="F41" s="152">
        <v>166.11258533633085</v>
      </c>
      <c r="G41" s="160">
        <v>182.96344980728102</v>
      </c>
      <c r="Q41" s="904"/>
      <c r="R41" s="904"/>
      <c r="S41" s="904"/>
    </row>
    <row r="42" spans="1:19" ht="15.75" thickBot="1" x14ac:dyDescent="0.3">
      <c r="A42" s="157" t="s">
        <v>19</v>
      </c>
      <c r="B42" s="153">
        <v>182</v>
      </c>
      <c r="C42" s="154">
        <v>211.01093016168994</v>
      </c>
      <c r="D42" s="154">
        <v>239.619402082188</v>
      </c>
      <c r="E42" s="154">
        <v>258.42699478024264</v>
      </c>
      <c r="F42" s="154">
        <v>275.9501109126744</v>
      </c>
      <c r="G42" s="161">
        <v>319.14776539910389</v>
      </c>
      <c r="Q42" s="904"/>
      <c r="R42" s="904"/>
      <c r="S42" s="904"/>
    </row>
    <row r="43" spans="1:19" ht="15.75" thickTop="1" x14ac:dyDescent="0.25">
      <c r="A43" s="156" t="s">
        <v>20</v>
      </c>
      <c r="B43" s="151">
        <v>7124</v>
      </c>
      <c r="C43" s="152">
        <v>7330.1517675562336</v>
      </c>
      <c r="D43" s="152">
        <v>7562.7144621397247</v>
      </c>
      <c r="E43" s="152">
        <v>7808.7291266914026</v>
      </c>
      <c r="F43" s="152">
        <v>8052.0252389173538</v>
      </c>
      <c r="G43" s="160">
        <v>8284.387256786682</v>
      </c>
      <c r="Q43" s="904"/>
      <c r="R43" s="904"/>
      <c r="S43" s="904"/>
    </row>
    <row r="44" spans="1:19" x14ac:dyDescent="0.25">
      <c r="A44" s="148"/>
      <c r="B44" s="148"/>
      <c r="C44" s="148"/>
      <c r="D44" s="148"/>
      <c r="E44" s="148"/>
      <c r="F44" s="148"/>
      <c r="G44" s="148"/>
      <c r="Q44" s="919" t="s">
        <v>223</v>
      </c>
      <c r="R44" s="918"/>
      <c r="S44" s="920">
        <f>(SUM(C$48:C$50,C$61:C$65)/SUM(C$51:C$60))*100</f>
        <v>34.978819281687343</v>
      </c>
    </row>
    <row r="45" spans="1:19" x14ac:dyDescent="0.25">
      <c r="A45" s="148"/>
      <c r="B45" s="148"/>
      <c r="C45" s="148"/>
      <c r="D45" s="148"/>
      <c r="E45" s="148"/>
      <c r="F45" s="148"/>
      <c r="G45" s="148"/>
      <c r="Q45" s="919" t="s">
        <v>224</v>
      </c>
      <c r="R45" s="918"/>
      <c r="S45" s="920">
        <f>(SUM(C$48:C$50)/SUM(C$51:C$60))*100</f>
        <v>19.428802177470345</v>
      </c>
    </row>
    <row r="46" spans="1:19" x14ac:dyDescent="0.25">
      <c r="A46" s="922" t="s">
        <v>60</v>
      </c>
      <c r="B46" s="923"/>
      <c r="C46" s="923"/>
      <c r="D46" s="923"/>
      <c r="E46" s="923"/>
      <c r="F46" s="923"/>
      <c r="G46" s="924"/>
      <c r="Q46" s="919" t="s">
        <v>225</v>
      </c>
      <c r="R46" s="918"/>
      <c r="S46" s="920">
        <f>(SUM(C$61:C$65)/SUM(C$51:C$60))*100</f>
        <v>15.550017104216998</v>
      </c>
    </row>
    <row r="47" spans="1:19" x14ac:dyDescent="0.25">
      <c r="A47" s="155" t="s">
        <v>1</v>
      </c>
      <c r="B47" s="149">
        <v>2010</v>
      </c>
      <c r="C47" s="149">
        <v>2015</v>
      </c>
      <c r="D47" s="149">
        <v>2020</v>
      </c>
      <c r="E47" s="149">
        <v>2025</v>
      </c>
      <c r="F47" s="149">
        <v>2030</v>
      </c>
      <c r="G47" s="158">
        <v>2035</v>
      </c>
      <c r="Q47" s="919" t="s">
        <v>226</v>
      </c>
      <c r="R47" s="918"/>
      <c r="S47" s="920">
        <f>(SUM(C$61:C$65)/SUM(C$48:C$50))*100</f>
        <v>80.035902173366154</v>
      </c>
    </row>
    <row r="48" spans="1:19" x14ac:dyDescent="0.25">
      <c r="A48" s="155" t="s">
        <v>2</v>
      </c>
      <c r="B48" s="149">
        <v>725</v>
      </c>
      <c r="C48" s="150">
        <v>723.22632321978665</v>
      </c>
      <c r="D48" s="150">
        <v>801.57901187453535</v>
      </c>
      <c r="E48" s="150">
        <v>843.77780701236088</v>
      </c>
      <c r="F48" s="150">
        <v>858.83664830798057</v>
      </c>
      <c r="G48" s="159">
        <v>869.32642905199032</v>
      </c>
      <c r="Q48" s="919" t="s">
        <v>227</v>
      </c>
      <c r="R48" s="918"/>
      <c r="S48" s="921">
        <f>(C$21/C$43)*100</f>
        <v>95.983946732120614</v>
      </c>
    </row>
    <row r="49" spans="1:19" x14ac:dyDescent="0.25">
      <c r="A49" s="155" t="s">
        <v>3</v>
      </c>
      <c r="B49" s="149">
        <v>693</v>
      </c>
      <c r="C49" s="150">
        <v>686.31057962537716</v>
      </c>
      <c r="D49" s="150">
        <v>686.20062223575906</v>
      </c>
      <c r="E49" s="150">
        <v>765.73457383235746</v>
      </c>
      <c r="F49" s="150">
        <v>805.24249743901646</v>
      </c>
      <c r="G49" s="159">
        <v>819.67016966605206</v>
      </c>
      <c r="Q49" s="919" t="s">
        <v>228</v>
      </c>
      <c r="R49" s="918"/>
      <c r="S49" s="921">
        <f>(SUM(C$48)/SUM(C$28:C$33))*1000</f>
        <v>172.90621036551201</v>
      </c>
    </row>
    <row r="50" spans="1:19" x14ac:dyDescent="0.25">
      <c r="A50" s="155" t="s">
        <v>4</v>
      </c>
      <c r="B50" s="149">
        <v>624</v>
      </c>
      <c r="C50" s="150">
        <v>658.28850526558836</v>
      </c>
      <c r="D50" s="150">
        <v>650.98778386313222</v>
      </c>
      <c r="E50" s="150">
        <v>652.50505017502678</v>
      </c>
      <c r="F50" s="150">
        <v>733.02703604170688</v>
      </c>
      <c r="G50" s="159">
        <v>769.76738968619554</v>
      </c>
      <c r="Q50" s="919" t="s">
        <v>229</v>
      </c>
      <c r="R50" s="918"/>
      <c r="S50" s="921">
        <f>(SUM(C$52:C$54)/SUM(C$48:C$51,C$55:C$65))*100</f>
        <v>60.709018339698687</v>
      </c>
    </row>
    <row r="51" spans="1:19" x14ac:dyDescent="0.25">
      <c r="A51" s="155" t="s">
        <v>5</v>
      </c>
      <c r="B51" s="149">
        <v>1633</v>
      </c>
      <c r="C51" s="150">
        <v>1610.1925936658101</v>
      </c>
      <c r="D51" s="150">
        <v>1648.7575003686857</v>
      </c>
      <c r="E51" s="150">
        <v>1642.5889209282022</v>
      </c>
      <c r="F51" s="150">
        <v>1647.3710441571739</v>
      </c>
      <c r="G51" s="159">
        <v>1730.2848367562074</v>
      </c>
      <c r="Q51" s="904"/>
      <c r="R51" s="904"/>
      <c r="S51" s="904"/>
    </row>
    <row r="52" spans="1:19" x14ac:dyDescent="0.25">
      <c r="A52" s="155" t="s">
        <v>6</v>
      </c>
      <c r="B52" s="149">
        <v>3264</v>
      </c>
      <c r="C52" s="150">
        <v>3300.3774356063914</v>
      </c>
      <c r="D52" s="150">
        <v>3281.962920786123</v>
      </c>
      <c r="E52" s="150">
        <v>3327.5451948420523</v>
      </c>
      <c r="F52" s="150">
        <v>3325.0994713546843</v>
      </c>
      <c r="G52" s="159">
        <v>3335.3984869195983</v>
      </c>
      <c r="Q52" s="904"/>
      <c r="R52" s="904"/>
      <c r="S52" s="904"/>
    </row>
    <row r="53" spans="1:19" x14ac:dyDescent="0.25">
      <c r="A53" s="155" t="s">
        <v>7</v>
      </c>
      <c r="B53" s="149">
        <v>1064</v>
      </c>
      <c r="C53" s="150">
        <v>1102.2063269371695</v>
      </c>
      <c r="D53" s="150">
        <v>1138.5538993993864</v>
      </c>
      <c r="E53" s="150">
        <v>1120.450143106744</v>
      </c>
      <c r="F53" s="150">
        <v>1168.8807793465387</v>
      </c>
      <c r="G53" s="159">
        <v>1165.990194250579</v>
      </c>
      <c r="Q53" s="904"/>
      <c r="R53" s="904"/>
      <c r="S53" s="904"/>
    </row>
    <row r="54" spans="1:19" x14ac:dyDescent="0.25">
      <c r="A54" s="155" t="s">
        <v>8</v>
      </c>
      <c r="B54" s="149">
        <v>684</v>
      </c>
      <c r="C54" s="150">
        <v>1024.2488720464128</v>
      </c>
      <c r="D54" s="150">
        <v>1045.8544156012454</v>
      </c>
      <c r="E54" s="150">
        <v>1082.9806324998626</v>
      </c>
      <c r="F54" s="150">
        <v>1065.0504071671648</v>
      </c>
      <c r="G54" s="159">
        <v>1115.9088463889666</v>
      </c>
      <c r="Q54" s="904"/>
      <c r="R54" s="904"/>
      <c r="S54" s="904"/>
    </row>
    <row r="55" spans="1:19" x14ac:dyDescent="0.25">
      <c r="A55" s="155" t="s">
        <v>9</v>
      </c>
      <c r="B55" s="149">
        <v>547</v>
      </c>
      <c r="C55" s="150">
        <v>651.5220838295852</v>
      </c>
      <c r="D55" s="150">
        <v>985.77409971511815</v>
      </c>
      <c r="E55" s="150">
        <v>991.62832254203136</v>
      </c>
      <c r="F55" s="150">
        <v>1030.1200566628004</v>
      </c>
      <c r="G55" s="159">
        <v>1012.1936173536703</v>
      </c>
      <c r="Q55" s="904"/>
      <c r="R55" s="904"/>
      <c r="S55" s="904"/>
    </row>
    <row r="56" spans="1:19" x14ac:dyDescent="0.25">
      <c r="A56" s="155" t="s">
        <v>10</v>
      </c>
      <c r="B56" s="149">
        <v>610</v>
      </c>
      <c r="C56" s="150">
        <v>511.63737338866838</v>
      </c>
      <c r="D56" s="150">
        <v>621.994762245223</v>
      </c>
      <c r="E56" s="150">
        <v>950.22887757444869</v>
      </c>
      <c r="F56" s="150">
        <v>941.26125455543286</v>
      </c>
      <c r="G56" s="159">
        <v>981.55156677675518</v>
      </c>
      <c r="Q56" s="904"/>
      <c r="R56" s="904"/>
      <c r="S56" s="904"/>
    </row>
    <row r="57" spans="1:19" x14ac:dyDescent="0.25">
      <c r="A57" s="156" t="s">
        <v>11</v>
      </c>
      <c r="B57" s="151">
        <v>668</v>
      </c>
      <c r="C57" s="152">
        <v>570.26140786902124</v>
      </c>
      <c r="D57" s="152">
        <v>478.6945238083232</v>
      </c>
      <c r="E57" s="152">
        <v>594.10404485939307</v>
      </c>
      <c r="F57" s="152">
        <v>915.44560116929006</v>
      </c>
      <c r="G57" s="160">
        <v>892.36318219498276</v>
      </c>
      <c r="Q57" s="904"/>
      <c r="R57" s="904"/>
      <c r="S57" s="904"/>
    </row>
    <row r="58" spans="1:19" x14ac:dyDescent="0.25">
      <c r="A58" s="156" t="s">
        <v>12</v>
      </c>
      <c r="B58" s="151">
        <v>676</v>
      </c>
      <c r="C58" s="152">
        <v>619.11413513039065</v>
      </c>
      <c r="D58" s="152">
        <v>527.51153602863337</v>
      </c>
      <c r="E58" s="152">
        <v>443.56877294278786</v>
      </c>
      <c r="F58" s="152">
        <v>561.86637506931163</v>
      </c>
      <c r="G58" s="160">
        <v>872.75276491160434</v>
      </c>
      <c r="Q58" s="904"/>
      <c r="R58" s="904"/>
      <c r="S58" s="904"/>
    </row>
    <row r="59" spans="1:19" x14ac:dyDescent="0.25">
      <c r="A59" s="156" t="s">
        <v>13</v>
      </c>
      <c r="B59" s="151">
        <v>675</v>
      </c>
      <c r="C59" s="152">
        <v>625.70543222364279</v>
      </c>
      <c r="D59" s="152">
        <v>573.88989262534005</v>
      </c>
      <c r="E59" s="152">
        <v>487.90687189902462</v>
      </c>
      <c r="F59" s="152">
        <v>410.81768129178965</v>
      </c>
      <c r="G59" s="160">
        <v>531.12724916431557</v>
      </c>
      <c r="Q59" s="904"/>
      <c r="R59" s="904"/>
      <c r="S59" s="904"/>
    </row>
    <row r="60" spans="1:19" x14ac:dyDescent="0.25">
      <c r="A60" s="156" t="s">
        <v>14</v>
      </c>
      <c r="B60" s="151">
        <v>580</v>
      </c>
      <c r="C60" s="152">
        <v>627.82694595163127</v>
      </c>
      <c r="D60" s="152">
        <v>578.40222202298764</v>
      </c>
      <c r="E60" s="152">
        <v>531.62815499055819</v>
      </c>
      <c r="F60" s="152">
        <v>450.82666952835268</v>
      </c>
      <c r="G60" s="160">
        <v>380.02138267185057</v>
      </c>
      <c r="Q60" s="904"/>
      <c r="R60" s="904"/>
      <c r="S60" s="904"/>
    </row>
    <row r="61" spans="1:19" x14ac:dyDescent="0.25">
      <c r="A61" s="156" t="s">
        <v>15</v>
      </c>
      <c r="B61" s="151">
        <v>410</v>
      </c>
      <c r="C61" s="152">
        <v>529.94542239456393</v>
      </c>
      <c r="D61" s="152">
        <v>570.13089724029055</v>
      </c>
      <c r="E61" s="152">
        <v>522.20173485924829</v>
      </c>
      <c r="F61" s="152">
        <v>481.20258594394329</v>
      </c>
      <c r="G61" s="160">
        <v>406.84567683480788</v>
      </c>
      <c r="Q61" s="904"/>
      <c r="R61" s="904"/>
      <c r="S61" s="904"/>
    </row>
    <row r="62" spans="1:19" x14ac:dyDescent="0.25">
      <c r="A62" s="156" t="s">
        <v>16</v>
      </c>
      <c r="B62" s="151">
        <v>302</v>
      </c>
      <c r="C62" s="152">
        <v>360.00467021516238</v>
      </c>
      <c r="D62" s="152">
        <v>467.60477937071954</v>
      </c>
      <c r="E62" s="152">
        <v>499.92057594325388</v>
      </c>
      <c r="F62" s="152">
        <v>455.34368921008081</v>
      </c>
      <c r="G62" s="160">
        <v>420.80204747562453</v>
      </c>
      <c r="Q62" s="904"/>
      <c r="R62" s="904"/>
      <c r="S62" s="904"/>
    </row>
    <row r="63" spans="1:19" x14ac:dyDescent="0.25">
      <c r="A63" s="156" t="s">
        <v>17</v>
      </c>
      <c r="B63" s="151">
        <v>251</v>
      </c>
      <c r="C63" s="152">
        <v>249.33852435022567</v>
      </c>
      <c r="D63" s="152">
        <v>297.09921492123965</v>
      </c>
      <c r="E63" s="152">
        <v>387.73882723387828</v>
      </c>
      <c r="F63" s="152">
        <v>412.93743174381882</v>
      </c>
      <c r="G63" s="160">
        <v>374.99862531187989</v>
      </c>
      <c r="Q63" s="904"/>
      <c r="R63" s="904"/>
      <c r="S63" s="904"/>
    </row>
    <row r="64" spans="1:19" x14ac:dyDescent="0.25">
      <c r="A64" s="156" t="s">
        <v>18</v>
      </c>
      <c r="B64" s="151">
        <v>194</v>
      </c>
      <c r="C64" s="152">
        <v>197.44198688677278</v>
      </c>
      <c r="D64" s="152">
        <v>196.1378935691701</v>
      </c>
      <c r="E64" s="152">
        <v>233.88031206573561</v>
      </c>
      <c r="F64" s="152">
        <v>306.80988432090618</v>
      </c>
      <c r="G64" s="160">
        <v>325.29496516010443</v>
      </c>
      <c r="Q64" s="919" t="s">
        <v>223</v>
      </c>
      <c r="R64" s="918"/>
      <c r="S64" s="920">
        <f>(SUM(D$48:D$50,D$61:D$65)/SUM(D$51:D$60))*100</f>
        <v>37.015159457166277</v>
      </c>
    </row>
    <row r="65" spans="1:19" ht="15.75" thickBot="1" x14ac:dyDescent="0.3">
      <c r="A65" s="157" t="s">
        <v>19</v>
      </c>
      <c r="B65" s="153">
        <v>264</v>
      </c>
      <c r="C65" s="154">
        <v>318.27211690480613</v>
      </c>
      <c r="D65" s="154">
        <v>358.0257933187886</v>
      </c>
      <c r="E65" s="154">
        <v>384.67142487724175</v>
      </c>
      <c r="F65" s="154">
        <v>429.5584039908664</v>
      </c>
      <c r="G65" s="161">
        <v>512.39292182438862</v>
      </c>
      <c r="Q65" s="919" t="s">
        <v>224</v>
      </c>
      <c r="R65" s="918"/>
      <c r="S65" s="920">
        <f>(SUM(D$48:D$50)/SUM(D$51:D$60))*100</f>
        <v>19.655267234730683</v>
      </c>
    </row>
    <row r="66" spans="1:19" ht="15.75" thickTop="1" x14ac:dyDescent="0.25">
      <c r="A66" s="156" t="s">
        <v>20</v>
      </c>
      <c r="B66" s="151">
        <v>13864</v>
      </c>
      <c r="C66" s="152">
        <v>14365.920735511007</v>
      </c>
      <c r="D66" s="152">
        <v>14909.161768994702</v>
      </c>
      <c r="E66" s="152">
        <v>15463.06024218421</v>
      </c>
      <c r="F66" s="152">
        <v>15999.697517300858</v>
      </c>
      <c r="G66" s="160">
        <v>16516.690352399575</v>
      </c>
      <c r="Q66" s="919" t="s">
        <v>225</v>
      </c>
      <c r="R66" s="918"/>
      <c r="S66" s="920">
        <f>(SUM(D$61:D$65)/SUM(D$51:D$60))*100</f>
        <v>17.359892222435601</v>
      </c>
    </row>
    <row r="67" spans="1:19" x14ac:dyDescent="0.25">
      <c r="Q67" s="919" t="s">
        <v>226</v>
      </c>
      <c r="R67" s="918"/>
      <c r="S67" s="920">
        <f>(SUM(D$61:D$65)/SUM(D$48:D$50))*100</f>
        <v>88.321832591320998</v>
      </c>
    </row>
    <row r="68" spans="1:19" x14ac:dyDescent="0.25">
      <c r="Q68" s="919" t="s">
        <v>227</v>
      </c>
      <c r="R68" s="918"/>
      <c r="S68" s="921">
        <f>(D$21/D$43)*100</f>
        <v>97.140350116781207</v>
      </c>
    </row>
    <row r="69" spans="1:19" x14ac:dyDescent="0.25">
      <c r="Q69" s="919" t="s">
        <v>228</v>
      </c>
      <c r="R69" s="918"/>
      <c r="S69" s="921">
        <f>(SUM(D$48)/SUM(D$28:D$33))*1000</f>
        <v>181.60646299690373</v>
      </c>
    </row>
    <row r="70" spans="1:19" x14ac:dyDescent="0.25">
      <c r="Q70" s="919" t="s">
        <v>229</v>
      </c>
      <c r="R70" s="918"/>
      <c r="S70" s="921">
        <f>(SUM(D$52:D$54)/SUM(D$48:D$51,D$55:D$65))*100</f>
        <v>57.889362435425063</v>
      </c>
    </row>
    <row r="71" spans="1:19" x14ac:dyDescent="0.25">
      <c r="Q71" s="904"/>
      <c r="R71" s="904"/>
      <c r="S71" s="904"/>
    </row>
    <row r="72" spans="1:19" x14ac:dyDescent="0.25">
      <c r="Q72" s="904"/>
      <c r="R72" s="904"/>
      <c r="S72" s="904"/>
    </row>
    <row r="73" spans="1:19" x14ac:dyDescent="0.25">
      <c r="Q73" s="904"/>
      <c r="R73" s="904"/>
      <c r="S73" s="904"/>
    </row>
    <row r="74" spans="1:19" x14ac:dyDescent="0.25">
      <c r="Q74" s="904"/>
      <c r="R74" s="904"/>
      <c r="S74" s="904"/>
    </row>
    <row r="75" spans="1:19" x14ac:dyDescent="0.25">
      <c r="Q75" s="904"/>
      <c r="R75" s="904"/>
      <c r="S75" s="904"/>
    </row>
    <row r="76" spans="1:19" x14ac:dyDescent="0.25">
      <c r="Q76" s="904"/>
      <c r="R76" s="904"/>
      <c r="S76" s="904"/>
    </row>
    <row r="77" spans="1:19" x14ac:dyDescent="0.25">
      <c r="Q77" s="904"/>
      <c r="R77" s="904"/>
      <c r="S77" s="904"/>
    </row>
    <row r="78" spans="1:19" x14ac:dyDescent="0.25">
      <c r="Q78" s="904"/>
      <c r="R78" s="904"/>
      <c r="S78" s="904"/>
    </row>
    <row r="79" spans="1:19" x14ac:dyDescent="0.25">
      <c r="Q79" s="904"/>
      <c r="R79" s="904"/>
      <c r="S79" s="904"/>
    </row>
    <row r="80" spans="1:19" x14ac:dyDescent="0.25">
      <c r="Q80" s="904"/>
      <c r="R80" s="904"/>
      <c r="S80" s="904"/>
    </row>
    <row r="81" spans="17:19" x14ac:dyDescent="0.25">
      <c r="Q81" s="904"/>
      <c r="R81" s="904"/>
      <c r="S81" s="904"/>
    </row>
    <row r="82" spans="17:19" x14ac:dyDescent="0.25">
      <c r="Q82" s="904"/>
      <c r="R82" s="904"/>
      <c r="S82" s="904"/>
    </row>
    <row r="83" spans="17:19" x14ac:dyDescent="0.25">
      <c r="Q83" s="904"/>
      <c r="R83" s="904"/>
      <c r="S83" s="904"/>
    </row>
    <row r="84" spans="17:19" x14ac:dyDescent="0.25">
      <c r="Q84" s="919" t="s">
        <v>223</v>
      </c>
      <c r="R84" s="918"/>
      <c r="S84" s="920">
        <f>(SUM(E$48:E$50,E$61:E$65)/SUM(E$51:E$60))*100</f>
        <v>38.401256736371153</v>
      </c>
    </row>
    <row r="85" spans="17:19" x14ac:dyDescent="0.25">
      <c r="Q85" s="919" t="s">
        <v>224</v>
      </c>
      <c r="R85" s="918"/>
      <c r="S85" s="920">
        <f>(SUM(E$48:E$50)/SUM(E$51:E$60))*100</f>
        <v>20.246060631558976</v>
      </c>
    </row>
    <row r="86" spans="17:19" x14ac:dyDescent="0.25">
      <c r="Q86" s="919" t="s">
        <v>225</v>
      </c>
      <c r="R86" s="918"/>
      <c r="S86" s="920">
        <f>(SUM(E$61:E$65)/SUM(E$51:E$60))*100</f>
        <v>18.15519610481218</v>
      </c>
    </row>
    <row r="87" spans="17:19" x14ac:dyDescent="0.25">
      <c r="Q87" s="919" t="s">
        <v>226</v>
      </c>
      <c r="R87" s="918"/>
      <c r="S87" s="920">
        <f>(SUM(E$61:E$65)/SUM(E$48:E$50))*100</f>
        <v>89.672734045419105</v>
      </c>
    </row>
    <row r="88" spans="17:19" x14ac:dyDescent="0.25">
      <c r="Q88" s="919" t="s">
        <v>227</v>
      </c>
      <c r="R88" s="918"/>
      <c r="S88" s="921">
        <f>(E$21/E$43)*100</f>
        <v>98.022751094402267</v>
      </c>
    </row>
    <row r="89" spans="17:19" x14ac:dyDescent="0.25">
      <c r="Q89" s="919" t="s">
        <v>228</v>
      </c>
      <c r="R89" s="918"/>
      <c r="S89" s="921">
        <f>(SUM(E$48)/SUM(E$28:E$33))*1000</f>
        <v>184.37416917079025</v>
      </c>
    </row>
    <row r="90" spans="17:19" x14ac:dyDescent="0.25">
      <c r="Q90" s="919" t="s">
        <v>229</v>
      </c>
      <c r="R90" s="918"/>
      <c r="S90" s="921">
        <f>(SUM(E$52:E$54)/SUM(E$48:E$51,E$55:E$65))*100</f>
        <v>55.687968598782</v>
      </c>
    </row>
    <row r="91" spans="17:19" x14ac:dyDescent="0.25">
      <c r="Q91" s="904"/>
      <c r="R91" s="904"/>
      <c r="S91" s="904"/>
    </row>
    <row r="92" spans="17:19" x14ac:dyDescent="0.25">
      <c r="Q92" s="904"/>
      <c r="R92" s="904"/>
      <c r="S92" s="904"/>
    </row>
    <row r="93" spans="17:19" x14ac:dyDescent="0.25">
      <c r="Q93" s="904"/>
      <c r="R93" s="904"/>
      <c r="S93" s="904"/>
    </row>
    <row r="94" spans="17:19" x14ac:dyDescent="0.25">
      <c r="Q94" s="904"/>
      <c r="R94" s="904"/>
      <c r="S94" s="904"/>
    </row>
    <row r="95" spans="17:19" x14ac:dyDescent="0.25">
      <c r="Q95" s="904"/>
      <c r="R95" s="904"/>
      <c r="S95" s="904"/>
    </row>
    <row r="96" spans="17:19" x14ac:dyDescent="0.25">
      <c r="Q96" s="904"/>
      <c r="R96" s="904"/>
      <c r="S96" s="904"/>
    </row>
    <row r="97" spans="17:19" x14ac:dyDescent="0.25">
      <c r="Q97" s="904"/>
      <c r="R97" s="904"/>
      <c r="S97" s="904"/>
    </row>
    <row r="98" spans="17:19" x14ac:dyDescent="0.25">
      <c r="Q98" s="904"/>
      <c r="R98" s="904"/>
      <c r="S98" s="904"/>
    </row>
    <row r="99" spans="17:19" x14ac:dyDescent="0.25">
      <c r="Q99" s="904"/>
      <c r="R99" s="904"/>
      <c r="S99" s="904"/>
    </row>
    <row r="100" spans="17:19" x14ac:dyDescent="0.25">
      <c r="Q100" s="904"/>
      <c r="R100" s="904"/>
      <c r="S100" s="904"/>
    </row>
    <row r="101" spans="17:19" x14ac:dyDescent="0.25">
      <c r="Q101" s="904"/>
      <c r="R101" s="904"/>
      <c r="S101" s="904"/>
    </row>
    <row r="102" spans="17:19" x14ac:dyDescent="0.25">
      <c r="Q102" s="904"/>
      <c r="R102" s="904"/>
      <c r="S102" s="904"/>
    </row>
    <row r="103" spans="17:19" x14ac:dyDescent="0.25">
      <c r="Q103" s="904"/>
      <c r="R103" s="904"/>
      <c r="S103" s="904"/>
    </row>
    <row r="104" spans="17:19" x14ac:dyDescent="0.25">
      <c r="Q104" s="919" t="s">
        <v>223</v>
      </c>
      <c r="R104" s="918"/>
      <c r="S104" s="920">
        <f>(SUM(F$48:F$50,F$61:F$65)/SUM(F$51:F$60))*100</f>
        <v>38.925585137716197</v>
      </c>
    </row>
    <row r="105" spans="17:19" x14ac:dyDescent="0.25">
      <c r="Q105" s="919" t="s">
        <v>224</v>
      </c>
      <c r="R105" s="918"/>
      <c r="S105" s="920">
        <f>(SUM(F$48:F$50)/SUM(F$51:F$60))*100</f>
        <v>20.814104678049723</v>
      </c>
    </row>
    <row r="106" spans="17:19" x14ac:dyDescent="0.25">
      <c r="Q106" s="919" t="s">
        <v>225</v>
      </c>
      <c r="R106" s="918"/>
      <c r="S106" s="920">
        <f>(SUM(F$61:F$65)/SUM(F$51:F$60))*100</f>
        <v>18.111480459666467</v>
      </c>
    </row>
    <row r="107" spans="17:19" x14ac:dyDescent="0.25">
      <c r="Q107" s="919" t="s">
        <v>226</v>
      </c>
      <c r="R107" s="918"/>
      <c r="S107" s="920">
        <f>(SUM(F$61:F$65)/SUM(F$48:F$50))*100</f>
        <v>87.015419302501115</v>
      </c>
    </row>
    <row r="108" spans="17:19" x14ac:dyDescent="0.25">
      <c r="Q108" s="919" t="s">
        <v>227</v>
      </c>
      <c r="R108" s="918"/>
      <c r="S108" s="921">
        <f>(F$21/F$43)*100</f>
        <v>98.704015978123309</v>
      </c>
    </row>
    <row r="109" spans="17:19" x14ac:dyDescent="0.25">
      <c r="Q109" s="919" t="s">
        <v>228</v>
      </c>
      <c r="R109" s="918"/>
      <c r="S109" s="921">
        <f>(SUM(F$48)/SUM(F$28:F$33))*1000</f>
        <v>186.64120055052641</v>
      </c>
    </row>
    <row r="110" spans="17:19" x14ac:dyDescent="0.25">
      <c r="Q110" s="919" t="s">
        <v>229</v>
      </c>
      <c r="R110" s="918"/>
      <c r="S110" s="921">
        <f>(SUM(F$52:F$54)/SUM(F$48:F$51,F$55:F$65))*100</f>
        <v>53.244019110198501</v>
      </c>
    </row>
    <row r="111" spans="17:19" x14ac:dyDescent="0.25">
      <c r="Q111" s="904"/>
      <c r="R111" s="904"/>
      <c r="S111" s="904"/>
    </row>
    <row r="112" spans="17:19" x14ac:dyDescent="0.25">
      <c r="Q112" s="904"/>
      <c r="R112" s="904"/>
      <c r="S112" s="904"/>
    </row>
    <row r="113" spans="17:19" x14ac:dyDescent="0.25">
      <c r="Q113" s="904"/>
      <c r="R113" s="904"/>
      <c r="S113" s="904"/>
    </row>
    <row r="114" spans="17:19" x14ac:dyDescent="0.25">
      <c r="Q114" s="904"/>
      <c r="R114" s="904"/>
      <c r="S114" s="904"/>
    </row>
    <row r="115" spans="17:19" x14ac:dyDescent="0.25">
      <c r="Q115" s="904"/>
      <c r="R115" s="904"/>
      <c r="S115" s="904"/>
    </row>
    <row r="116" spans="17:19" x14ac:dyDescent="0.25">
      <c r="Q116" s="904"/>
      <c r="R116" s="904"/>
      <c r="S116" s="904"/>
    </row>
    <row r="117" spans="17:19" x14ac:dyDescent="0.25">
      <c r="Q117" s="904"/>
      <c r="R117" s="904"/>
      <c r="S117" s="904"/>
    </row>
    <row r="118" spans="17:19" x14ac:dyDescent="0.25">
      <c r="Q118" s="904"/>
      <c r="R118" s="904"/>
      <c r="S118" s="904"/>
    </row>
    <row r="119" spans="17:19" x14ac:dyDescent="0.25">
      <c r="Q119" s="904"/>
      <c r="R119" s="904"/>
      <c r="S119" s="904"/>
    </row>
    <row r="120" spans="17:19" x14ac:dyDescent="0.25">
      <c r="Q120" s="904"/>
      <c r="R120" s="904"/>
      <c r="S120" s="904"/>
    </row>
    <row r="121" spans="17:19" x14ac:dyDescent="0.25">
      <c r="Q121" s="904"/>
      <c r="R121" s="904"/>
      <c r="S121" s="904"/>
    </row>
    <row r="122" spans="17:19" x14ac:dyDescent="0.25">
      <c r="Q122" s="904"/>
      <c r="R122" s="904"/>
      <c r="S122" s="904"/>
    </row>
    <row r="123" spans="17:19" x14ac:dyDescent="0.25">
      <c r="Q123" s="904"/>
      <c r="R123" s="904"/>
      <c r="S123" s="904"/>
    </row>
    <row r="124" spans="17:19" x14ac:dyDescent="0.25">
      <c r="Q124" s="919" t="s">
        <v>223</v>
      </c>
      <c r="R124" s="918"/>
      <c r="S124" s="920">
        <f>(SUM(G$48:G$50,G$61:G$65)/SUM(G$51:G$60))*100</f>
        <v>37.437601287511121</v>
      </c>
    </row>
    <row r="125" spans="17:19" x14ac:dyDescent="0.25">
      <c r="Q125" s="919" t="s">
        <v>224</v>
      </c>
      <c r="R125" s="918"/>
      <c r="S125" s="920">
        <f>(SUM(G$48:G$50)/SUM(G$51:G$60))*100</f>
        <v>20.459705757533786</v>
      </c>
    </row>
    <row r="126" spans="17:19" x14ac:dyDescent="0.25">
      <c r="Q126" s="919" t="s">
        <v>225</v>
      </c>
      <c r="R126" s="918"/>
      <c r="S126" s="920">
        <f>(SUM(G$61:G$65)/SUM(G$51:G$60))*100</f>
        <v>16.977895529977335</v>
      </c>
    </row>
    <row r="127" spans="17:19" x14ac:dyDescent="0.25">
      <c r="Q127" s="919" t="s">
        <v>226</v>
      </c>
      <c r="R127" s="918"/>
      <c r="S127" s="920">
        <f>(SUM(G$61:G$65)/SUM(G$48:G$50))*100</f>
        <v>82.982109963754695</v>
      </c>
    </row>
    <row r="128" spans="17:19" x14ac:dyDescent="0.25">
      <c r="Q128" s="919" t="s">
        <v>227</v>
      </c>
      <c r="R128" s="918"/>
      <c r="S128" s="921">
        <f>(G$21/G$43)*100</f>
        <v>99.371297362624844</v>
      </c>
    </row>
    <row r="129" spans="17:19" x14ac:dyDescent="0.25">
      <c r="Q129" s="919" t="s">
        <v>228</v>
      </c>
      <c r="R129" s="918"/>
      <c r="S129" s="921">
        <f>(SUM(G$48)/SUM(G$28:G$33))*1000</f>
        <v>185.57120662808694</v>
      </c>
    </row>
    <row r="130" spans="17:19" x14ac:dyDescent="0.25">
      <c r="Q130" s="919" t="s">
        <v>229</v>
      </c>
      <c r="R130" s="918"/>
      <c r="S130" s="921">
        <f>(SUM(G$52:G$54)/SUM(G$48:G$51,G$55:G$65))*100</f>
        <v>51.537710566380866</v>
      </c>
    </row>
    <row r="147" spans="4:8" x14ac:dyDescent="0.25">
      <c r="D147" s="19"/>
      <c r="E147" s="19"/>
      <c r="F147" s="19"/>
      <c r="G147" s="19"/>
      <c r="H147" s="19"/>
    </row>
  </sheetData>
  <mergeCells count="3">
    <mergeCell ref="A1:G1"/>
    <mergeCell ref="A23:G23"/>
    <mergeCell ref="A46:G46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Z147"/>
  <sheetViews>
    <sheetView workbookViewId="0">
      <selection sqref="A1:G1"/>
    </sheetView>
  </sheetViews>
  <sheetFormatPr defaultRowHeight="15" x14ac:dyDescent="0.25"/>
  <cols>
    <col min="1" max="9" width="9.140625" style="18"/>
    <col min="10" max="11" width="11.140625" style="18" bestFit="1" customWidth="1"/>
    <col min="12" max="12" width="11.140625" style="18" customWidth="1"/>
    <col min="13" max="14" width="11.140625" style="18" bestFit="1" customWidth="1"/>
    <col min="15" max="15" width="11.140625" style="18" customWidth="1"/>
    <col min="16" max="17" width="11.140625" style="18" bestFit="1" customWidth="1"/>
    <col min="18" max="18" width="11.140625" style="18" customWidth="1"/>
    <col min="19" max="20" width="11.140625" style="18" bestFit="1" customWidth="1"/>
    <col min="21" max="21" width="11.140625" style="18" customWidth="1"/>
    <col min="22" max="23" width="11.140625" style="18" bestFit="1" customWidth="1"/>
    <col min="24" max="24" width="11.140625" style="18" customWidth="1"/>
    <col min="25" max="26" width="11.140625" style="18" bestFit="1" customWidth="1"/>
    <col min="27" max="16384" width="9.140625" style="18"/>
  </cols>
  <sheetData>
    <row r="1" spans="1:26" x14ac:dyDescent="0.25">
      <c r="A1" s="922" t="s">
        <v>61</v>
      </c>
      <c r="B1" s="923"/>
      <c r="C1" s="923"/>
      <c r="D1" s="923"/>
      <c r="E1" s="923"/>
      <c r="F1" s="923"/>
      <c r="G1" s="924"/>
      <c r="J1" s="20" t="s">
        <v>23</v>
      </c>
      <c r="K1" s="20" t="s">
        <v>24</v>
      </c>
      <c r="L1" s="20"/>
      <c r="M1" s="20" t="s">
        <v>23</v>
      </c>
      <c r="N1" s="20" t="s">
        <v>24</v>
      </c>
      <c r="O1" s="20"/>
      <c r="P1" s="20" t="s">
        <v>23</v>
      </c>
      <c r="Q1" s="20" t="s">
        <v>24</v>
      </c>
      <c r="R1" s="20"/>
      <c r="S1" s="20" t="s">
        <v>23</v>
      </c>
      <c r="T1" s="20" t="s">
        <v>24</v>
      </c>
      <c r="U1" s="20"/>
      <c r="V1" s="20" t="s">
        <v>23</v>
      </c>
      <c r="W1" s="20" t="s">
        <v>24</v>
      </c>
      <c r="X1" s="20"/>
      <c r="Y1" s="20" t="s">
        <v>23</v>
      </c>
      <c r="Z1" s="20" t="s">
        <v>24</v>
      </c>
    </row>
    <row r="2" spans="1:26" x14ac:dyDescent="0.25">
      <c r="A2" s="169" t="s">
        <v>1</v>
      </c>
      <c r="B2" s="163">
        <v>2010</v>
      </c>
      <c r="C2" s="163">
        <v>2015</v>
      </c>
      <c r="D2" s="163">
        <v>2020</v>
      </c>
      <c r="E2" s="163">
        <v>2025</v>
      </c>
      <c r="F2" s="163">
        <v>2030</v>
      </c>
      <c r="G2" s="172">
        <v>2035</v>
      </c>
      <c r="J2" s="1">
        <f>B2</f>
        <v>2010</v>
      </c>
      <c r="K2" s="1">
        <f>B24</f>
        <v>2010</v>
      </c>
      <c r="L2" s="1"/>
      <c r="M2" s="1">
        <v>2015</v>
      </c>
      <c r="N2" s="1">
        <v>2015</v>
      </c>
      <c r="O2" s="1"/>
      <c r="P2" s="1">
        <v>2020</v>
      </c>
      <c r="Q2" s="1">
        <v>2020</v>
      </c>
      <c r="R2" s="1"/>
      <c r="S2" s="1">
        <v>2025</v>
      </c>
      <c r="T2" s="1">
        <v>2025</v>
      </c>
      <c r="U2" s="1"/>
      <c r="V2" s="1">
        <v>2030</v>
      </c>
      <c r="W2" s="1">
        <v>2030</v>
      </c>
      <c r="X2" s="1"/>
      <c r="Y2" s="1">
        <v>2035</v>
      </c>
      <c r="Z2" s="1">
        <v>2035</v>
      </c>
    </row>
    <row r="3" spans="1:26" x14ac:dyDescent="0.25">
      <c r="A3" s="169" t="s">
        <v>2</v>
      </c>
      <c r="B3" s="163">
        <v>1043</v>
      </c>
      <c r="C3" s="164">
        <v>940.55044752373328</v>
      </c>
      <c r="D3" s="164">
        <v>959.9982156718936</v>
      </c>
      <c r="E3" s="164">
        <v>964.54444428482475</v>
      </c>
      <c r="F3" s="164">
        <v>969.70296016066925</v>
      </c>
      <c r="G3" s="173">
        <v>999.01569888068491</v>
      </c>
      <c r="I3" s="21" t="s">
        <v>2</v>
      </c>
      <c r="J3" s="20">
        <f>-B3/B$66</f>
        <v>-3.8307562346200461E-2</v>
      </c>
      <c r="K3" s="20">
        <f>B25/B$66</f>
        <v>3.6911888933778968E-2</v>
      </c>
      <c r="L3" s="21" t="s">
        <v>2</v>
      </c>
      <c r="M3" s="20">
        <f>-C3/C$66</f>
        <v>-3.3448151367879764E-2</v>
      </c>
      <c r="N3" s="20">
        <f>C25/C$66</f>
        <v>3.2136174751461986E-2</v>
      </c>
      <c r="O3" s="21" t="s">
        <v>2</v>
      </c>
      <c r="P3" s="20">
        <f>-D3/D$66</f>
        <v>-3.3181549028114668E-2</v>
      </c>
      <c r="Q3" s="20">
        <f>D25/D$66</f>
        <v>3.188031204398116E-2</v>
      </c>
      <c r="R3" s="21" t="s">
        <v>2</v>
      </c>
      <c r="S3" s="20">
        <f>-E3/E$66</f>
        <v>-3.2555925960809695E-2</v>
      </c>
      <c r="T3" s="20">
        <f>E25/E$66</f>
        <v>3.1279222981791269E-2</v>
      </c>
      <c r="U3" s="21" t="s">
        <v>2</v>
      </c>
      <c r="V3" s="20">
        <f>-F3/F$66</f>
        <v>-3.2105252773790532E-2</v>
      </c>
      <c r="W3" s="20">
        <f>F25/F$66</f>
        <v>3.084622325324983E-2</v>
      </c>
      <c r="X3" s="21" t="s">
        <v>2</v>
      </c>
      <c r="Y3" s="20">
        <f>-G3/G$66</f>
        <v>-3.2550393010401572E-2</v>
      </c>
      <c r="Z3" s="20">
        <f>G25/G$66</f>
        <v>3.1273907009993669E-2</v>
      </c>
    </row>
    <row r="4" spans="1:26" x14ac:dyDescent="0.25">
      <c r="A4" s="169" t="s">
        <v>3</v>
      </c>
      <c r="B4" s="163">
        <v>973</v>
      </c>
      <c r="C4" s="164">
        <v>1036.7692974724118</v>
      </c>
      <c r="D4" s="164">
        <v>934.81567130513781</v>
      </c>
      <c r="E4" s="164">
        <v>954.27788996698519</v>
      </c>
      <c r="F4" s="164">
        <v>958.8033977204816</v>
      </c>
      <c r="G4" s="173">
        <v>963.94714160541844</v>
      </c>
      <c r="I4" s="21" t="s">
        <v>3</v>
      </c>
      <c r="J4" s="20">
        <f t="shared" ref="J4:J20" si="0">-B4/B$66</f>
        <v>-3.5736585007529291E-2</v>
      </c>
      <c r="K4" s="20">
        <f t="shared" ref="K4:K20" si="1">B26/B$66</f>
        <v>3.1586293017960114E-2</v>
      </c>
      <c r="L4" s="21" t="s">
        <v>3</v>
      </c>
      <c r="M4" s="20">
        <f t="shared" ref="M4:M20" si="2">-C4/C$66</f>
        <v>-3.6869916426840621E-2</v>
      </c>
      <c r="N4" s="20">
        <f t="shared" ref="N4:N20" si="3">C26/C$66</f>
        <v>3.5615774955009352E-2</v>
      </c>
      <c r="O4" s="21" t="s">
        <v>3</v>
      </c>
      <c r="P4" s="20">
        <f t="shared" ref="P4:P20" si="4">-D4/D$66</f>
        <v>-3.2311135086799836E-2</v>
      </c>
      <c r="Q4" s="20">
        <f t="shared" ref="Q4:Q20" si="5">D26/D$66</f>
        <v>3.1119291663149147E-2</v>
      </c>
      <c r="R4" s="21" t="s">
        <v>3</v>
      </c>
      <c r="S4" s="20">
        <f t="shared" ref="S4:S20" si="6">-E4/E$66</f>
        <v>-3.2209402600248495E-2</v>
      </c>
      <c r="T4" s="20">
        <f t="shared" ref="T4:T20" si="7">E26/E$66</f>
        <v>3.1021677899862619E-2</v>
      </c>
      <c r="U4" s="21" t="s">
        <v>3</v>
      </c>
      <c r="V4" s="20">
        <f t="shared" ref="V4:V20" si="8">-F4/F$66</f>
        <v>-3.1744386383109453E-2</v>
      </c>
      <c r="W4" s="20">
        <f t="shared" ref="W4:W20" si="9">F26/F$66</f>
        <v>3.0573808669798103E-2</v>
      </c>
      <c r="X4" s="21" t="s">
        <v>3</v>
      </c>
      <c r="Y4" s="20">
        <f t="shared" ref="Y4:Y20" si="10">-G4/G$66</f>
        <v>-3.1407773006635213E-2</v>
      </c>
      <c r="Z4" s="20">
        <f t="shared" ref="Z4:Z20" si="11">G26/G$66</f>
        <v>3.0249607948925887E-2</v>
      </c>
    </row>
    <row r="5" spans="1:26" x14ac:dyDescent="0.25">
      <c r="A5" s="169" t="s">
        <v>4</v>
      </c>
      <c r="B5" s="163">
        <v>924</v>
      </c>
      <c r="C5" s="164">
        <v>970.54855587501936</v>
      </c>
      <c r="D5" s="164">
        <v>1034.1983418439613</v>
      </c>
      <c r="E5" s="164">
        <v>932.38190315989505</v>
      </c>
      <c r="F5" s="164">
        <v>951.91895424058828</v>
      </c>
      <c r="G5" s="173">
        <v>956.4358537317454</v>
      </c>
      <c r="I5" s="21" t="s">
        <v>4</v>
      </c>
      <c r="J5" s="20">
        <f t="shared" si="0"/>
        <v>-3.3936900870459467E-2</v>
      </c>
      <c r="K5" s="20">
        <f t="shared" si="1"/>
        <v>3.1402651779483599E-2</v>
      </c>
      <c r="L5" s="21" t="s">
        <v>4</v>
      </c>
      <c r="M5" s="20">
        <f t="shared" si="2"/>
        <v>-3.4514953549012697E-2</v>
      </c>
      <c r="N5" s="20">
        <f t="shared" si="3"/>
        <v>3.0555672197901521E-2</v>
      </c>
      <c r="O5" s="21" t="s">
        <v>4</v>
      </c>
      <c r="P5" s="20">
        <f t="shared" si="4"/>
        <v>-3.5746215382986564E-2</v>
      </c>
      <c r="Q5" s="20">
        <f t="shared" si="5"/>
        <v>3.4589733919806256E-2</v>
      </c>
      <c r="R5" s="21" t="s">
        <v>4</v>
      </c>
      <c r="S5" s="20">
        <f t="shared" si="6"/>
        <v>-3.14703551363869E-2</v>
      </c>
      <c r="T5" s="20">
        <f t="shared" si="7"/>
        <v>3.0359453766796458E-2</v>
      </c>
      <c r="U5" s="21" t="s">
        <v>4</v>
      </c>
      <c r="V5" s="20">
        <f t="shared" si="8"/>
        <v>-3.1516453905629724E-2</v>
      </c>
      <c r="W5" s="20">
        <f t="shared" si="9"/>
        <v>3.0404373455466985E-2</v>
      </c>
      <c r="X5" s="21" t="s">
        <v>4</v>
      </c>
      <c r="Y5" s="20">
        <f t="shared" si="10"/>
        <v>-3.1163036740151855E-2</v>
      </c>
      <c r="Z5" s="20">
        <f t="shared" si="11"/>
        <v>3.0063425978739754E-2</v>
      </c>
    </row>
    <row r="6" spans="1:26" x14ac:dyDescent="0.25">
      <c r="A6" s="169" t="s">
        <v>5</v>
      </c>
      <c r="B6" s="163">
        <v>997</v>
      </c>
      <c r="C6" s="164">
        <v>921.60306694471308</v>
      </c>
      <c r="D6" s="164">
        <v>968.1730830014094</v>
      </c>
      <c r="E6" s="164">
        <v>1031.703572846136</v>
      </c>
      <c r="F6" s="164">
        <v>930.01641457604217</v>
      </c>
      <c r="G6" s="173">
        <v>949.62292689356002</v>
      </c>
      <c r="I6" s="21" t="s">
        <v>5</v>
      </c>
      <c r="J6" s="20">
        <f t="shared" si="0"/>
        <v>-3.6618062952216549E-2</v>
      </c>
      <c r="K6" s="20">
        <f t="shared" si="1"/>
        <v>3.3716531384287658E-2</v>
      </c>
      <c r="L6" s="21" t="s">
        <v>5</v>
      </c>
      <c r="M6" s="20">
        <f t="shared" si="2"/>
        <v>-3.2774338649699218E-2</v>
      </c>
      <c r="N6" s="20">
        <f t="shared" si="3"/>
        <v>3.03491246925497E-2</v>
      </c>
      <c r="O6" s="21" t="s">
        <v>5</v>
      </c>
      <c r="P6" s="20">
        <f t="shared" si="4"/>
        <v>-3.3464106596102244E-2</v>
      </c>
      <c r="Q6" s="20">
        <f t="shared" si="5"/>
        <v>2.9645775150774756E-2</v>
      </c>
      <c r="R6" s="21" t="s">
        <v>5</v>
      </c>
      <c r="S6" s="20">
        <f t="shared" si="6"/>
        <v>-3.4822724167973398E-2</v>
      </c>
      <c r="T6" s="20">
        <f t="shared" si="7"/>
        <v>3.3722947953146329E-2</v>
      </c>
      <c r="U6" s="21" t="s">
        <v>5</v>
      </c>
      <c r="V6" s="20">
        <f t="shared" si="8"/>
        <v>-3.0791297232702054E-2</v>
      </c>
      <c r="W6" s="20">
        <f t="shared" si="9"/>
        <v>2.9725876974909332E-2</v>
      </c>
      <c r="X6" s="21" t="s">
        <v>5</v>
      </c>
      <c r="Y6" s="20">
        <f t="shared" si="10"/>
        <v>-3.0941054796942639E-2</v>
      </c>
      <c r="Z6" s="20">
        <f t="shared" si="11"/>
        <v>2.9870980857929497E-2</v>
      </c>
    </row>
    <row r="7" spans="1:26" x14ac:dyDescent="0.25">
      <c r="A7" s="169" t="s">
        <v>6</v>
      </c>
      <c r="B7" s="163">
        <v>937</v>
      </c>
      <c r="C7" s="164">
        <v>992.14878166965309</v>
      </c>
      <c r="D7" s="164">
        <v>917.0319340773774</v>
      </c>
      <c r="E7" s="164">
        <v>963.50520283839444</v>
      </c>
      <c r="F7" s="164">
        <v>1026.7607786858089</v>
      </c>
      <c r="G7" s="173">
        <v>925.44382332356906</v>
      </c>
      <c r="I7" s="21" t="s">
        <v>6</v>
      </c>
      <c r="J7" s="20">
        <f t="shared" si="0"/>
        <v>-3.4414368090498401E-2</v>
      </c>
      <c r="K7" s="20">
        <f t="shared" si="1"/>
        <v>3.0374260844015132E-2</v>
      </c>
      <c r="L7" s="21" t="s">
        <v>6</v>
      </c>
      <c r="M7" s="20">
        <f t="shared" si="2"/>
        <v>-3.5283107584621783E-2</v>
      </c>
      <c r="N7" s="20">
        <f t="shared" si="3"/>
        <v>3.2529339427331258E-2</v>
      </c>
      <c r="O7" s="21" t="s">
        <v>6</v>
      </c>
      <c r="P7" s="20">
        <f t="shared" si="4"/>
        <v>-3.1696454831052649E-2</v>
      </c>
      <c r="Q7" s="20">
        <f t="shared" si="5"/>
        <v>2.9388004976538575E-2</v>
      </c>
      <c r="R7" s="21" t="s">
        <v>6</v>
      </c>
      <c r="S7" s="20">
        <f t="shared" si="6"/>
        <v>-3.2520848813472565E-2</v>
      </c>
      <c r="T7" s="20">
        <f t="shared" si="7"/>
        <v>2.8845236812258129E-2</v>
      </c>
      <c r="U7" s="21" t="s">
        <v>6</v>
      </c>
      <c r="V7" s="20">
        <f t="shared" si="8"/>
        <v>-3.3994342280299988E-2</v>
      </c>
      <c r="W7" s="20">
        <f t="shared" si="9"/>
        <v>3.2964278827333278E-2</v>
      </c>
      <c r="X7" s="21" t="s">
        <v>6</v>
      </c>
      <c r="Y7" s="20">
        <f t="shared" si="10"/>
        <v>-3.0153240026139515E-2</v>
      </c>
      <c r="Z7" s="20">
        <f t="shared" si="11"/>
        <v>2.914635385767203E-2</v>
      </c>
    </row>
    <row r="8" spans="1:26" x14ac:dyDescent="0.25">
      <c r="A8" s="169" t="s">
        <v>7</v>
      </c>
      <c r="B8" s="163">
        <v>917</v>
      </c>
      <c r="C8" s="164">
        <v>932.24405337605469</v>
      </c>
      <c r="D8" s="164">
        <v>987.17564870854142</v>
      </c>
      <c r="E8" s="164">
        <v>912.34836846211272</v>
      </c>
      <c r="F8" s="164">
        <v>958.71068190094866</v>
      </c>
      <c r="G8" s="173">
        <v>1021.6783536263522</v>
      </c>
      <c r="I8" s="21" t="s">
        <v>7</v>
      </c>
      <c r="J8" s="20">
        <f t="shared" si="0"/>
        <v>-3.367980313659235E-2</v>
      </c>
      <c r="K8" s="20">
        <f t="shared" si="1"/>
        <v>3.2320857971866165E-2</v>
      </c>
      <c r="L8" s="21" t="s">
        <v>7</v>
      </c>
      <c r="M8" s="20">
        <f t="shared" si="2"/>
        <v>-3.3152756761982441E-2</v>
      </c>
      <c r="N8" s="20">
        <f t="shared" si="3"/>
        <v>2.9316984201102195E-2</v>
      </c>
      <c r="O8" s="21" t="s">
        <v>7</v>
      </c>
      <c r="P8" s="20">
        <f t="shared" si="4"/>
        <v>-3.4120914656135842E-2</v>
      </c>
      <c r="Q8" s="20">
        <f t="shared" si="5"/>
        <v>3.1521856490917662E-2</v>
      </c>
      <c r="R8" s="21" t="s">
        <v>7</v>
      </c>
      <c r="S8" s="20">
        <f t="shared" si="6"/>
        <v>-3.0794170356910091E-2</v>
      </c>
      <c r="T8" s="20">
        <f t="shared" si="7"/>
        <v>2.8608646565229177E-2</v>
      </c>
      <c r="U8" s="21" t="s">
        <v>7</v>
      </c>
      <c r="V8" s="20">
        <f t="shared" si="8"/>
        <v>-3.1741316716474899E-2</v>
      </c>
      <c r="W8" s="20">
        <f t="shared" si="9"/>
        <v>2.8209051818765988E-2</v>
      </c>
      <c r="X8" s="21" t="s">
        <v>7</v>
      </c>
      <c r="Y8" s="20">
        <f t="shared" si="10"/>
        <v>-3.3288798142029653E-2</v>
      </c>
      <c r="Z8" s="20">
        <f t="shared" si="11"/>
        <v>3.2346772684631424E-2</v>
      </c>
    </row>
    <row r="9" spans="1:26" x14ac:dyDescent="0.25">
      <c r="A9" s="169" t="s">
        <v>8</v>
      </c>
      <c r="B9" s="163">
        <v>836</v>
      </c>
      <c r="C9" s="164">
        <v>910.78569944692015</v>
      </c>
      <c r="D9" s="164">
        <v>925.89708730651341</v>
      </c>
      <c r="E9" s="164">
        <v>980.51207633461388</v>
      </c>
      <c r="F9" s="164">
        <v>906.10194556197803</v>
      </c>
      <c r="G9" s="173">
        <v>952.26626568889708</v>
      </c>
      <c r="I9" s="21" t="s">
        <v>8</v>
      </c>
      <c r="J9" s="20">
        <f t="shared" si="0"/>
        <v>-3.0704815073272853E-2</v>
      </c>
      <c r="K9" s="20">
        <f t="shared" si="1"/>
        <v>3.1035369302530577E-2</v>
      </c>
      <c r="L9" s="21" t="s">
        <v>8</v>
      </c>
      <c r="M9" s="20">
        <f t="shared" si="2"/>
        <v>-3.2389648018355886E-2</v>
      </c>
      <c r="N9" s="20">
        <f t="shared" si="3"/>
        <v>3.1237243273614559E-2</v>
      </c>
      <c r="O9" s="21" t="s">
        <v>8</v>
      </c>
      <c r="P9" s="20">
        <f t="shared" si="4"/>
        <v>-3.2002871563617565E-2</v>
      </c>
      <c r="Q9" s="20">
        <f t="shared" si="5"/>
        <v>2.8439827325324917E-2</v>
      </c>
      <c r="R9" s="21" t="s">
        <v>8</v>
      </c>
      <c r="S9" s="20">
        <f t="shared" si="6"/>
        <v>-3.3094875772674337E-2</v>
      </c>
      <c r="T9" s="20">
        <f t="shared" si="7"/>
        <v>3.0728246278203988E-2</v>
      </c>
      <c r="U9" s="21" t="s">
        <v>8</v>
      </c>
      <c r="V9" s="20">
        <f t="shared" si="8"/>
        <v>-2.9999528924064222E-2</v>
      </c>
      <c r="W9" s="20">
        <f t="shared" si="9"/>
        <v>2.8010196432108163E-2</v>
      </c>
      <c r="X9" s="21" t="s">
        <v>8</v>
      </c>
      <c r="Y9" s="20">
        <f t="shared" si="10"/>
        <v>-3.1027181287992044E-2</v>
      </c>
      <c r="Z9" s="20">
        <f t="shared" si="11"/>
        <v>2.771156580891727E-2</v>
      </c>
    </row>
    <row r="10" spans="1:26" x14ac:dyDescent="0.25">
      <c r="A10" s="169" t="s">
        <v>9</v>
      </c>
      <c r="B10" s="163">
        <v>794</v>
      </c>
      <c r="C10" s="164">
        <v>829.71406226386603</v>
      </c>
      <c r="D10" s="164">
        <v>903.99405395333565</v>
      </c>
      <c r="E10" s="164">
        <v>918.96151514044152</v>
      </c>
      <c r="F10" s="164">
        <v>973.219189730415</v>
      </c>
      <c r="G10" s="173">
        <v>899.27355501514182</v>
      </c>
      <c r="I10" s="21" t="s">
        <v>9</v>
      </c>
      <c r="J10" s="20">
        <f t="shared" si="0"/>
        <v>-2.9162228670070151E-2</v>
      </c>
      <c r="K10" s="20">
        <f t="shared" si="1"/>
        <v>2.6481066588313073E-2</v>
      </c>
      <c r="L10" s="21" t="s">
        <v>9</v>
      </c>
      <c r="M10" s="20">
        <f t="shared" si="2"/>
        <v>-2.9506552912420912E-2</v>
      </c>
      <c r="N10" s="20">
        <f t="shared" si="3"/>
        <v>3.0000922564182589E-2</v>
      </c>
      <c r="O10" s="21" t="s">
        <v>9</v>
      </c>
      <c r="P10" s="20">
        <f t="shared" si="4"/>
        <v>-3.1245811224120748E-2</v>
      </c>
      <c r="Q10" s="20">
        <f t="shared" si="5"/>
        <v>3.0308619252213724E-2</v>
      </c>
      <c r="R10" s="21" t="s">
        <v>9</v>
      </c>
      <c r="S10" s="20">
        <f t="shared" si="6"/>
        <v>-3.1017381547336138E-2</v>
      </c>
      <c r="T10" s="20">
        <f t="shared" si="7"/>
        <v>2.7722770188333523E-2</v>
      </c>
      <c r="U10" s="21" t="s">
        <v>9</v>
      </c>
      <c r="V10" s="20">
        <f t="shared" si="8"/>
        <v>-3.2221669288728945E-2</v>
      </c>
      <c r="W10" s="20">
        <f t="shared" si="9"/>
        <v>3.009295686217052E-2</v>
      </c>
      <c r="X10" s="21" t="s">
        <v>9</v>
      </c>
      <c r="Y10" s="20">
        <f t="shared" si="10"/>
        <v>-2.9300548201995617E-2</v>
      </c>
      <c r="Z10" s="20">
        <f t="shared" si="11"/>
        <v>2.7517220196045414E-2</v>
      </c>
    </row>
    <row r="11" spans="1:26" x14ac:dyDescent="0.25">
      <c r="A11" s="169" t="s">
        <v>10</v>
      </c>
      <c r="B11" s="163">
        <v>852</v>
      </c>
      <c r="C11" s="164">
        <v>789.31340893472861</v>
      </c>
      <c r="D11" s="164">
        <v>824.9324233677454</v>
      </c>
      <c r="E11" s="164">
        <v>898.83608089837912</v>
      </c>
      <c r="F11" s="164">
        <v>913.68431906078695</v>
      </c>
      <c r="G11" s="173">
        <v>967.67738442490918</v>
      </c>
      <c r="I11" s="21" t="s">
        <v>10</v>
      </c>
      <c r="J11" s="20">
        <f t="shared" si="0"/>
        <v>-3.1292467036397695E-2</v>
      </c>
      <c r="K11" s="20">
        <f t="shared" si="1"/>
        <v>2.8390935468468801E-2</v>
      </c>
      <c r="L11" s="21" t="s">
        <v>10</v>
      </c>
      <c r="M11" s="20">
        <f t="shared" si="2"/>
        <v>-2.8069812149103032E-2</v>
      </c>
      <c r="N11" s="20">
        <f t="shared" si="3"/>
        <v>2.5550324775515457E-2</v>
      </c>
      <c r="O11" s="21" t="s">
        <v>10</v>
      </c>
      <c r="P11" s="20">
        <f t="shared" si="4"/>
        <v>-2.8513110966253738E-2</v>
      </c>
      <c r="Q11" s="20">
        <f t="shared" si="5"/>
        <v>2.9063036354825211E-2</v>
      </c>
      <c r="R11" s="21" t="s">
        <v>10</v>
      </c>
      <c r="S11" s="20">
        <f t="shared" si="6"/>
        <v>-3.0338094915189774E-2</v>
      </c>
      <c r="T11" s="20">
        <f t="shared" si="7"/>
        <v>2.9497606412085417E-2</v>
      </c>
      <c r="U11" s="21" t="s">
        <v>10</v>
      </c>
      <c r="V11" s="20">
        <f t="shared" si="8"/>
        <v>-3.025056870408533E-2</v>
      </c>
      <c r="W11" s="20">
        <f t="shared" si="9"/>
        <v>2.7100360027740408E-2</v>
      </c>
      <c r="X11" s="21" t="s">
        <v>10</v>
      </c>
      <c r="Y11" s="20">
        <f t="shared" si="10"/>
        <v>-3.152931350888627E-2</v>
      </c>
      <c r="Z11" s="20">
        <f t="shared" si="11"/>
        <v>2.9517985333590391E-2</v>
      </c>
    </row>
    <row r="12" spans="1:26" x14ac:dyDescent="0.25">
      <c r="A12" s="170" t="s">
        <v>11</v>
      </c>
      <c r="B12" s="165">
        <v>957</v>
      </c>
      <c r="C12" s="166">
        <v>839.92006163166684</v>
      </c>
      <c r="D12" s="166">
        <v>778.18959482770651</v>
      </c>
      <c r="E12" s="166">
        <v>813.4146277473078</v>
      </c>
      <c r="F12" s="166">
        <v>886.33274111859794</v>
      </c>
      <c r="G12" s="174">
        <v>900.93851728656341</v>
      </c>
      <c r="I12" s="21" t="s">
        <v>11</v>
      </c>
      <c r="J12" s="20">
        <f t="shared" si="0"/>
        <v>-3.5148933044404453E-2</v>
      </c>
      <c r="K12" s="20">
        <f t="shared" si="1"/>
        <v>3.8307562346200461E-2</v>
      </c>
      <c r="L12" s="21" t="s">
        <v>11</v>
      </c>
      <c r="M12" s="20">
        <f t="shared" si="2"/>
        <v>-2.9869501877692734E-2</v>
      </c>
      <c r="N12" s="20">
        <f t="shared" si="3"/>
        <v>2.7329233297230162E-2</v>
      </c>
      <c r="O12" s="21" t="s">
        <v>11</v>
      </c>
      <c r="P12" s="20">
        <f t="shared" si="4"/>
        <v>-2.6897483529041755E-2</v>
      </c>
      <c r="Q12" s="20">
        <f t="shared" si="5"/>
        <v>2.4695415491125781E-2</v>
      </c>
      <c r="R12" s="21" t="s">
        <v>11</v>
      </c>
      <c r="S12" s="20">
        <f t="shared" si="6"/>
        <v>-2.7454894954079587E-2</v>
      </c>
      <c r="T12" s="20">
        <f t="shared" si="7"/>
        <v>2.8229351499704222E-2</v>
      </c>
      <c r="U12" s="21" t="s">
        <v>11</v>
      </c>
      <c r="V12" s="20">
        <f t="shared" si="8"/>
        <v>-2.9345003433406444E-2</v>
      </c>
      <c r="W12" s="20">
        <f t="shared" si="9"/>
        <v>2.8778137141235203E-2</v>
      </c>
      <c r="X12" s="21" t="s">
        <v>11</v>
      </c>
      <c r="Y12" s="20">
        <f t="shared" si="10"/>
        <v>-2.9354796775209215E-2</v>
      </c>
      <c r="Z12" s="20">
        <f t="shared" si="11"/>
        <v>2.6523862279499405E-2</v>
      </c>
    </row>
    <row r="13" spans="1:26" x14ac:dyDescent="0.25">
      <c r="A13" s="170" t="s">
        <v>12</v>
      </c>
      <c r="B13" s="165">
        <v>1005</v>
      </c>
      <c r="C13" s="166">
        <v>945.43321071446258</v>
      </c>
      <c r="D13" s="166">
        <v>829.73771692540026</v>
      </c>
      <c r="E13" s="166">
        <v>768.81739652282477</v>
      </c>
      <c r="F13" s="166">
        <v>803.71888740212955</v>
      </c>
      <c r="G13" s="174">
        <v>875.80948298650276</v>
      </c>
      <c r="I13" s="21" t="s">
        <v>12</v>
      </c>
      <c r="J13" s="20">
        <f t="shared" si="0"/>
        <v>-3.6911888933778968E-2</v>
      </c>
      <c r="K13" s="20">
        <f t="shared" si="1"/>
        <v>3.7830095126161534E-2</v>
      </c>
      <c r="L13" s="21" t="s">
        <v>12</v>
      </c>
      <c r="M13" s="20">
        <f t="shared" si="2"/>
        <v>-3.3621793730952379E-2</v>
      </c>
      <c r="N13" s="20">
        <f t="shared" si="3"/>
        <v>3.6665148090124541E-2</v>
      </c>
      <c r="O13" s="21" t="s">
        <v>12</v>
      </c>
      <c r="P13" s="20">
        <f t="shared" si="4"/>
        <v>-2.8679201987231537E-2</v>
      </c>
      <c r="Q13" s="20">
        <f t="shared" si="5"/>
        <v>2.6249261482263017E-2</v>
      </c>
      <c r="R13" s="21" t="s">
        <v>12</v>
      </c>
      <c r="S13" s="20">
        <f t="shared" si="6"/>
        <v>-2.5949620452314234E-2</v>
      </c>
      <c r="T13" s="20">
        <f t="shared" si="7"/>
        <v>2.3838113243435117E-2</v>
      </c>
      <c r="U13" s="21" t="s">
        <v>12</v>
      </c>
      <c r="V13" s="20">
        <f t="shared" si="8"/>
        <v>-2.660979609141307E-2</v>
      </c>
      <c r="W13" s="20">
        <f t="shared" si="9"/>
        <v>2.7377569480584923E-2</v>
      </c>
      <c r="X13" s="21" t="s">
        <v>12</v>
      </c>
      <c r="Y13" s="20">
        <f t="shared" si="10"/>
        <v>-2.8536030920623255E-2</v>
      </c>
      <c r="Z13" s="20">
        <f t="shared" si="11"/>
        <v>2.7998886832167655E-2</v>
      </c>
    </row>
    <row r="14" spans="1:26" x14ac:dyDescent="0.25">
      <c r="A14" s="170" t="s">
        <v>13</v>
      </c>
      <c r="B14" s="165">
        <v>965</v>
      </c>
      <c r="C14" s="166">
        <v>981.61378826181192</v>
      </c>
      <c r="D14" s="166">
        <v>923.3939497775317</v>
      </c>
      <c r="E14" s="166">
        <v>810.36347269933765</v>
      </c>
      <c r="F14" s="166">
        <v>750.92115977762091</v>
      </c>
      <c r="G14" s="174">
        <v>785.1035230198612</v>
      </c>
      <c r="I14" s="21" t="s">
        <v>13</v>
      </c>
      <c r="J14" s="20">
        <f t="shared" si="0"/>
        <v>-3.5442759025966872E-2</v>
      </c>
      <c r="K14" s="20">
        <f t="shared" si="1"/>
        <v>3.1145554045616485E-2</v>
      </c>
      <c r="L14" s="21" t="s">
        <v>13</v>
      </c>
      <c r="M14" s="20">
        <f t="shared" si="2"/>
        <v>-3.4908458829637064E-2</v>
      </c>
      <c r="N14" s="20">
        <f t="shared" si="3"/>
        <v>3.5919578702252437E-2</v>
      </c>
      <c r="O14" s="21" t="s">
        <v>13</v>
      </c>
      <c r="P14" s="20">
        <f t="shared" si="4"/>
        <v>-3.1916352672971618E-2</v>
      </c>
      <c r="Q14" s="20">
        <f t="shared" si="5"/>
        <v>3.4941592181972424E-2</v>
      </c>
      <c r="R14" s="21" t="s">
        <v>13</v>
      </c>
      <c r="S14" s="20">
        <f t="shared" si="6"/>
        <v>-2.7351910401708524E-2</v>
      </c>
      <c r="T14" s="20">
        <f t="shared" si="7"/>
        <v>2.512626843564772E-2</v>
      </c>
      <c r="U14" s="21" t="s">
        <v>13</v>
      </c>
      <c r="V14" s="20">
        <f t="shared" si="8"/>
        <v>-2.4861751111756893E-2</v>
      </c>
      <c r="W14" s="20">
        <f t="shared" si="9"/>
        <v>2.2926951867590629E-2</v>
      </c>
      <c r="X14" s="21" t="s">
        <v>13</v>
      </c>
      <c r="Y14" s="20">
        <f t="shared" si="10"/>
        <v>-2.5580607248494792E-2</v>
      </c>
      <c r="Z14" s="20">
        <f t="shared" si="11"/>
        <v>2.6422459454937309E-2</v>
      </c>
    </row>
    <row r="15" spans="1:26" x14ac:dyDescent="0.25">
      <c r="A15" s="170" t="s">
        <v>14</v>
      </c>
      <c r="B15" s="165">
        <v>672</v>
      </c>
      <c r="C15" s="166">
        <v>917.60191259884664</v>
      </c>
      <c r="D15" s="166">
        <v>933.21153472483695</v>
      </c>
      <c r="E15" s="166">
        <v>877.82347344184848</v>
      </c>
      <c r="F15" s="166">
        <v>770.33813303508134</v>
      </c>
      <c r="G15" s="174">
        <v>713.88055740818049</v>
      </c>
      <c r="I15" s="21" t="s">
        <v>14</v>
      </c>
      <c r="J15" s="20">
        <f t="shared" si="0"/>
        <v>-2.4681382451243253E-2</v>
      </c>
      <c r="K15" s="20">
        <f t="shared" si="1"/>
        <v>2.5673045139016418E-2</v>
      </c>
      <c r="L15" s="21" t="s">
        <v>14</v>
      </c>
      <c r="M15" s="20">
        <f t="shared" si="2"/>
        <v>-3.2632048338149061E-2</v>
      </c>
      <c r="N15" s="20">
        <f t="shared" si="3"/>
        <v>2.9605092407028532E-2</v>
      </c>
      <c r="O15" s="21" t="s">
        <v>14</v>
      </c>
      <c r="P15" s="20">
        <f t="shared" si="4"/>
        <v>-3.2255689424799526E-2</v>
      </c>
      <c r="Q15" s="20">
        <f t="shared" si="5"/>
        <v>3.4273514942209753E-2</v>
      </c>
      <c r="R15" s="21" t="s">
        <v>14</v>
      </c>
      <c r="S15" s="20">
        <f t="shared" si="6"/>
        <v>-2.9628863840715444E-2</v>
      </c>
      <c r="T15" s="20">
        <f t="shared" si="7"/>
        <v>3.3493819793859944E-2</v>
      </c>
      <c r="U15" s="21" t="s">
        <v>14</v>
      </c>
      <c r="V15" s="20">
        <f t="shared" si="8"/>
        <v>-2.5504614813471702E-2</v>
      </c>
      <c r="W15" s="20">
        <f t="shared" si="9"/>
        <v>2.4186626248192664E-2</v>
      </c>
      <c r="X15" s="21" t="s">
        <v>14</v>
      </c>
      <c r="Y15" s="20">
        <f t="shared" si="10"/>
        <v>-2.3259987537889618E-2</v>
      </c>
      <c r="Z15" s="20">
        <f t="shared" si="11"/>
        <v>2.2147359461342529E-2</v>
      </c>
    </row>
    <row r="16" spans="1:26" x14ac:dyDescent="0.25">
      <c r="A16" s="170" t="s">
        <v>15</v>
      </c>
      <c r="B16" s="165">
        <v>502</v>
      </c>
      <c r="C16" s="166">
        <v>629.57040164819875</v>
      </c>
      <c r="D16" s="166">
        <v>859.73486422919268</v>
      </c>
      <c r="E16" s="166">
        <v>874.1864367904102</v>
      </c>
      <c r="F16" s="166">
        <v>822.26279422667108</v>
      </c>
      <c r="G16" s="174">
        <v>721.54733338220922</v>
      </c>
      <c r="I16" s="21" t="s">
        <v>15</v>
      </c>
      <c r="J16" s="20">
        <f t="shared" si="0"/>
        <v>-1.8437580343041833E-2</v>
      </c>
      <c r="K16" s="20">
        <f t="shared" si="1"/>
        <v>2.0237264480111653E-2</v>
      </c>
      <c r="L16" s="21" t="s">
        <v>15</v>
      </c>
      <c r="M16" s="20">
        <f t="shared" si="2"/>
        <v>-2.2388980991404447E-2</v>
      </c>
      <c r="N16" s="20">
        <f t="shared" si="3"/>
        <v>2.4260795627842089E-2</v>
      </c>
      <c r="O16" s="21" t="s">
        <v>15</v>
      </c>
      <c r="P16" s="20">
        <f t="shared" si="4"/>
        <v>-2.9716028720568461E-2</v>
      </c>
      <c r="Q16" s="20">
        <f t="shared" si="5"/>
        <v>2.8082666386725814E-2</v>
      </c>
      <c r="R16" s="21" t="s">
        <v>15</v>
      </c>
      <c r="S16" s="20">
        <f t="shared" si="6"/>
        <v>-2.9506104234724689E-2</v>
      </c>
      <c r="T16" s="20">
        <f t="shared" si="7"/>
        <v>3.2665181854358974E-2</v>
      </c>
      <c r="U16" s="21" t="s">
        <v>15</v>
      </c>
      <c r="V16" s="20">
        <f t="shared" si="8"/>
        <v>-2.722375401510228E-2</v>
      </c>
      <c r="W16" s="20">
        <f t="shared" si="9"/>
        <v>3.2061804401480438E-2</v>
      </c>
      <c r="X16" s="21" t="s">
        <v>15</v>
      </c>
      <c r="Y16" s="20">
        <f t="shared" si="10"/>
        <v>-2.3509789989799978E-2</v>
      </c>
      <c r="Z16" s="20">
        <f t="shared" si="11"/>
        <v>2.3221671962207549E-2</v>
      </c>
    </row>
    <row r="17" spans="1:26" x14ac:dyDescent="0.25">
      <c r="A17" s="170" t="s">
        <v>16</v>
      </c>
      <c r="B17" s="165">
        <v>407</v>
      </c>
      <c r="C17" s="166">
        <v>444.72757954930802</v>
      </c>
      <c r="D17" s="166">
        <v>557.81695723010307</v>
      </c>
      <c r="E17" s="166">
        <v>761.80702507957392</v>
      </c>
      <c r="F17" s="166">
        <v>774.4597850173617</v>
      </c>
      <c r="G17" s="174">
        <v>728.4231762772057</v>
      </c>
      <c r="I17" s="21" t="s">
        <v>16</v>
      </c>
      <c r="J17" s="20">
        <f t="shared" si="0"/>
        <v>-1.4948396811988099E-2</v>
      </c>
      <c r="K17" s="20">
        <f t="shared" si="1"/>
        <v>1.884159106769016E-2</v>
      </c>
      <c r="L17" s="21" t="s">
        <v>16</v>
      </c>
      <c r="M17" s="20">
        <f t="shared" si="2"/>
        <v>-1.5815542310781461E-2</v>
      </c>
      <c r="N17" s="20">
        <f t="shared" si="3"/>
        <v>1.8611194781833505E-2</v>
      </c>
      <c r="O17" s="21" t="s">
        <v>16</v>
      </c>
      <c r="P17" s="20">
        <f t="shared" si="4"/>
        <v>-1.9280484497661253E-2</v>
      </c>
      <c r="Q17" s="20">
        <f t="shared" si="5"/>
        <v>2.2400252119827501E-2</v>
      </c>
      <c r="R17" s="21" t="s">
        <v>16</v>
      </c>
      <c r="S17" s="20">
        <f t="shared" si="6"/>
        <v>-2.5713001875517106E-2</v>
      </c>
      <c r="T17" s="20">
        <f t="shared" si="7"/>
        <v>2.6051232418441723E-2</v>
      </c>
      <c r="U17" s="21" t="s">
        <v>16</v>
      </c>
      <c r="V17" s="20">
        <f t="shared" si="8"/>
        <v>-2.5641075857908219E-2</v>
      </c>
      <c r="W17" s="20">
        <f t="shared" si="9"/>
        <v>3.0439004750044171E-2</v>
      </c>
      <c r="X17" s="21" t="s">
        <v>16</v>
      </c>
      <c r="Y17" s="20">
        <f t="shared" si="10"/>
        <v>-2.3733821893163136E-2</v>
      </c>
      <c r="Z17" s="20">
        <f t="shared" si="11"/>
        <v>2.9970826634727998E-2</v>
      </c>
    </row>
    <row r="18" spans="1:26" x14ac:dyDescent="0.25">
      <c r="A18" s="170" t="s">
        <v>17</v>
      </c>
      <c r="B18" s="165">
        <v>315</v>
      </c>
      <c r="C18" s="166">
        <v>354.59387311872428</v>
      </c>
      <c r="D18" s="166">
        <v>387.46436634605487</v>
      </c>
      <c r="E18" s="166">
        <v>486.05294342818468</v>
      </c>
      <c r="F18" s="166">
        <v>663.84648184496484</v>
      </c>
      <c r="G18" s="174">
        <v>674.73970700090854</v>
      </c>
      <c r="I18" s="21" t="s">
        <v>17</v>
      </c>
      <c r="J18" s="20">
        <f t="shared" si="0"/>
        <v>-1.1569398024020273E-2</v>
      </c>
      <c r="K18" s="20">
        <f t="shared" si="1"/>
        <v>1.5352407536636426E-2</v>
      </c>
      <c r="L18" s="21" t="s">
        <v>17</v>
      </c>
      <c r="M18" s="20">
        <f t="shared" si="2"/>
        <v>-1.2610179042946614E-2</v>
      </c>
      <c r="N18" s="20">
        <f t="shared" si="3"/>
        <v>1.6938338838620778E-2</v>
      </c>
      <c r="O18" s="21" t="s">
        <v>17</v>
      </c>
      <c r="P18" s="20">
        <f t="shared" si="4"/>
        <v>-1.3392387255179161E-2</v>
      </c>
      <c r="Q18" s="20">
        <f t="shared" si="5"/>
        <v>1.6793660207234523E-2</v>
      </c>
      <c r="R18" s="21" t="s">
        <v>17</v>
      </c>
      <c r="S18" s="20">
        <f t="shared" si="6"/>
        <v>-1.6405572322812416E-2</v>
      </c>
      <c r="T18" s="20">
        <f t="shared" si="7"/>
        <v>2.0311633085068458E-2</v>
      </c>
      <c r="U18" s="21" t="s">
        <v>17</v>
      </c>
      <c r="V18" s="20">
        <f t="shared" si="8"/>
        <v>-2.1978853296573231E-2</v>
      </c>
      <c r="W18" s="20">
        <f t="shared" si="9"/>
        <v>2.3728128274684554E-2</v>
      </c>
      <c r="X18" s="21" t="s">
        <v>17</v>
      </c>
      <c r="Y18" s="20">
        <f t="shared" si="10"/>
        <v>-2.1984682189890074E-2</v>
      </c>
      <c r="Z18" s="20">
        <f t="shared" si="11"/>
        <v>2.7815609183701247E-2</v>
      </c>
    </row>
    <row r="19" spans="1:26" x14ac:dyDescent="0.25">
      <c r="A19" s="170" t="s">
        <v>18</v>
      </c>
      <c r="B19" s="165">
        <v>252</v>
      </c>
      <c r="C19" s="166">
        <v>230.5412469887228</v>
      </c>
      <c r="D19" s="166">
        <v>259.57459877868632</v>
      </c>
      <c r="E19" s="166">
        <v>283.63656637371253</v>
      </c>
      <c r="F19" s="166">
        <v>355.84865806729249</v>
      </c>
      <c r="G19" s="174">
        <v>486.04705413444191</v>
      </c>
      <c r="I19" s="21" t="s">
        <v>18</v>
      </c>
      <c r="J19" s="20">
        <f t="shared" si="0"/>
        <v>-9.2555184192162198E-3</v>
      </c>
      <c r="K19" s="20">
        <f t="shared" si="1"/>
        <v>1.3846549381129026E-2</v>
      </c>
      <c r="L19" s="21" t="s">
        <v>18</v>
      </c>
      <c r="M19" s="20">
        <f t="shared" si="2"/>
        <v>-8.1985804654289701E-3</v>
      </c>
      <c r="N19" s="20">
        <f t="shared" si="3"/>
        <v>1.3040015658493106E-2</v>
      </c>
      <c r="O19" s="21" t="s">
        <v>18</v>
      </c>
      <c r="P19" s="20">
        <f t="shared" si="4"/>
        <v>-8.9719825883217471E-3</v>
      </c>
      <c r="Q19" s="20">
        <f t="shared" si="5"/>
        <v>1.4444082613784836E-2</v>
      </c>
      <c r="R19" s="21" t="s">
        <v>18</v>
      </c>
      <c r="S19" s="20">
        <f t="shared" si="6"/>
        <v>-9.5734842591806025E-3</v>
      </c>
      <c r="T19" s="20">
        <f t="shared" si="7"/>
        <v>1.4387349435234372E-2</v>
      </c>
      <c r="U19" s="21" t="s">
        <v>18</v>
      </c>
      <c r="V19" s="20">
        <f t="shared" si="8"/>
        <v>-1.1781557431330979E-2</v>
      </c>
      <c r="W19" s="20">
        <f t="shared" si="9"/>
        <v>1.7482369049720472E-2</v>
      </c>
      <c r="X19" s="21" t="s">
        <v>18</v>
      </c>
      <c r="Y19" s="20">
        <f t="shared" si="10"/>
        <v>-1.5836610627190512E-2</v>
      </c>
      <c r="Z19" s="20">
        <f t="shared" si="11"/>
        <v>2.0489431231557192E-2</v>
      </c>
    </row>
    <row r="20" spans="1:26" ht="15.75" thickBot="1" x14ac:dyDescent="0.3">
      <c r="A20" s="171" t="s">
        <v>19</v>
      </c>
      <c r="B20" s="167">
        <v>222</v>
      </c>
      <c r="C20" s="168">
        <v>299.23536840658522</v>
      </c>
      <c r="D20" s="168">
        <v>334.40883857044213</v>
      </c>
      <c r="E20" s="168">
        <v>374.94717790478461</v>
      </c>
      <c r="F20" s="168">
        <v>415.72959712475847</v>
      </c>
      <c r="G20" s="175">
        <v>487.08371003365914</v>
      </c>
      <c r="I20" s="21" t="s">
        <v>19</v>
      </c>
      <c r="J20" s="20">
        <f t="shared" si="0"/>
        <v>-8.1536709883571461E-3</v>
      </c>
      <c r="K20" s="20">
        <f t="shared" si="1"/>
        <v>1.8143754361479414E-2</v>
      </c>
      <c r="L20" s="21" t="s">
        <v>19</v>
      </c>
      <c r="M20" s="20">
        <f t="shared" si="2"/>
        <v>-1.0641502455756548E-2</v>
      </c>
      <c r="N20" s="20">
        <f t="shared" si="3"/>
        <v>2.3643216295240639E-2</v>
      </c>
      <c r="O20" s="21" t="s">
        <v>19</v>
      </c>
      <c r="P20" s="20">
        <f t="shared" si="4"/>
        <v>-1.1558566559099157E-2</v>
      </c>
      <c r="Q20" s="20">
        <f t="shared" si="5"/>
        <v>2.721275082726686E-2</v>
      </c>
      <c r="R20" s="21" t="s">
        <v>19</v>
      </c>
      <c r="S20" s="20">
        <f t="shared" si="6"/>
        <v>-1.2655458890889761E-2</v>
      </c>
      <c r="T20" s="20">
        <f t="shared" si="7"/>
        <v>3.1048550873598566E-2</v>
      </c>
      <c r="U20" s="21" t="s">
        <v>19</v>
      </c>
      <c r="V20" s="20">
        <f t="shared" si="8"/>
        <v>-1.3764115764919396E-2</v>
      </c>
      <c r="W20" s="20">
        <f t="shared" si="9"/>
        <v>3.4016944440157175E-2</v>
      </c>
      <c r="X20" s="21" t="s">
        <v>19</v>
      </c>
      <c r="Y20" s="20">
        <f t="shared" si="10"/>
        <v>-1.587038743067206E-2</v>
      </c>
      <c r="Z20" s="20">
        <f t="shared" si="11"/>
        <v>3.8684019949306932E-2</v>
      </c>
    </row>
    <row r="21" spans="1:26" ht="15.75" thickTop="1" x14ac:dyDescent="0.25">
      <c r="A21" s="170" t="s">
        <v>20</v>
      </c>
      <c r="B21" s="165">
        <v>13570</v>
      </c>
      <c r="C21" s="166">
        <v>13966.914816425426</v>
      </c>
      <c r="D21" s="166">
        <v>14319.74888064587</v>
      </c>
      <c r="E21" s="166">
        <v>14608.12017391977</v>
      </c>
      <c r="F21" s="166">
        <v>14832.376879252201</v>
      </c>
      <c r="G21" s="174">
        <v>15008.934064719808</v>
      </c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 x14ac:dyDescent="0.25">
      <c r="A22" s="162"/>
      <c r="B22" s="162"/>
      <c r="C22" s="162"/>
      <c r="D22" s="162"/>
      <c r="E22" s="162"/>
      <c r="F22" s="162"/>
      <c r="G22" s="162"/>
    </row>
    <row r="23" spans="1:26" x14ac:dyDescent="0.25">
      <c r="A23" s="922" t="s">
        <v>62</v>
      </c>
      <c r="B23" s="923"/>
      <c r="C23" s="923"/>
      <c r="D23" s="923"/>
      <c r="E23" s="923"/>
      <c r="F23" s="923"/>
      <c r="G23" s="924"/>
    </row>
    <row r="24" spans="1:26" x14ac:dyDescent="0.25">
      <c r="A24" s="169" t="s">
        <v>1</v>
      </c>
      <c r="B24" s="163">
        <v>2010</v>
      </c>
      <c r="C24" s="163">
        <v>2015</v>
      </c>
      <c r="D24" s="163">
        <v>2020</v>
      </c>
      <c r="E24" s="163">
        <v>2025</v>
      </c>
      <c r="F24" s="163">
        <v>2030</v>
      </c>
      <c r="G24" s="172">
        <v>2035</v>
      </c>
      <c r="Q24" s="919" t="s">
        <v>223</v>
      </c>
      <c r="R24" s="918"/>
      <c r="S24" s="920">
        <f>(SUM(B$48:B$50,B$61:B$65)/SUM(B$51:B$60))*100</f>
        <v>55.440739894953182</v>
      </c>
    </row>
    <row r="25" spans="1:26" x14ac:dyDescent="0.25">
      <c r="A25" s="169" t="s">
        <v>2</v>
      </c>
      <c r="B25" s="163">
        <v>1005</v>
      </c>
      <c r="C25" s="164">
        <v>903.65811885239748</v>
      </c>
      <c r="D25" s="164">
        <v>922.35123355312589</v>
      </c>
      <c r="E25" s="164">
        <v>926.71917195509604</v>
      </c>
      <c r="F25" s="164">
        <v>931.67539309554809</v>
      </c>
      <c r="G25" s="173">
        <v>959.83861265006976</v>
      </c>
      <c r="Q25" s="919" t="s">
        <v>224</v>
      </c>
      <c r="R25" s="918"/>
      <c r="S25" s="920">
        <f>(SUM(B$48:B$50)/SUM(B$51:B$60))*100</f>
        <v>32.313313541904542</v>
      </c>
    </row>
    <row r="26" spans="1:26" x14ac:dyDescent="0.25">
      <c r="A26" s="169" t="s">
        <v>3</v>
      </c>
      <c r="B26" s="163">
        <v>860</v>
      </c>
      <c r="C26" s="164">
        <v>1001.5032730630113</v>
      </c>
      <c r="D26" s="164">
        <v>900.33362952054563</v>
      </c>
      <c r="E26" s="164">
        <v>919.08880449983781</v>
      </c>
      <c r="F26" s="164">
        <v>923.44741776000649</v>
      </c>
      <c r="G26" s="173">
        <v>928.40148554599887</v>
      </c>
      <c r="Q26" s="919" t="s">
        <v>225</v>
      </c>
      <c r="R26" s="918"/>
      <c r="S26" s="920">
        <f>(SUM(B$61:B$65)/SUM(B$51:B$60))*100</f>
        <v>23.127426353048641</v>
      </c>
    </row>
    <row r="27" spans="1:26" x14ac:dyDescent="0.25">
      <c r="A27" s="169" t="s">
        <v>4</v>
      </c>
      <c r="B27" s="163">
        <v>855</v>
      </c>
      <c r="C27" s="164">
        <v>859.21493370551286</v>
      </c>
      <c r="D27" s="164">
        <v>1000.7393812580638</v>
      </c>
      <c r="E27" s="164">
        <v>899.46888617255047</v>
      </c>
      <c r="F27" s="164">
        <v>918.32981815566791</v>
      </c>
      <c r="G27" s="173">
        <v>922.68730842361981</v>
      </c>
      <c r="Q27" s="919" t="s">
        <v>226</v>
      </c>
      <c r="R27" s="918"/>
      <c r="S27" s="920">
        <f>(SUM(B$61:B$65)/SUM(B$48:B$50))*100</f>
        <v>71.572438162544174</v>
      </c>
    </row>
    <row r="28" spans="1:26" x14ac:dyDescent="0.25">
      <c r="A28" s="169" t="s">
        <v>5</v>
      </c>
      <c r="B28" s="163">
        <v>918</v>
      </c>
      <c r="C28" s="164">
        <v>853.40688929501903</v>
      </c>
      <c r="D28" s="164">
        <v>857.7023098843249</v>
      </c>
      <c r="E28" s="164">
        <v>999.12016424504145</v>
      </c>
      <c r="F28" s="164">
        <v>897.83659699054851</v>
      </c>
      <c r="G28" s="173">
        <v>916.78090671593532</v>
      </c>
      <c r="Q28" s="919" t="s">
        <v>227</v>
      </c>
      <c r="R28" s="918"/>
      <c r="S28" s="921">
        <f>(B$21/B$43)*100</f>
        <v>99.362964047741087</v>
      </c>
    </row>
    <row r="29" spans="1:26" x14ac:dyDescent="0.25">
      <c r="A29" s="169" t="s">
        <v>6</v>
      </c>
      <c r="B29" s="163">
        <v>827</v>
      </c>
      <c r="C29" s="164">
        <v>914.71377355128391</v>
      </c>
      <c r="D29" s="164">
        <v>850.24458369105719</v>
      </c>
      <c r="E29" s="164">
        <v>854.60671414586648</v>
      </c>
      <c r="F29" s="164">
        <v>995.6488735239667</v>
      </c>
      <c r="G29" s="173">
        <v>894.54112150477988</v>
      </c>
      <c r="Q29" s="919" t="s">
        <v>228</v>
      </c>
      <c r="R29" s="918"/>
      <c r="S29" s="921">
        <f>(SUM(B$48)/SUM(B$28:B$33))*1000</f>
        <v>412.57050765511684</v>
      </c>
    </row>
    <row r="30" spans="1:26" x14ac:dyDescent="0.25">
      <c r="A30" s="169" t="s">
        <v>7</v>
      </c>
      <c r="B30" s="163">
        <v>880</v>
      </c>
      <c r="C30" s="164">
        <v>824.38345566901137</v>
      </c>
      <c r="D30" s="164">
        <v>911.98050941824397</v>
      </c>
      <c r="E30" s="164">
        <v>847.59718203738169</v>
      </c>
      <c r="F30" s="164">
        <v>852.02260342625766</v>
      </c>
      <c r="G30" s="173">
        <v>992.76631497952667</v>
      </c>
      <c r="Q30" s="919" t="s">
        <v>229</v>
      </c>
      <c r="R30" s="918"/>
      <c r="S30" s="921">
        <f>(SUM(B$52:B$54)/SUM(B$48:B$51,B$55:B$65))*100</f>
        <v>23.843529679326814</v>
      </c>
    </row>
    <row r="31" spans="1:26" x14ac:dyDescent="0.25">
      <c r="A31" s="169" t="s">
        <v>8</v>
      </c>
      <c r="B31" s="163">
        <v>845</v>
      </c>
      <c r="C31" s="164">
        <v>878.38047661491066</v>
      </c>
      <c r="D31" s="164">
        <v>822.8122039509243</v>
      </c>
      <c r="E31" s="164">
        <v>910.39521548046775</v>
      </c>
      <c r="F31" s="164">
        <v>846.016400689134</v>
      </c>
      <c r="G31" s="173">
        <v>850.50553075740083</v>
      </c>
      <c r="Q31" s="918"/>
      <c r="R31" s="918"/>
      <c r="S31" s="904"/>
    </row>
    <row r="32" spans="1:26" x14ac:dyDescent="0.25">
      <c r="A32" s="169" t="s">
        <v>9</v>
      </c>
      <c r="B32" s="163">
        <v>721</v>
      </c>
      <c r="C32" s="164">
        <v>843.61556588038923</v>
      </c>
      <c r="D32" s="164">
        <v>876.87950845666671</v>
      </c>
      <c r="E32" s="164">
        <v>821.3510498067559</v>
      </c>
      <c r="F32" s="164">
        <v>908.92383108898889</v>
      </c>
      <c r="G32" s="173">
        <v>844.5408003713336</v>
      </c>
      <c r="Q32" s="904"/>
      <c r="R32" s="904"/>
      <c r="S32" s="904"/>
    </row>
    <row r="33" spans="1:19" x14ac:dyDescent="0.25">
      <c r="A33" s="169" t="s">
        <v>10</v>
      </c>
      <c r="B33" s="163">
        <v>773</v>
      </c>
      <c r="C33" s="164">
        <v>718.46629542178823</v>
      </c>
      <c r="D33" s="164">
        <v>840.8426929978333</v>
      </c>
      <c r="E33" s="164">
        <v>873.93466918210765</v>
      </c>
      <c r="F33" s="164">
        <v>818.53581796973538</v>
      </c>
      <c r="G33" s="173">
        <v>905.94699542224691</v>
      </c>
      <c r="Q33" s="904"/>
      <c r="R33" s="904"/>
      <c r="S33" s="904"/>
    </row>
    <row r="34" spans="1:19" x14ac:dyDescent="0.25">
      <c r="A34" s="170" t="s">
        <v>11</v>
      </c>
      <c r="B34" s="165">
        <v>1043</v>
      </c>
      <c r="C34" s="166">
        <v>768.48858776913983</v>
      </c>
      <c r="D34" s="166">
        <v>714.48004994189444</v>
      </c>
      <c r="E34" s="166">
        <v>836.35969032428636</v>
      </c>
      <c r="F34" s="166">
        <v>869.21118392648316</v>
      </c>
      <c r="G34" s="174">
        <v>814.05329894793283</v>
      </c>
      <c r="Q34" s="904"/>
      <c r="R34" s="904"/>
      <c r="S34" s="904"/>
    </row>
    <row r="35" spans="1:19" x14ac:dyDescent="0.25">
      <c r="A35" s="170" t="s">
        <v>12</v>
      </c>
      <c r="B35" s="165">
        <v>1030</v>
      </c>
      <c r="C35" s="166">
        <v>1031.0112826685818</v>
      </c>
      <c r="D35" s="166">
        <v>759.43543697511484</v>
      </c>
      <c r="E35" s="166">
        <v>706.25912219072973</v>
      </c>
      <c r="F35" s="166">
        <v>826.90861692889177</v>
      </c>
      <c r="G35" s="174">
        <v>859.32380255995236</v>
      </c>
      <c r="Q35" s="904"/>
      <c r="R35" s="904"/>
      <c r="S35" s="904"/>
    </row>
    <row r="36" spans="1:19" x14ac:dyDescent="0.25">
      <c r="A36" s="170" t="s">
        <v>13</v>
      </c>
      <c r="B36" s="165">
        <v>848</v>
      </c>
      <c r="C36" s="166">
        <v>1010.0461293568054</v>
      </c>
      <c r="D36" s="166">
        <v>1010.9192346326827</v>
      </c>
      <c r="E36" s="166">
        <v>744.42369276755801</v>
      </c>
      <c r="F36" s="166">
        <v>692.48273016599387</v>
      </c>
      <c r="G36" s="174">
        <v>810.94110876282491</v>
      </c>
      <c r="Q36" s="904"/>
      <c r="R36" s="904"/>
      <c r="S36" s="904"/>
    </row>
    <row r="37" spans="1:19" x14ac:dyDescent="0.25">
      <c r="A37" s="170" t="s">
        <v>14</v>
      </c>
      <c r="B37" s="165">
        <v>699</v>
      </c>
      <c r="C37" s="166">
        <v>832.48495876970287</v>
      </c>
      <c r="D37" s="166">
        <v>991.59063253638647</v>
      </c>
      <c r="E37" s="166">
        <v>992.33171370811215</v>
      </c>
      <c r="F37" s="166">
        <v>730.52977450216383</v>
      </c>
      <c r="G37" s="174">
        <v>679.73249304745934</v>
      </c>
      <c r="Q37" s="904"/>
      <c r="R37" s="904"/>
      <c r="S37" s="904"/>
    </row>
    <row r="38" spans="1:19" x14ac:dyDescent="0.25">
      <c r="A38" s="170" t="s">
        <v>15</v>
      </c>
      <c r="B38" s="165">
        <v>551</v>
      </c>
      <c r="C38" s="166">
        <v>682.20518180748547</v>
      </c>
      <c r="D38" s="166">
        <v>812.47893519748789</v>
      </c>
      <c r="E38" s="166">
        <v>967.7814022891888</v>
      </c>
      <c r="F38" s="166">
        <v>968.39065106470548</v>
      </c>
      <c r="G38" s="174">
        <v>712.70460043568539</v>
      </c>
      <c r="Q38" s="904"/>
      <c r="R38" s="904"/>
      <c r="S38" s="904"/>
    </row>
    <row r="39" spans="1:19" x14ac:dyDescent="0.25">
      <c r="A39" s="170" t="s">
        <v>16</v>
      </c>
      <c r="B39" s="165">
        <v>513</v>
      </c>
      <c r="C39" s="166">
        <v>523.3403600838368</v>
      </c>
      <c r="D39" s="166">
        <v>648.0770999393211</v>
      </c>
      <c r="E39" s="166">
        <v>771.82788553545834</v>
      </c>
      <c r="F39" s="166">
        <v>919.37581736029358</v>
      </c>
      <c r="G39" s="174">
        <v>919.84530899386687</v>
      </c>
      <c r="Q39" s="904"/>
      <c r="R39" s="904"/>
      <c r="S39" s="904"/>
    </row>
    <row r="40" spans="1:19" x14ac:dyDescent="0.25">
      <c r="A40" s="170" t="s">
        <v>17</v>
      </c>
      <c r="B40" s="165">
        <v>418</v>
      </c>
      <c r="C40" s="166">
        <v>476.30022956282966</v>
      </c>
      <c r="D40" s="166">
        <v>485.8689333606813</v>
      </c>
      <c r="E40" s="166">
        <v>601.77900853253311</v>
      </c>
      <c r="F40" s="166">
        <v>716.68136018594203</v>
      </c>
      <c r="G40" s="174">
        <v>853.69876300932799</v>
      </c>
      <c r="Q40" s="904"/>
      <c r="R40" s="904"/>
      <c r="S40" s="904"/>
    </row>
    <row r="41" spans="1:19" x14ac:dyDescent="0.25">
      <c r="A41" s="170" t="s">
        <v>18</v>
      </c>
      <c r="B41" s="165">
        <v>377</v>
      </c>
      <c r="C41" s="166">
        <v>366.68073007735944</v>
      </c>
      <c r="D41" s="166">
        <v>417.89168807345243</v>
      </c>
      <c r="E41" s="166">
        <v>426.25843241088955</v>
      </c>
      <c r="F41" s="166">
        <v>528.03524512271497</v>
      </c>
      <c r="G41" s="174">
        <v>628.84842757262038</v>
      </c>
      <c r="Q41" s="904"/>
      <c r="R41" s="904"/>
      <c r="S41" s="904"/>
    </row>
    <row r="42" spans="1:19" ht="15.75" thickBot="1" x14ac:dyDescent="0.3">
      <c r="A42" s="171" t="s">
        <v>19</v>
      </c>
      <c r="B42" s="167">
        <v>494</v>
      </c>
      <c r="C42" s="168">
        <v>664.83906458112347</v>
      </c>
      <c r="D42" s="168">
        <v>787.31080985896858</v>
      </c>
      <c r="E42" s="168">
        <v>919.88497836844851</v>
      </c>
      <c r="F42" s="168">
        <v>1027.4434514395157</v>
      </c>
      <c r="G42" s="175">
        <v>1187.2650266564153</v>
      </c>
      <c r="Q42" s="904"/>
      <c r="R42" s="904"/>
      <c r="S42" s="904"/>
    </row>
    <row r="43" spans="1:19" ht="15.75" thickTop="1" x14ac:dyDescent="0.25">
      <c r="A43" s="170" t="s">
        <v>20</v>
      </c>
      <c r="B43" s="165">
        <v>13657</v>
      </c>
      <c r="C43" s="166">
        <v>14152.739306730191</v>
      </c>
      <c r="D43" s="166">
        <v>14611.938873246778</v>
      </c>
      <c r="E43" s="166">
        <v>15019.187783652309</v>
      </c>
      <c r="F43" s="166">
        <v>15371.495583396554</v>
      </c>
      <c r="G43" s="174">
        <v>15682.421906356998</v>
      </c>
      <c r="Q43" s="904"/>
      <c r="R43" s="904"/>
      <c r="S43" s="904"/>
    </row>
    <row r="44" spans="1:19" x14ac:dyDescent="0.25">
      <c r="A44" s="162"/>
      <c r="B44" s="162"/>
      <c r="C44" s="162"/>
      <c r="D44" s="162"/>
      <c r="E44" s="162"/>
      <c r="F44" s="162"/>
      <c r="G44" s="162"/>
      <c r="Q44" s="919" t="s">
        <v>223</v>
      </c>
      <c r="R44" s="918"/>
      <c r="S44" s="920">
        <f>(SUM(C$48:C$50,C$61:C$65)/SUM(C$51:C$60))*100</f>
        <v>58.551219765520592</v>
      </c>
    </row>
    <row r="45" spans="1:19" x14ac:dyDescent="0.25">
      <c r="A45" s="162"/>
      <c r="B45" s="162"/>
      <c r="C45" s="162"/>
      <c r="D45" s="162"/>
      <c r="E45" s="162"/>
      <c r="F45" s="162"/>
      <c r="G45" s="162"/>
      <c r="Q45" s="919" t="s">
        <v>224</v>
      </c>
      <c r="R45" s="918"/>
      <c r="S45" s="920">
        <f>(SUM(C$48:C$50)/SUM(C$51:C$60))*100</f>
        <v>32.208196770939665</v>
      </c>
    </row>
    <row r="46" spans="1:19" x14ac:dyDescent="0.25">
      <c r="A46" s="922" t="s">
        <v>63</v>
      </c>
      <c r="B46" s="923"/>
      <c r="C46" s="923"/>
      <c r="D46" s="923"/>
      <c r="E46" s="923"/>
      <c r="F46" s="923"/>
      <c r="G46" s="924"/>
      <c r="Q46" s="919" t="s">
        <v>225</v>
      </c>
      <c r="R46" s="918"/>
      <c r="S46" s="920">
        <f>(SUM(C$61:C$65)/SUM(C$51:C$60))*100</f>
        <v>26.343022994580927</v>
      </c>
    </row>
    <row r="47" spans="1:19" x14ac:dyDescent="0.25">
      <c r="A47" s="169" t="s">
        <v>1</v>
      </c>
      <c r="B47" s="163">
        <v>2010</v>
      </c>
      <c r="C47" s="163">
        <v>2015</v>
      </c>
      <c r="D47" s="163">
        <v>2020</v>
      </c>
      <c r="E47" s="163">
        <v>2025</v>
      </c>
      <c r="F47" s="163">
        <v>2030</v>
      </c>
      <c r="G47" s="172">
        <v>2035</v>
      </c>
      <c r="Q47" s="919" t="s">
        <v>226</v>
      </c>
      <c r="R47" s="918"/>
      <c r="S47" s="920">
        <f>(SUM(C$61:C$65)/SUM(C$48:C$50))*100</f>
        <v>81.789810158975811</v>
      </c>
    </row>
    <row r="48" spans="1:19" x14ac:dyDescent="0.25">
      <c r="A48" s="169" t="s">
        <v>2</v>
      </c>
      <c r="B48" s="163">
        <v>2048</v>
      </c>
      <c r="C48" s="164">
        <v>1844.2085663761309</v>
      </c>
      <c r="D48" s="164">
        <v>1882.3494492250195</v>
      </c>
      <c r="E48" s="164">
        <v>1891.2636162399208</v>
      </c>
      <c r="F48" s="164">
        <v>1901.3783532562175</v>
      </c>
      <c r="G48" s="173">
        <v>1958.8543115307548</v>
      </c>
      <c r="Q48" s="919" t="s">
        <v>227</v>
      </c>
      <c r="R48" s="918"/>
      <c r="S48" s="921">
        <f>(C$21/C$43)*100</f>
        <v>98.687006901791804</v>
      </c>
    </row>
    <row r="49" spans="1:19" x14ac:dyDescent="0.25">
      <c r="A49" s="169" t="s">
        <v>3</v>
      </c>
      <c r="B49" s="163">
        <v>1833</v>
      </c>
      <c r="C49" s="164">
        <v>2038.2725705354233</v>
      </c>
      <c r="D49" s="164">
        <v>1835.1493008256834</v>
      </c>
      <c r="E49" s="164">
        <v>1873.366694466823</v>
      </c>
      <c r="F49" s="164">
        <v>1882.2508154804882</v>
      </c>
      <c r="G49" s="173">
        <v>1892.3486271514173</v>
      </c>
      <c r="Q49" s="919" t="s">
        <v>228</v>
      </c>
      <c r="R49" s="918"/>
      <c r="S49" s="921">
        <f>(SUM(C$48)/SUM(C$28:C$33))*1000</f>
        <v>366.42576149482045</v>
      </c>
    </row>
    <row r="50" spans="1:19" x14ac:dyDescent="0.25">
      <c r="A50" s="169" t="s">
        <v>4</v>
      </c>
      <c r="B50" s="163">
        <v>1779</v>
      </c>
      <c r="C50" s="164">
        <v>1829.7634895805322</v>
      </c>
      <c r="D50" s="164">
        <v>2034.9377231020251</v>
      </c>
      <c r="E50" s="164">
        <v>1831.8507893324454</v>
      </c>
      <c r="F50" s="164">
        <v>1870.2487723962563</v>
      </c>
      <c r="G50" s="173">
        <v>1879.1231621553652</v>
      </c>
      <c r="Q50" s="919" t="s">
        <v>229</v>
      </c>
      <c r="R50" s="918"/>
      <c r="S50" s="921">
        <f>(SUM(C$52:C$54)/SUM(C$48:C$51,C$55:C$65))*100</f>
        <v>24.055484844151746</v>
      </c>
    </row>
    <row r="51" spans="1:19" x14ac:dyDescent="0.25">
      <c r="A51" s="169" t="s">
        <v>5</v>
      </c>
      <c r="B51" s="163">
        <v>1915</v>
      </c>
      <c r="C51" s="164">
        <v>1775.0099562397322</v>
      </c>
      <c r="D51" s="164">
        <v>1825.8753928857343</v>
      </c>
      <c r="E51" s="164">
        <v>2030.8237370911775</v>
      </c>
      <c r="F51" s="164">
        <v>1827.8530115665908</v>
      </c>
      <c r="G51" s="173">
        <v>1866.4038336094955</v>
      </c>
      <c r="Q51" s="904"/>
      <c r="R51" s="904"/>
      <c r="S51" s="904"/>
    </row>
    <row r="52" spans="1:19" x14ac:dyDescent="0.25">
      <c r="A52" s="169" t="s">
        <v>6</v>
      </c>
      <c r="B52" s="163">
        <v>1764</v>
      </c>
      <c r="C52" s="164">
        <v>1906.8625552209369</v>
      </c>
      <c r="D52" s="164">
        <v>1767.2765177684346</v>
      </c>
      <c r="E52" s="164">
        <v>1818.1119169842609</v>
      </c>
      <c r="F52" s="164">
        <v>2022.4096522097757</v>
      </c>
      <c r="G52" s="173">
        <v>1819.9849448283489</v>
      </c>
      <c r="Q52" s="904"/>
      <c r="R52" s="904"/>
      <c r="S52" s="904"/>
    </row>
    <row r="53" spans="1:19" x14ac:dyDescent="0.25">
      <c r="A53" s="169" t="s">
        <v>7</v>
      </c>
      <c r="B53" s="163">
        <v>1797</v>
      </c>
      <c r="C53" s="164">
        <v>1756.6275090450661</v>
      </c>
      <c r="D53" s="164">
        <v>1899.1561581267854</v>
      </c>
      <c r="E53" s="164">
        <v>1759.9455504994944</v>
      </c>
      <c r="F53" s="164">
        <v>1810.7332853272064</v>
      </c>
      <c r="G53" s="173">
        <v>2014.4446686058789</v>
      </c>
      <c r="Q53" s="904"/>
      <c r="R53" s="904"/>
      <c r="S53" s="904"/>
    </row>
    <row r="54" spans="1:19" x14ac:dyDescent="0.25">
      <c r="A54" s="169" t="s">
        <v>8</v>
      </c>
      <c r="B54" s="163">
        <v>1681</v>
      </c>
      <c r="C54" s="164">
        <v>1789.1661760618308</v>
      </c>
      <c r="D54" s="164">
        <v>1748.7092912574376</v>
      </c>
      <c r="E54" s="164">
        <v>1890.9072918150816</v>
      </c>
      <c r="F54" s="164">
        <v>1752.1183462511121</v>
      </c>
      <c r="G54" s="173">
        <v>1802.7717964462979</v>
      </c>
      <c r="Q54" s="904"/>
      <c r="R54" s="904"/>
      <c r="S54" s="904"/>
    </row>
    <row r="55" spans="1:19" x14ac:dyDescent="0.25">
      <c r="A55" s="169" t="s">
        <v>9</v>
      </c>
      <c r="B55" s="163">
        <v>1515</v>
      </c>
      <c r="C55" s="164">
        <v>1673.3296281442554</v>
      </c>
      <c r="D55" s="164">
        <v>1780.8735624100023</v>
      </c>
      <c r="E55" s="164">
        <v>1740.3125649471974</v>
      </c>
      <c r="F55" s="164">
        <v>1882.1430208194038</v>
      </c>
      <c r="G55" s="173">
        <v>1743.8143553864754</v>
      </c>
      <c r="Q55" s="904"/>
      <c r="R55" s="904"/>
      <c r="S55" s="904"/>
    </row>
    <row r="56" spans="1:19" x14ac:dyDescent="0.25">
      <c r="A56" s="169" t="s">
        <v>10</v>
      </c>
      <c r="B56" s="163">
        <v>1625</v>
      </c>
      <c r="C56" s="164">
        <v>1507.779704356517</v>
      </c>
      <c r="D56" s="164">
        <v>1665.7751163655787</v>
      </c>
      <c r="E56" s="164">
        <v>1772.7707500804868</v>
      </c>
      <c r="F56" s="164">
        <v>1732.2201370305224</v>
      </c>
      <c r="G56" s="173">
        <v>1873.624379847156</v>
      </c>
      <c r="Q56" s="904"/>
      <c r="R56" s="904"/>
      <c r="S56" s="904"/>
    </row>
    <row r="57" spans="1:19" x14ac:dyDescent="0.25">
      <c r="A57" s="170" t="s">
        <v>11</v>
      </c>
      <c r="B57" s="165">
        <v>2000</v>
      </c>
      <c r="C57" s="166">
        <v>1608.4086494008066</v>
      </c>
      <c r="D57" s="166">
        <v>1492.6696447696008</v>
      </c>
      <c r="E57" s="166">
        <v>1649.7743180715943</v>
      </c>
      <c r="F57" s="166">
        <v>1755.5439250450811</v>
      </c>
      <c r="G57" s="174">
        <v>1714.9918162344961</v>
      </c>
      <c r="Q57" s="904"/>
      <c r="R57" s="904"/>
      <c r="S57" s="904"/>
    </row>
    <row r="58" spans="1:19" x14ac:dyDescent="0.25">
      <c r="A58" s="170" t="s">
        <v>12</v>
      </c>
      <c r="B58" s="165">
        <v>2035</v>
      </c>
      <c r="C58" s="166">
        <v>1976.4444933830443</v>
      </c>
      <c r="D58" s="166">
        <v>1589.173153900515</v>
      </c>
      <c r="E58" s="166">
        <v>1475.0765187135544</v>
      </c>
      <c r="F58" s="166">
        <v>1630.6275043310213</v>
      </c>
      <c r="G58" s="174">
        <v>1735.1332855464552</v>
      </c>
      <c r="Q58" s="904"/>
      <c r="R58" s="904"/>
      <c r="S58" s="904"/>
    </row>
    <row r="59" spans="1:19" x14ac:dyDescent="0.25">
      <c r="A59" s="170" t="s">
        <v>13</v>
      </c>
      <c r="B59" s="165">
        <v>1813</v>
      </c>
      <c r="C59" s="166">
        <v>1991.6599176186173</v>
      </c>
      <c r="D59" s="166">
        <v>1934.3131844102145</v>
      </c>
      <c r="E59" s="166">
        <v>1554.7871654668957</v>
      </c>
      <c r="F59" s="166">
        <v>1443.4038899436148</v>
      </c>
      <c r="G59" s="174">
        <v>1596.0446317826861</v>
      </c>
      <c r="Q59" s="904"/>
      <c r="R59" s="904"/>
      <c r="S59" s="904"/>
    </row>
    <row r="60" spans="1:19" x14ac:dyDescent="0.25">
      <c r="A60" s="170" t="s">
        <v>14</v>
      </c>
      <c r="B60" s="165">
        <v>1371</v>
      </c>
      <c r="C60" s="166">
        <v>1750.0868713685495</v>
      </c>
      <c r="D60" s="166">
        <v>1924.8021672612235</v>
      </c>
      <c r="E60" s="166">
        <v>1870.1551871499605</v>
      </c>
      <c r="F60" s="166">
        <v>1500.8679075372452</v>
      </c>
      <c r="G60" s="174">
        <v>1393.61305045564</v>
      </c>
      <c r="Q60" s="904"/>
      <c r="R60" s="904"/>
      <c r="S60" s="904"/>
    </row>
    <row r="61" spans="1:19" x14ac:dyDescent="0.25">
      <c r="A61" s="170" t="s">
        <v>15</v>
      </c>
      <c r="B61" s="165">
        <v>1053</v>
      </c>
      <c r="C61" s="166">
        <v>1311.7755834556842</v>
      </c>
      <c r="D61" s="166">
        <v>1672.2137994266805</v>
      </c>
      <c r="E61" s="166">
        <v>1841.9678390795989</v>
      </c>
      <c r="F61" s="166">
        <v>1790.6534452913766</v>
      </c>
      <c r="G61" s="174">
        <v>1434.2519338178945</v>
      </c>
      <c r="Q61" s="904"/>
      <c r="R61" s="904"/>
      <c r="S61" s="904"/>
    </row>
    <row r="62" spans="1:19" x14ac:dyDescent="0.25">
      <c r="A62" s="170" t="s">
        <v>16</v>
      </c>
      <c r="B62" s="165">
        <v>920</v>
      </c>
      <c r="C62" s="166">
        <v>968.06793963314476</v>
      </c>
      <c r="D62" s="166">
        <v>1205.8940571694243</v>
      </c>
      <c r="E62" s="166">
        <v>1533.6349106150324</v>
      </c>
      <c r="F62" s="166">
        <v>1693.8356023776553</v>
      </c>
      <c r="G62" s="174">
        <v>1648.2684852710727</v>
      </c>
      <c r="Q62" s="904"/>
      <c r="R62" s="904"/>
      <c r="S62" s="904"/>
    </row>
    <row r="63" spans="1:19" x14ac:dyDescent="0.25">
      <c r="A63" s="170" t="s">
        <v>17</v>
      </c>
      <c r="B63" s="165">
        <v>733</v>
      </c>
      <c r="C63" s="166">
        <v>830.89410268155393</v>
      </c>
      <c r="D63" s="166">
        <v>873.33329970673617</v>
      </c>
      <c r="E63" s="166">
        <v>1087.8319519607178</v>
      </c>
      <c r="F63" s="166">
        <v>1380.5278420309069</v>
      </c>
      <c r="G63" s="174">
        <v>1528.4384700102364</v>
      </c>
      <c r="Q63" s="904"/>
      <c r="R63" s="904"/>
      <c r="S63" s="904"/>
    </row>
    <row r="64" spans="1:19" x14ac:dyDescent="0.25">
      <c r="A64" s="170" t="s">
        <v>18</v>
      </c>
      <c r="B64" s="165">
        <v>629</v>
      </c>
      <c r="C64" s="166">
        <v>597.22197706608222</v>
      </c>
      <c r="D64" s="166">
        <v>677.46628685213875</v>
      </c>
      <c r="E64" s="166">
        <v>709.89499878460208</v>
      </c>
      <c r="F64" s="166">
        <v>883.88390319000746</v>
      </c>
      <c r="G64" s="174">
        <v>1114.8954817070623</v>
      </c>
      <c r="Q64" s="919" t="s">
        <v>223</v>
      </c>
      <c r="R64" s="918"/>
      <c r="S64" s="920">
        <f>(SUM(D$48:D$50,D$61:D$65)/SUM(D$51:D$60))*100</f>
        <v>64.117672731887623</v>
      </c>
    </row>
    <row r="65" spans="1:19" ht="15.75" thickBot="1" x14ac:dyDescent="0.3">
      <c r="A65" s="171" t="s">
        <v>19</v>
      </c>
      <c r="B65" s="167">
        <v>716</v>
      </c>
      <c r="C65" s="168">
        <v>964.07443298770863</v>
      </c>
      <c r="D65" s="168">
        <v>1121.7196484294107</v>
      </c>
      <c r="E65" s="168">
        <v>1294.8321562732331</v>
      </c>
      <c r="F65" s="168">
        <v>1443.1730485642743</v>
      </c>
      <c r="G65" s="175">
        <v>1674.3487366900745</v>
      </c>
      <c r="Q65" s="919" t="s">
        <v>224</v>
      </c>
      <c r="R65" s="918"/>
      <c r="S65" s="920">
        <f>(SUM(D$48:D$50)/SUM(D$51:D$60))*100</f>
        <v>32.631227550312261</v>
      </c>
    </row>
    <row r="66" spans="1:19" ht="15.75" thickTop="1" x14ac:dyDescent="0.25">
      <c r="A66" s="170" t="s">
        <v>20</v>
      </c>
      <c r="B66" s="165">
        <v>27227</v>
      </c>
      <c r="C66" s="166">
        <v>28119.654123155615</v>
      </c>
      <c r="D66" s="166">
        <v>28931.687753892646</v>
      </c>
      <c r="E66" s="166">
        <v>29627.307957572084</v>
      </c>
      <c r="F66" s="166">
        <v>30203.872462648749</v>
      </c>
      <c r="G66" s="174">
        <v>30691.355971076802</v>
      </c>
      <c r="Q66" s="919" t="s">
        <v>225</v>
      </c>
      <c r="R66" s="918"/>
      <c r="S66" s="920">
        <f>(SUM(D$61:D$65)/SUM(D$51:D$60))*100</f>
        <v>31.486445181575373</v>
      </c>
    </row>
    <row r="67" spans="1:19" x14ac:dyDescent="0.25">
      <c r="Q67" s="919" t="s">
        <v>226</v>
      </c>
      <c r="R67" s="918"/>
      <c r="S67" s="920">
        <f>(SUM(D$61:D$65)/SUM(D$48:D$50))*100</f>
        <v>96.491758187853009</v>
      </c>
    </row>
    <row r="68" spans="1:19" x14ac:dyDescent="0.25">
      <c r="Q68" s="919" t="s">
        <v>227</v>
      </c>
      <c r="R68" s="918"/>
      <c r="S68" s="921">
        <f>(D$21/D$43)*100</f>
        <v>98.000333869888522</v>
      </c>
    </row>
    <row r="69" spans="1:19" x14ac:dyDescent="0.25">
      <c r="Q69" s="919" t="s">
        <v>228</v>
      </c>
      <c r="R69" s="918"/>
      <c r="S69" s="921">
        <f>(SUM(D$48)/SUM(D$28:D$33))*1000</f>
        <v>364.76375935218636</v>
      </c>
    </row>
    <row r="70" spans="1:19" x14ac:dyDescent="0.25">
      <c r="Q70" s="919" t="s">
        <v>229</v>
      </c>
      <c r="R70" s="918"/>
      <c r="S70" s="921">
        <f>(SUM(D$52:D$54)/SUM(D$48:D$51,D$55:D$65))*100</f>
        <v>23.026944587270268</v>
      </c>
    </row>
    <row r="71" spans="1:19" x14ac:dyDescent="0.25">
      <c r="Q71" s="904"/>
      <c r="R71" s="904"/>
      <c r="S71" s="904"/>
    </row>
    <row r="72" spans="1:19" x14ac:dyDescent="0.25">
      <c r="Q72" s="904"/>
      <c r="R72" s="904"/>
      <c r="S72" s="904"/>
    </row>
    <row r="73" spans="1:19" x14ac:dyDescent="0.25">
      <c r="Q73" s="904"/>
      <c r="R73" s="904"/>
      <c r="S73" s="904"/>
    </row>
    <row r="74" spans="1:19" x14ac:dyDescent="0.25">
      <c r="Q74" s="904"/>
      <c r="R74" s="904"/>
      <c r="S74" s="904"/>
    </row>
    <row r="75" spans="1:19" x14ac:dyDescent="0.25">
      <c r="Q75" s="904"/>
      <c r="R75" s="904"/>
      <c r="S75" s="904"/>
    </row>
    <row r="76" spans="1:19" x14ac:dyDescent="0.25">
      <c r="Q76" s="904"/>
      <c r="R76" s="904"/>
      <c r="S76" s="904"/>
    </row>
    <row r="77" spans="1:19" x14ac:dyDescent="0.25">
      <c r="Q77" s="904"/>
      <c r="R77" s="904"/>
      <c r="S77" s="904"/>
    </row>
    <row r="78" spans="1:19" x14ac:dyDescent="0.25">
      <c r="Q78" s="904"/>
      <c r="R78" s="904"/>
      <c r="S78" s="904"/>
    </row>
    <row r="79" spans="1:19" x14ac:dyDescent="0.25">
      <c r="Q79" s="904"/>
      <c r="R79" s="904"/>
      <c r="S79" s="904"/>
    </row>
    <row r="80" spans="1:19" x14ac:dyDescent="0.25">
      <c r="Q80" s="904"/>
      <c r="R80" s="904"/>
      <c r="S80" s="904"/>
    </row>
    <row r="81" spans="17:19" x14ac:dyDescent="0.25">
      <c r="Q81" s="904"/>
      <c r="R81" s="904"/>
      <c r="S81" s="904"/>
    </row>
    <row r="82" spans="17:19" x14ac:dyDescent="0.25">
      <c r="Q82" s="904"/>
      <c r="R82" s="904"/>
      <c r="S82" s="904"/>
    </row>
    <row r="83" spans="17:19" x14ac:dyDescent="0.25">
      <c r="Q83" s="904"/>
      <c r="R83" s="904"/>
      <c r="S83" s="904"/>
    </row>
    <row r="84" spans="17:19" x14ac:dyDescent="0.25">
      <c r="Q84" s="919" t="s">
        <v>223</v>
      </c>
      <c r="R84" s="918"/>
      <c r="S84" s="920">
        <f>(SUM(E$48:E$50,E$61:E$65)/SUM(E$51:E$60))*100</f>
        <v>68.694830517972534</v>
      </c>
    </row>
    <row r="85" spans="17:19" x14ac:dyDescent="0.25">
      <c r="Q85" s="919" t="s">
        <v>224</v>
      </c>
      <c r="R85" s="918"/>
      <c r="S85" s="920">
        <f>(SUM(E$48:E$50)/SUM(E$51:E$60))*100</f>
        <v>31.865785174277278</v>
      </c>
    </row>
    <row r="86" spans="17:19" x14ac:dyDescent="0.25">
      <c r="Q86" s="919" t="s">
        <v>225</v>
      </c>
      <c r="R86" s="918"/>
      <c r="S86" s="920">
        <f>(SUM(E$61:E$65)/SUM(E$51:E$60))*100</f>
        <v>36.829045343695256</v>
      </c>
    </row>
    <row r="87" spans="17:19" x14ac:dyDescent="0.25">
      <c r="Q87" s="919" t="s">
        <v>226</v>
      </c>
      <c r="R87" s="918"/>
      <c r="S87" s="920">
        <f>(SUM(E$61:E$65)/SUM(E$48:E$50))*100</f>
        <v>115.57551506191794</v>
      </c>
    </row>
    <row r="88" spans="17:19" x14ac:dyDescent="0.25">
      <c r="Q88" s="919" t="s">
        <v>227</v>
      </c>
      <c r="R88" s="918"/>
      <c r="S88" s="921">
        <f>(E$21/E$43)*100</f>
        <v>97.263050334985707</v>
      </c>
    </row>
    <row r="89" spans="17:19" x14ac:dyDescent="0.25">
      <c r="Q89" s="919" t="s">
        <v>228</v>
      </c>
      <c r="R89" s="918"/>
      <c r="S89" s="921">
        <f>(SUM(E$48)/SUM(E$28:E$33))*1000</f>
        <v>356.371176974256</v>
      </c>
    </row>
    <row r="90" spans="17:19" x14ac:dyDescent="0.25">
      <c r="Q90" s="919" t="s">
        <v>229</v>
      </c>
      <c r="R90" s="918"/>
      <c r="S90" s="921">
        <f>(SUM(E$52:E$54)/SUM(E$48:E$51,E$55:E$65))*100</f>
        <v>22.637995968571801</v>
      </c>
    </row>
    <row r="91" spans="17:19" x14ac:dyDescent="0.25">
      <c r="Q91" s="904"/>
      <c r="R91" s="904"/>
      <c r="S91" s="904"/>
    </row>
    <row r="92" spans="17:19" x14ac:dyDescent="0.25">
      <c r="Q92" s="904"/>
      <c r="R92" s="904"/>
      <c r="S92" s="904"/>
    </row>
    <row r="93" spans="17:19" x14ac:dyDescent="0.25">
      <c r="Q93" s="904"/>
      <c r="R93" s="904"/>
      <c r="S93" s="904"/>
    </row>
    <row r="94" spans="17:19" x14ac:dyDescent="0.25">
      <c r="Q94" s="904"/>
      <c r="R94" s="904"/>
      <c r="S94" s="904"/>
    </row>
    <row r="95" spans="17:19" x14ac:dyDescent="0.25">
      <c r="Q95" s="904"/>
      <c r="R95" s="904"/>
      <c r="S95" s="904"/>
    </row>
    <row r="96" spans="17:19" x14ac:dyDescent="0.25">
      <c r="Q96" s="904"/>
      <c r="R96" s="904"/>
      <c r="S96" s="904"/>
    </row>
    <row r="97" spans="17:19" x14ac:dyDescent="0.25">
      <c r="Q97" s="904"/>
      <c r="R97" s="904"/>
      <c r="S97" s="904"/>
    </row>
    <row r="98" spans="17:19" x14ac:dyDescent="0.25">
      <c r="Q98" s="904"/>
      <c r="R98" s="904"/>
      <c r="S98" s="904"/>
    </row>
    <row r="99" spans="17:19" x14ac:dyDescent="0.25">
      <c r="Q99" s="904"/>
      <c r="R99" s="904"/>
      <c r="S99" s="904"/>
    </row>
    <row r="100" spans="17:19" x14ac:dyDescent="0.25">
      <c r="Q100" s="904"/>
      <c r="R100" s="904"/>
      <c r="S100" s="904"/>
    </row>
    <row r="101" spans="17:19" x14ac:dyDescent="0.25">
      <c r="Q101" s="904"/>
      <c r="R101" s="904"/>
      <c r="S101" s="904"/>
    </row>
    <row r="102" spans="17:19" x14ac:dyDescent="0.25">
      <c r="Q102" s="904"/>
      <c r="R102" s="904"/>
      <c r="S102" s="904"/>
    </row>
    <row r="103" spans="17:19" x14ac:dyDescent="0.25">
      <c r="Q103" s="904"/>
      <c r="R103" s="904"/>
      <c r="S103" s="904"/>
    </row>
    <row r="104" spans="17:19" x14ac:dyDescent="0.25">
      <c r="Q104" s="919" t="s">
        <v>223</v>
      </c>
      <c r="R104" s="918"/>
      <c r="S104" s="920">
        <f>(SUM(F$48:F$50,F$61:F$65)/SUM(F$51:F$60))*100</f>
        <v>74.00628231550148</v>
      </c>
    </row>
    <row r="105" spans="17:19" x14ac:dyDescent="0.25">
      <c r="Q105" s="919" t="s">
        <v>224</v>
      </c>
      <c r="R105" s="918"/>
      <c r="S105" s="920">
        <f>(SUM(F$48:F$50)/SUM(F$51:F$60))*100</f>
        <v>32.572322718511842</v>
      </c>
    </row>
    <row r="106" spans="17:19" x14ac:dyDescent="0.25">
      <c r="Q106" s="919" t="s">
        <v>225</v>
      </c>
      <c r="R106" s="918"/>
      <c r="S106" s="920">
        <f>(SUM(F$61:F$65)/SUM(F$51:F$60))*100</f>
        <v>41.433959596989631</v>
      </c>
    </row>
    <row r="107" spans="17:19" x14ac:dyDescent="0.25">
      <c r="Q107" s="919" t="s">
        <v>226</v>
      </c>
      <c r="R107" s="918"/>
      <c r="S107" s="920">
        <f>(SUM(F$61:F$65)/SUM(F$48:F$50))*100</f>
        <v>127.20603303319677</v>
      </c>
    </row>
    <row r="108" spans="17:19" x14ac:dyDescent="0.25">
      <c r="Q108" s="919" t="s">
        <v>227</v>
      </c>
      <c r="R108" s="918"/>
      <c r="S108" s="921">
        <f>(F$21/F$43)*100</f>
        <v>96.492737474896856</v>
      </c>
    </row>
    <row r="109" spans="17:19" x14ac:dyDescent="0.25">
      <c r="Q109" s="919" t="s">
        <v>228</v>
      </c>
      <c r="R109" s="918"/>
      <c r="S109" s="921">
        <f>(SUM(F$48)/SUM(F$28:F$33))*1000</f>
        <v>357.47020653591306</v>
      </c>
    </row>
    <row r="110" spans="17:19" x14ac:dyDescent="0.25">
      <c r="Q110" s="919" t="s">
        <v>229</v>
      </c>
      <c r="R110" s="918"/>
      <c r="S110" s="921">
        <f>(SUM(F$52:F$54)/SUM(F$48:F$51,F$55:F$65))*100</f>
        <v>22.687150153230448</v>
      </c>
    </row>
    <row r="111" spans="17:19" x14ac:dyDescent="0.25">
      <c r="Q111" s="904"/>
      <c r="R111" s="904"/>
      <c r="S111" s="904"/>
    </row>
    <row r="112" spans="17:19" x14ac:dyDescent="0.25">
      <c r="Q112" s="904"/>
      <c r="R112" s="904"/>
      <c r="S112" s="904"/>
    </row>
    <row r="113" spans="17:19" x14ac:dyDescent="0.25">
      <c r="Q113" s="904"/>
      <c r="R113" s="904"/>
      <c r="S113" s="904"/>
    </row>
    <row r="114" spans="17:19" x14ac:dyDescent="0.25">
      <c r="Q114" s="904"/>
      <c r="R114" s="904"/>
      <c r="S114" s="904"/>
    </row>
    <row r="115" spans="17:19" x14ac:dyDescent="0.25">
      <c r="Q115" s="904"/>
      <c r="R115" s="904"/>
      <c r="S115" s="904"/>
    </row>
    <row r="116" spans="17:19" x14ac:dyDescent="0.25">
      <c r="Q116" s="904"/>
      <c r="R116" s="904"/>
      <c r="S116" s="904"/>
    </row>
    <row r="117" spans="17:19" x14ac:dyDescent="0.25">
      <c r="Q117" s="904"/>
      <c r="R117" s="904"/>
      <c r="S117" s="904"/>
    </row>
    <row r="118" spans="17:19" x14ac:dyDescent="0.25">
      <c r="Q118" s="904"/>
      <c r="R118" s="904"/>
      <c r="S118" s="904"/>
    </row>
    <row r="119" spans="17:19" x14ac:dyDescent="0.25">
      <c r="Q119" s="904"/>
      <c r="R119" s="904"/>
      <c r="S119" s="904"/>
    </row>
    <row r="120" spans="17:19" x14ac:dyDescent="0.25">
      <c r="Q120" s="904"/>
      <c r="R120" s="904"/>
      <c r="S120" s="904"/>
    </row>
    <row r="121" spans="17:19" x14ac:dyDescent="0.25">
      <c r="Q121" s="904"/>
      <c r="R121" s="904"/>
      <c r="S121" s="904"/>
    </row>
    <row r="122" spans="17:19" x14ac:dyDescent="0.25">
      <c r="Q122" s="904"/>
      <c r="R122" s="904"/>
      <c r="S122" s="904"/>
    </row>
    <row r="123" spans="17:19" x14ac:dyDescent="0.25">
      <c r="Q123" s="904"/>
      <c r="R123" s="904"/>
      <c r="S123" s="904"/>
    </row>
    <row r="124" spans="17:19" x14ac:dyDescent="0.25">
      <c r="Q124" s="919" t="s">
        <v>223</v>
      </c>
      <c r="R124" s="918"/>
      <c r="S124" s="920">
        <f>(SUM(G$48:G$50,G$61:G$65)/SUM(G$51:G$60))*100</f>
        <v>74.771702868748889</v>
      </c>
    </row>
    <row r="125" spans="17:19" x14ac:dyDescent="0.25">
      <c r="Q125" s="919" t="s">
        <v>224</v>
      </c>
      <c r="R125" s="918"/>
      <c r="S125" s="920">
        <f>(SUM(G$48:G$50)/SUM(G$51:G$60))*100</f>
        <v>32.631300213011635</v>
      </c>
    </row>
    <row r="126" spans="17:19" x14ac:dyDescent="0.25">
      <c r="Q126" s="919" t="s">
        <v>225</v>
      </c>
      <c r="R126" s="918"/>
      <c r="S126" s="920">
        <f>(SUM(G$61:G$65)/SUM(G$51:G$60))*100</f>
        <v>42.140402655737255</v>
      </c>
    </row>
    <row r="127" spans="17:19" x14ac:dyDescent="0.25">
      <c r="Q127" s="919" t="s">
        <v>226</v>
      </c>
      <c r="R127" s="918"/>
      <c r="S127" s="920">
        <f>(SUM(G$61:G$65)/SUM(G$48:G$50))*100</f>
        <v>129.14104672707433</v>
      </c>
    </row>
    <row r="128" spans="17:19" x14ac:dyDescent="0.25">
      <c r="Q128" s="919" t="s">
        <v>227</v>
      </c>
      <c r="R128" s="918"/>
      <c r="S128" s="921">
        <f>(G$21/G$43)*100</f>
        <v>95.705460255700771</v>
      </c>
    </row>
    <row r="129" spans="17:19" x14ac:dyDescent="0.25">
      <c r="Q129" s="919" t="s">
        <v>228</v>
      </c>
      <c r="R129" s="918"/>
      <c r="S129" s="921">
        <f>(SUM(G$48)/SUM(G$28:G$33))*1000</f>
        <v>362.40975275049158</v>
      </c>
    </row>
    <row r="130" spans="17:19" x14ac:dyDescent="0.25">
      <c r="Q130" s="919" t="s">
        <v>229</v>
      </c>
      <c r="R130" s="918"/>
      <c r="S130" s="921">
        <f>(SUM(G$52:G$54)/SUM(G$48:G$51,G$55:G$65))*100</f>
        <v>22.500066390631233</v>
      </c>
    </row>
    <row r="147" spans="4:8" x14ac:dyDescent="0.25">
      <c r="D147" s="19"/>
      <c r="E147" s="19"/>
      <c r="F147" s="19"/>
      <c r="G147" s="19"/>
      <c r="H147" s="19"/>
    </row>
  </sheetData>
  <mergeCells count="3">
    <mergeCell ref="A1:G1"/>
    <mergeCell ref="A23:G23"/>
    <mergeCell ref="A46:G46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Z147"/>
  <sheetViews>
    <sheetView workbookViewId="0">
      <selection sqref="A1:G1"/>
    </sheetView>
  </sheetViews>
  <sheetFormatPr defaultRowHeight="15" x14ac:dyDescent="0.25"/>
  <cols>
    <col min="1" max="9" width="9.140625" style="18"/>
    <col min="10" max="11" width="11.140625" style="18" bestFit="1" customWidth="1"/>
    <col min="12" max="12" width="11.140625" style="18" customWidth="1"/>
    <col min="13" max="14" width="11.140625" style="18" bestFit="1" customWidth="1"/>
    <col min="15" max="15" width="11.140625" style="18" customWidth="1"/>
    <col min="16" max="17" width="11.140625" style="18" bestFit="1" customWidth="1"/>
    <col min="18" max="18" width="11.140625" style="18" customWidth="1"/>
    <col min="19" max="20" width="11.140625" style="18" bestFit="1" customWidth="1"/>
    <col min="21" max="21" width="11.140625" style="18" customWidth="1"/>
    <col min="22" max="23" width="11.140625" style="18" bestFit="1" customWidth="1"/>
    <col min="24" max="24" width="11.140625" style="18" customWidth="1"/>
    <col min="25" max="26" width="11.140625" style="18" bestFit="1" customWidth="1"/>
    <col min="27" max="16384" width="9.140625" style="18"/>
  </cols>
  <sheetData>
    <row r="1" spans="1:26" x14ac:dyDescent="0.25">
      <c r="A1" s="922" t="s">
        <v>64</v>
      </c>
      <c r="B1" s="923"/>
      <c r="C1" s="923"/>
      <c r="D1" s="923"/>
      <c r="E1" s="923"/>
      <c r="F1" s="923"/>
      <c r="G1" s="924"/>
      <c r="J1" s="20" t="s">
        <v>23</v>
      </c>
      <c r="K1" s="20" t="s">
        <v>24</v>
      </c>
      <c r="L1" s="20"/>
      <c r="M1" s="20" t="s">
        <v>23</v>
      </c>
      <c r="N1" s="20" t="s">
        <v>24</v>
      </c>
      <c r="O1" s="20"/>
      <c r="P1" s="20" t="s">
        <v>23</v>
      </c>
      <c r="Q1" s="20" t="s">
        <v>24</v>
      </c>
      <c r="R1" s="20"/>
      <c r="S1" s="20" t="s">
        <v>23</v>
      </c>
      <c r="T1" s="20" t="s">
        <v>24</v>
      </c>
      <c r="U1" s="20"/>
      <c r="V1" s="20" t="s">
        <v>23</v>
      </c>
      <c r="W1" s="20" t="s">
        <v>24</v>
      </c>
      <c r="X1" s="20"/>
      <c r="Y1" s="20" t="s">
        <v>23</v>
      </c>
      <c r="Z1" s="20" t="s">
        <v>24</v>
      </c>
    </row>
    <row r="2" spans="1:26" x14ac:dyDescent="0.25">
      <c r="A2" s="183" t="s">
        <v>1</v>
      </c>
      <c r="B2" s="177">
        <v>2010</v>
      </c>
      <c r="C2" s="177">
        <v>2015</v>
      </c>
      <c r="D2" s="177">
        <v>2020</v>
      </c>
      <c r="E2" s="177">
        <v>2025</v>
      </c>
      <c r="F2" s="177">
        <v>2030</v>
      </c>
      <c r="G2" s="186">
        <v>2035</v>
      </c>
      <c r="J2" s="1">
        <f>B2</f>
        <v>2010</v>
      </c>
      <c r="K2" s="1">
        <f>B24</f>
        <v>2010</v>
      </c>
      <c r="L2" s="1"/>
      <c r="M2" s="1">
        <v>2015</v>
      </c>
      <c r="N2" s="1">
        <v>2015</v>
      </c>
      <c r="O2" s="1"/>
      <c r="P2" s="1">
        <v>2020</v>
      </c>
      <c r="Q2" s="1">
        <v>2020</v>
      </c>
      <c r="R2" s="1"/>
      <c r="S2" s="1">
        <v>2025</v>
      </c>
      <c r="T2" s="1">
        <v>2025</v>
      </c>
      <c r="U2" s="1"/>
      <c r="V2" s="1">
        <v>2030</v>
      </c>
      <c r="W2" s="1">
        <v>2030</v>
      </c>
      <c r="X2" s="1"/>
      <c r="Y2" s="1">
        <v>2035</v>
      </c>
      <c r="Z2" s="1">
        <v>2035</v>
      </c>
    </row>
    <row r="3" spans="1:26" x14ac:dyDescent="0.25">
      <c r="A3" s="183" t="s">
        <v>2</v>
      </c>
      <c r="B3" s="177">
        <v>217</v>
      </c>
      <c r="C3" s="178">
        <v>206.62781188794168</v>
      </c>
      <c r="D3" s="178">
        <v>234.54595476626784</v>
      </c>
      <c r="E3" s="178">
        <v>237.91852415978661</v>
      </c>
      <c r="F3" s="178">
        <v>248.01330432785716</v>
      </c>
      <c r="G3" s="187">
        <v>240.91695302079134</v>
      </c>
      <c r="I3" s="21" t="s">
        <v>2</v>
      </c>
      <c r="J3" s="20">
        <f>-B3/B$66</f>
        <v>-5.3580246913580244E-2</v>
      </c>
      <c r="K3" s="20">
        <f>B25/B$66</f>
        <v>4.7160493827160491E-2</v>
      </c>
      <c r="L3" s="21" t="s">
        <v>2</v>
      </c>
      <c r="M3" s="20">
        <f>-C3/C$66</f>
        <v>-5.0907907703463512E-2</v>
      </c>
      <c r="N3" s="20">
        <f>C25/C$66</f>
        <v>4.9042328674917812E-2</v>
      </c>
      <c r="O3" s="21" t="s">
        <v>2</v>
      </c>
      <c r="P3" s="20">
        <f>-D3/D$66</f>
        <v>-5.7003430055188563E-2</v>
      </c>
      <c r="Q3" s="20">
        <f>D25/D$66</f>
        <v>5.4762942882705883E-2</v>
      </c>
      <c r="R3" s="21" t="s">
        <v>2</v>
      </c>
      <c r="S3" s="20">
        <f>-E3/E$66</f>
        <v>-5.7010860391758678E-2</v>
      </c>
      <c r="T3" s="20">
        <f>E25/E$66</f>
        <v>5.4775351403241884E-2</v>
      </c>
      <c r="U3" s="21" t="s">
        <v>2</v>
      </c>
      <c r="V3" s="20">
        <f>-F3/F$66</f>
        <v>-5.8385031950686471E-2</v>
      </c>
      <c r="W3" s="20">
        <f>F25/F$66</f>
        <v>5.6095413988380582E-2</v>
      </c>
      <c r="X3" s="21" t="s">
        <v>2</v>
      </c>
      <c r="Y3" s="20">
        <f>-G3/G$66</f>
        <v>-5.5927482548959712E-2</v>
      </c>
      <c r="Z3" s="20">
        <f>G25/G$66</f>
        <v>5.3734248308887012E-2</v>
      </c>
    </row>
    <row r="4" spans="1:26" x14ac:dyDescent="0.25">
      <c r="A4" s="183" t="s">
        <v>3</v>
      </c>
      <c r="B4" s="177">
        <v>209</v>
      </c>
      <c r="C4" s="178">
        <v>203.73692933219488</v>
      </c>
      <c r="D4" s="178">
        <v>193.76078783563983</v>
      </c>
      <c r="E4" s="178">
        <v>222.16492291972932</v>
      </c>
      <c r="F4" s="178">
        <v>224.12923401828391</v>
      </c>
      <c r="G4" s="187">
        <v>234.25369536736741</v>
      </c>
      <c r="I4" s="21" t="s">
        <v>3</v>
      </c>
      <c r="J4" s="20">
        <f t="shared" ref="J4:J20" si="0">-B4/B$66</f>
        <v>-5.1604938271604936E-2</v>
      </c>
      <c r="K4" s="20">
        <f t="shared" ref="K4:K20" si="1">B26/B$66</f>
        <v>4.6913580246913583E-2</v>
      </c>
      <c r="L4" s="21" t="s">
        <v>3</v>
      </c>
      <c r="M4" s="20">
        <f t="shared" ref="M4:M20" si="2">-C4/C$66</f>
        <v>-5.0195666785917893E-2</v>
      </c>
      <c r="N4" s="20">
        <f t="shared" ref="N4:N20" si="3">C26/C$66</f>
        <v>4.4228007069640807E-2</v>
      </c>
      <c r="O4" s="21" t="s">
        <v>3</v>
      </c>
      <c r="P4" s="20">
        <f t="shared" ref="P4:P20" si="4">-D4/D$66</f>
        <v>-4.7091110685894513E-2</v>
      </c>
      <c r="Q4" s="20">
        <f t="shared" ref="Q4:Q20" si="5">D26/D$66</f>
        <v>4.5724032759206799E-2</v>
      </c>
      <c r="R4" s="21" t="s">
        <v>3</v>
      </c>
      <c r="S4" s="20">
        <f t="shared" ref="S4:S20" si="6">-E4/E$66</f>
        <v>-5.3235927926385956E-2</v>
      </c>
      <c r="T4" s="20">
        <f t="shared" ref="T4:T20" si="7">E26/E$66</f>
        <v>5.1265748161919242E-2</v>
      </c>
      <c r="U4" s="21" t="s">
        <v>3</v>
      </c>
      <c r="V4" s="20">
        <f t="shared" ref="V4:V20" si="8">-F4/F$66</f>
        <v>-5.276246177479995E-2</v>
      </c>
      <c r="W4" s="20">
        <f t="shared" ref="W4:W20" si="9">F26/F$66</f>
        <v>5.0835142212123756E-2</v>
      </c>
      <c r="X4" s="21" t="s">
        <v>3</v>
      </c>
      <c r="Y4" s="20">
        <f t="shared" ref="Y4:Y20" si="10">-G4/G$66</f>
        <v>-5.4380645676508778E-2</v>
      </c>
      <c r="Z4" s="20">
        <f t="shared" ref="Z4:Z20" si="11">G26/G$66</f>
        <v>5.2392603937863456E-2</v>
      </c>
    </row>
    <row r="5" spans="1:26" x14ac:dyDescent="0.25">
      <c r="A5" s="183" t="s">
        <v>4</v>
      </c>
      <c r="B5" s="177">
        <v>180</v>
      </c>
      <c r="C5" s="178">
        <v>198.59490168057636</v>
      </c>
      <c r="D5" s="178">
        <v>192.33305221533126</v>
      </c>
      <c r="E5" s="178">
        <v>182.86780075873679</v>
      </c>
      <c r="F5" s="178">
        <v>211.87493895039225</v>
      </c>
      <c r="G5" s="187">
        <v>212.47233602310052</v>
      </c>
      <c r="I5" s="21" t="s">
        <v>4</v>
      </c>
      <c r="J5" s="20">
        <f t="shared" si="0"/>
        <v>-4.4444444444444446E-2</v>
      </c>
      <c r="K5" s="20">
        <f t="shared" si="1"/>
        <v>4.2222222222222223E-2</v>
      </c>
      <c r="L5" s="21" t="s">
        <v>4</v>
      </c>
      <c r="M5" s="20">
        <f t="shared" si="2"/>
        <v>-4.8928800207283185E-2</v>
      </c>
      <c r="N5" s="20">
        <f t="shared" si="3"/>
        <v>4.4343098415606907E-2</v>
      </c>
      <c r="O5" s="21" t="s">
        <v>4</v>
      </c>
      <c r="P5" s="20">
        <f t="shared" si="4"/>
        <v>-4.674411758746029E-2</v>
      </c>
      <c r="Q5" s="20">
        <f t="shared" si="5"/>
        <v>4.1085136581780146E-2</v>
      </c>
      <c r="R5" s="21" t="s">
        <v>4</v>
      </c>
      <c r="S5" s="20">
        <f t="shared" si="6"/>
        <v>-4.3819415474360163E-2</v>
      </c>
      <c r="T5" s="20">
        <f t="shared" si="7"/>
        <v>4.2743780461808829E-2</v>
      </c>
      <c r="U5" s="21" t="s">
        <v>4</v>
      </c>
      <c r="V5" s="20">
        <f t="shared" si="8"/>
        <v>-4.9877667303749346E-2</v>
      </c>
      <c r="W5" s="20">
        <f t="shared" si="9"/>
        <v>4.796321285719142E-2</v>
      </c>
      <c r="X5" s="21" t="s">
        <v>4</v>
      </c>
      <c r="Y5" s="20">
        <f t="shared" si="10"/>
        <v>-4.9324228602721627E-2</v>
      </c>
      <c r="Z5" s="20">
        <f t="shared" si="11"/>
        <v>4.7487882827498884E-2</v>
      </c>
    </row>
    <row r="6" spans="1:26" x14ac:dyDescent="0.25">
      <c r="A6" s="183" t="s">
        <v>5</v>
      </c>
      <c r="B6" s="177">
        <v>179</v>
      </c>
      <c r="C6" s="178">
        <v>169.29597369558149</v>
      </c>
      <c r="D6" s="178">
        <v>188.37203830329838</v>
      </c>
      <c r="E6" s="178">
        <v>181.220601394211</v>
      </c>
      <c r="F6" s="178">
        <v>172.32555780000109</v>
      </c>
      <c r="G6" s="187">
        <v>201.85320276847926</v>
      </c>
      <c r="I6" s="21" t="s">
        <v>5</v>
      </c>
      <c r="J6" s="20">
        <f t="shared" si="0"/>
        <v>-4.4197530864197532E-2</v>
      </c>
      <c r="K6" s="20">
        <f t="shared" si="1"/>
        <v>4.7654320987654319E-2</v>
      </c>
      <c r="L6" s="21" t="s">
        <v>5</v>
      </c>
      <c r="M6" s="20">
        <f t="shared" si="2"/>
        <v>-4.171027958296647E-2</v>
      </c>
      <c r="N6" s="20">
        <f t="shared" si="3"/>
        <v>3.9216130978097626E-2</v>
      </c>
      <c r="O6" s="21" t="s">
        <v>5</v>
      </c>
      <c r="P6" s="20">
        <f t="shared" si="4"/>
        <v>-4.578144321643051E-2</v>
      </c>
      <c r="Q6" s="20">
        <f t="shared" si="5"/>
        <v>4.1315216398956044E-2</v>
      </c>
      <c r="R6" s="21" t="s">
        <v>5</v>
      </c>
      <c r="S6" s="20">
        <f t="shared" si="6"/>
        <v>-4.34247078603145E-2</v>
      </c>
      <c r="T6" s="20">
        <f t="shared" si="7"/>
        <v>3.8018692303481788E-2</v>
      </c>
      <c r="U6" s="21" t="s">
        <v>5</v>
      </c>
      <c r="V6" s="20">
        <f t="shared" si="8"/>
        <v>-4.0567312408259552E-2</v>
      </c>
      <c r="W6" s="20">
        <f t="shared" si="9"/>
        <v>3.9707191575688305E-2</v>
      </c>
      <c r="X6" s="21" t="s">
        <v>5</v>
      </c>
      <c r="Y6" s="20">
        <f t="shared" si="10"/>
        <v>-4.6859058002080442E-2</v>
      </c>
      <c r="Z6" s="20">
        <f t="shared" si="11"/>
        <v>4.4917963646423316E-2</v>
      </c>
    </row>
    <row r="7" spans="1:26" x14ac:dyDescent="0.25">
      <c r="A7" s="183" t="s">
        <v>6</v>
      </c>
      <c r="B7" s="177">
        <v>138</v>
      </c>
      <c r="C7" s="178">
        <v>166.96891288222756</v>
      </c>
      <c r="D7" s="178">
        <v>155.91234532152896</v>
      </c>
      <c r="E7" s="178">
        <v>175.25328845066795</v>
      </c>
      <c r="F7" s="178">
        <v>167.35320778640937</v>
      </c>
      <c r="G7" s="187">
        <v>159.25960258822192</v>
      </c>
      <c r="I7" s="21" t="s">
        <v>6</v>
      </c>
      <c r="J7" s="20">
        <f t="shared" si="0"/>
        <v>-3.4074074074074076E-2</v>
      </c>
      <c r="K7" s="20">
        <f t="shared" si="1"/>
        <v>2.8395061728395062E-2</v>
      </c>
      <c r="L7" s="21" t="s">
        <v>6</v>
      </c>
      <c r="M7" s="20">
        <f t="shared" si="2"/>
        <v>-4.1136950194128843E-2</v>
      </c>
      <c r="N7" s="20">
        <f t="shared" si="3"/>
        <v>4.544563339011598E-2</v>
      </c>
      <c r="O7" s="21" t="s">
        <v>6</v>
      </c>
      <c r="P7" s="20">
        <f t="shared" si="4"/>
        <v>-3.7892525070973335E-2</v>
      </c>
      <c r="Q7" s="20">
        <f t="shared" si="5"/>
        <v>3.5768040444376398E-2</v>
      </c>
      <c r="R7" s="21" t="s">
        <v>6</v>
      </c>
      <c r="S7" s="20">
        <f t="shared" si="6"/>
        <v>-4.1994799674982174E-2</v>
      </c>
      <c r="T7" s="20">
        <f t="shared" si="7"/>
        <v>3.8351824713706878E-2</v>
      </c>
      <c r="U7" s="21" t="s">
        <v>6</v>
      </c>
      <c r="V7" s="20">
        <f t="shared" si="8"/>
        <v>-3.9396767081264605E-2</v>
      </c>
      <c r="W7" s="20">
        <f t="shared" si="9"/>
        <v>3.4902096961597469E-2</v>
      </c>
      <c r="X7" s="21" t="s">
        <v>6</v>
      </c>
      <c r="Y7" s="20">
        <f t="shared" si="10"/>
        <v>-3.6971199132417885E-2</v>
      </c>
      <c r="Z7" s="20">
        <f t="shared" si="11"/>
        <v>3.6896194885224852E-2</v>
      </c>
    </row>
    <row r="8" spans="1:26" x14ac:dyDescent="0.25">
      <c r="A8" s="183" t="s">
        <v>7</v>
      </c>
      <c r="B8" s="177">
        <v>128</v>
      </c>
      <c r="C8" s="178">
        <v>127.05997320949109</v>
      </c>
      <c r="D8" s="178">
        <v>155.29274501945571</v>
      </c>
      <c r="E8" s="178">
        <v>143.09450161819214</v>
      </c>
      <c r="F8" s="178">
        <v>162.67577178954693</v>
      </c>
      <c r="G8" s="187">
        <v>154.09334414048595</v>
      </c>
      <c r="I8" s="21" t="s">
        <v>7</v>
      </c>
      <c r="J8" s="20">
        <f t="shared" si="0"/>
        <v>-3.1604938271604939E-2</v>
      </c>
      <c r="K8" s="20">
        <f t="shared" si="1"/>
        <v>3.3086419753086418E-2</v>
      </c>
      <c r="L8" s="21" t="s">
        <v>7</v>
      </c>
      <c r="M8" s="20">
        <f t="shared" si="2"/>
        <v>-3.1304388938993538E-2</v>
      </c>
      <c r="N8" s="20">
        <f t="shared" si="3"/>
        <v>2.6230389741964819E-2</v>
      </c>
      <c r="O8" s="21" t="s">
        <v>7</v>
      </c>
      <c r="P8" s="20">
        <f t="shared" si="4"/>
        <v>-3.7741939048218848E-2</v>
      </c>
      <c r="Q8" s="20">
        <f t="shared" si="5"/>
        <v>4.297064028381347E-2</v>
      </c>
      <c r="R8" s="21" t="s">
        <v>7</v>
      </c>
      <c r="S8" s="20">
        <f t="shared" si="6"/>
        <v>-3.4288799846052119E-2</v>
      </c>
      <c r="T8" s="20">
        <f t="shared" si="7"/>
        <v>3.2614518710745999E-2</v>
      </c>
      <c r="U8" s="21" t="s">
        <v>7</v>
      </c>
      <c r="V8" s="20">
        <f t="shared" si="8"/>
        <v>-3.8295647724526004E-2</v>
      </c>
      <c r="W8" s="20">
        <f t="shared" si="9"/>
        <v>3.5592906062562601E-2</v>
      </c>
      <c r="X8" s="21" t="s">
        <v>7</v>
      </c>
      <c r="Y8" s="20">
        <f t="shared" si="10"/>
        <v>-3.5771882000284666E-2</v>
      </c>
      <c r="Z8" s="20">
        <f t="shared" si="11"/>
        <v>3.2232394454807238E-2</v>
      </c>
    </row>
    <row r="9" spans="1:26" x14ac:dyDescent="0.25">
      <c r="A9" s="183" t="s">
        <v>8</v>
      </c>
      <c r="B9" s="177">
        <v>118</v>
      </c>
      <c r="C9" s="178">
        <v>117.74753383841298</v>
      </c>
      <c r="D9" s="178">
        <v>116.86295411224069</v>
      </c>
      <c r="E9" s="178">
        <v>144.41709782535182</v>
      </c>
      <c r="F9" s="178">
        <v>131.17534178523894</v>
      </c>
      <c r="G9" s="187">
        <v>151.02932828542089</v>
      </c>
      <c r="I9" s="21" t="s">
        <v>8</v>
      </c>
      <c r="J9" s="20">
        <f t="shared" si="0"/>
        <v>-2.9135802469135802E-2</v>
      </c>
      <c r="K9" s="20">
        <f t="shared" si="1"/>
        <v>2.54320987654321E-2</v>
      </c>
      <c r="L9" s="21" t="s">
        <v>8</v>
      </c>
      <c r="M9" s="20">
        <f t="shared" si="2"/>
        <v>-2.9010037565548975E-2</v>
      </c>
      <c r="N9" s="20">
        <f t="shared" si="3"/>
        <v>3.1208575716970659E-2</v>
      </c>
      <c r="O9" s="21" t="s">
        <v>8</v>
      </c>
      <c r="P9" s="20">
        <f t="shared" si="4"/>
        <v>-2.840206405358088E-2</v>
      </c>
      <c r="Q9" s="20">
        <f t="shared" si="5"/>
        <v>2.3858216733826893E-2</v>
      </c>
      <c r="R9" s="21" t="s">
        <v>8</v>
      </c>
      <c r="S9" s="20">
        <f t="shared" si="6"/>
        <v>-3.4605724927809979E-2</v>
      </c>
      <c r="T9" s="20">
        <f t="shared" si="7"/>
        <v>4.0572725046184553E-2</v>
      </c>
      <c r="U9" s="21" t="s">
        <v>8</v>
      </c>
      <c r="V9" s="20">
        <f t="shared" si="8"/>
        <v>-3.088010355746533E-2</v>
      </c>
      <c r="W9" s="20">
        <f t="shared" si="9"/>
        <v>2.9507940266319879E-2</v>
      </c>
      <c r="X9" s="21" t="s">
        <v>8</v>
      </c>
      <c r="Y9" s="20">
        <f t="shared" si="10"/>
        <v>-3.506058837351736E-2</v>
      </c>
      <c r="Z9" s="20">
        <f t="shared" si="11"/>
        <v>3.3136886942353436E-2</v>
      </c>
    </row>
    <row r="10" spans="1:26" x14ac:dyDescent="0.25">
      <c r="A10" s="183" t="s">
        <v>9</v>
      </c>
      <c r="B10" s="177">
        <v>107</v>
      </c>
      <c r="C10" s="178">
        <v>107.71891679194626</v>
      </c>
      <c r="D10" s="178">
        <v>107.44884495656491</v>
      </c>
      <c r="E10" s="178">
        <v>106.69243426686637</v>
      </c>
      <c r="F10" s="178">
        <v>133.3572472999553</v>
      </c>
      <c r="G10" s="187">
        <v>119.29090044657025</v>
      </c>
      <c r="I10" s="21" t="s">
        <v>9</v>
      </c>
      <c r="J10" s="20">
        <f t="shared" si="0"/>
        <v>-2.6419753086419754E-2</v>
      </c>
      <c r="K10" s="20">
        <f t="shared" si="1"/>
        <v>2.1234567901234569E-2</v>
      </c>
      <c r="L10" s="21" t="s">
        <v>9</v>
      </c>
      <c r="M10" s="20">
        <f t="shared" si="2"/>
        <v>-2.6539237984746257E-2</v>
      </c>
      <c r="N10" s="20">
        <f t="shared" si="3"/>
        <v>2.391693656296447E-2</v>
      </c>
      <c r="O10" s="21" t="s">
        <v>9</v>
      </c>
      <c r="P10" s="20">
        <f t="shared" si="4"/>
        <v>-2.6114083801172566E-2</v>
      </c>
      <c r="Q10" s="20">
        <f t="shared" si="5"/>
        <v>2.9135163384003866E-2</v>
      </c>
      <c r="R10" s="21" t="s">
        <v>9</v>
      </c>
      <c r="S10" s="20">
        <f t="shared" si="6"/>
        <v>-2.5566010449695385E-2</v>
      </c>
      <c r="T10" s="20">
        <f t="shared" si="7"/>
        <v>2.1690338226093838E-2</v>
      </c>
      <c r="U10" s="21" t="s">
        <v>9</v>
      </c>
      <c r="V10" s="20">
        <f t="shared" si="8"/>
        <v>-3.1393747869956294E-2</v>
      </c>
      <c r="W10" s="20">
        <f t="shared" si="9"/>
        <v>3.8266763182479305E-2</v>
      </c>
      <c r="X10" s="21" t="s">
        <v>9</v>
      </c>
      <c r="Y10" s="20">
        <f t="shared" si="10"/>
        <v>-2.7692695218503281E-2</v>
      </c>
      <c r="Z10" s="20">
        <f t="shared" si="11"/>
        <v>2.6775715214765485E-2</v>
      </c>
    </row>
    <row r="11" spans="1:26" x14ac:dyDescent="0.25">
      <c r="A11" s="183" t="s">
        <v>10</v>
      </c>
      <c r="B11" s="177">
        <v>114</v>
      </c>
      <c r="C11" s="178">
        <v>96.585565545319412</v>
      </c>
      <c r="D11" s="178">
        <v>98.256236955999782</v>
      </c>
      <c r="E11" s="178">
        <v>97.977638644339422</v>
      </c>
      <c r="F11" s="178">
        <v>97.340572336196217</v>
      </c>
      <c r="G11" s="187">
        <v>123.11496907480719</v>
      </c>
      <c r="I11" s="21" t="s">
        <v>10</v>
      </c>
      <c r="J11" s="20">
        <f t="shared" si="0"/>
        <v>-2.8148148148148148E-2</v>
      </c>
      <c r="K11" s="20">
        <f t="shared" si="1"/>
        <v>2.9382716049382716E-2</v>
      </c>
      <c r="L11" s="21" t="s">
        <v>10</v>
      </c>
      <c r="M11" s="20">
        <f t="shared" si="2"/>
        <v>-2.3796259619370673E-2</v>
      </c>
      <c r="N11" s="20">
        <f t="shared" si="3"/>
        <v>1.911834026032528E-2</v>
      </c>
      <c r="O11" s="21" t="s">
        <v>10</v>
      </c>
      <c r="P11" s="20">
        <f t="shared" si="4"/>
        <v>-2.3879936605126599E-2</v>
      </c>
      <c r="Q11" s="20">
        <f t="shared" si="5"/>
        <v>2.2056337205589846E-2</v>
      </c>
      <c r="R11" s="21" t="s">
        <v>10</v>
      </c>
      <c r="S11" s="20">
        <f t="shared" si="6"/>
        <v>-2.347774095351729E-2</v>
      </c>
      <c r="T11" s="20">
        <f t="shared" si="7"/>
        <v>2.6938727299556167E-2</v>
      </c>
      <c r="U11" s="21" t="s">
        <v>10</v>
      </c>
      <c r="V11" s="20">
        <f t="shared" si="8"/>
        <v>-2.2915030471244668E-2</v>
      </c>
      <c r="W11" s="20">
        <f t="shared" si="9"/>
        <v>1.9438542768422828E-2</v>
      </c>
      <c r="X11" s="21" t="s">
        <v>10</v>
      </c>
      <c r="Y11" s="20">
        <f t="shared" si="10"/>
        <v>-2.8580430717354988E-2</v>
      </c>
      <c r="Z11" s="20">
        <f t="shared" si="11"/>
        <v>3.5934866139312474E-2</v>
      </c>
    </row>
    <row r="12" spans="1:26" x14ac:dyDescent="0.25">
      <c r="A12" s="184" t="s">
        <v>11</v>
      </c>
      <c r="B12" s="179">
        <v>153</v>
      </c>
      <c r="C12" s="180">
        <v>100.52108603349978</v>
      </c>
      <c r="D12" s="180">
        <v>86.794900049648291</v>
      </c>
      <c r="E12" s="180">
        <v>89.218686071813693</v>
      </c>
      <c r="F12" s="180">
        <v>88.888245902020046</v>
      </c>
      <c r="G12" s="188">
        <v>88.38106992524034</v>
      </c>
      <c r="I12" s="21" t="s">
        <v>11</v>
      </c>
      <c r="J12" s="20">
        <f t="shared" si="0"/>
        <v>-3.7777777777777778E-2</v>
      </c>
      <c r="K12" s="20">
        <f t="shared" si="1"/>
        <v>3.2098765432098768E-2</v>
      </c>
      <c r="L12" s="21" t="s">
        <v>11</v>
      </c>
      <c r="M12" s="20">
        <f t="shared" si="2"/>
        <v>-2.4765873109185051E-2</v>
      </c>
      <c r="N12" s="20">
        <f t="shared" si="3"/>
        <v>2.651990313126518E-2</v>
      </c>
      <c r="O12" s="21" t="s">
        <v>11</v>
      </c>
      <c r="P12" s="20">
        <f t="shared" si="4"/>
        <v>-2.1094403521295643E-2</v>
      </c>
      <c r="Q12" s="20">
        <f t="shared" si="5"/>
        <v>1.6753459536135648E-2</v>
      </c>
      <c r="R12" s="21" t="s">
        <v>11</v>
      </c>
      <c r="S12" s="20">
        <f t="shared" si="6"/>
        <v>-2.1378890416116798E-2</v>
      </c>
      <c r="T12" s="20">
        <f t="shared" si="7"/>
        <v>2.0087175494279463E-2</v>
      </c>
      <c r="U12" s="21" t="s">
        <v>11</v>
      </c>
      <c r="V12" s="20">
        <f t="shared" si="8"/>
        <v>-2.0925260808466226E-2</v>
      </c>
      <c r="W12" s="20">
        <f t="shared" si="9"/>
        <v>2.4481050414250572E-2</v>
      </c>
      <c r="X12" s="21" t="s">
        <v>11</v>
      </c>
      <c r="Y12" s="20">
        <f t="shared" si="10"/>
        <v>-2.0517156156610067E-2</v>
      </c>
      <c r="Z12" s="20">
        <f t="shared" si="11"/>
        <v>1.7223648600283234E-2</v>
      </c>
    </row>
    <row r="13" spans="1:26" x14ac:dyDescent="0.25">
      <c r="A13" s="184" t="s">
        <v>12</v>
      </c>
      <c r="B13" s="179">
        <v>123</v>
      </c>
      <c r="C13" s="180">
        <v>135.30114392399261</v>
      </c>
      <c r="D13" s="180">
        <v>85.882099997212421</v>
      </c>
      <c r="E13" s="180">
        <v>75.934705251112263</v>
      </c>
      <c r="F13" s="180">
        <v>78.788647464510831</v>
      </c>
      <c r="G13" s="188">
        <v>78.402481096850778</v>
      </c>
      <c r="I13" s="21" t="s">
        <v>12</v>
      </c>
      <c r="J13" s="20">
        <f t="shared" si="0"/>
        <v>-3.037037037037037E-2</v>
      </c>
      <c r="K13" s="20">
        <f t="shared" si="1"/>
        <v>3.580246913580247E-2</v>
      </c>
      <c r="L13" s="21" t="s">
        <v>12</v>
      </c>
      <c r="M13" s="20">
        <f t="shared" si="2"/>
        <v>-3.333480659801543E-2</v>
      </c>
      <c r="N13" s="20">
        <f t="shared" si="3"/>
        <v>2.9083548486119305E-2</v>
      </c>
      <c r="O13" s="21" t="s">
        <v>12</v>
      </c>
      <c r="P13" s="20">
        <f t="shared" si="4"/>
        <v>-2.0872559004747691E-2</v>
      </c>
      <c r="Q13" s="20">
        <f t="shared" si="5"/>
        <v>2.3785735176858683E-2</v>
      </c>
      <c r="R13" s="21" t="s">
        <v>12</v>
      </c>
      <c r="S13" s="20">
        <f t="shared" si="6"/>
        <v>-1.8195736945026908E-2</v>
      </c>
      <c r="T13" s="20">
        <f t="shared" si="7"/>
        <v>1.4740353957029441E-2</v>
      </c>
      <c r="U13" s="21" t="s">
        <v>12</v>
      </c>
      <c r="V13" s="20">
        <f t="shared" si="8"/>
        <v>-1.8547705382312232E-2</v>
      </c>
      <c r="W13" s="20">
        <f t="shared" si="9"/>
        <v>1.8361484721960499E-2</v>
      </c>
      <c r="X13" s="21" t="s">
        <v>12</v>
      </c>
      <c r="Y13" s="20">
        <f t="shared" si="10"/>
        <v>-1.8200684253884155E-2</v>
      </c>
      <c r="Z13" s="20">
        <f t="shared" si="11"/>
        <v>2.2458307665011151E-2</v>
      </c>
    </row>
    <row r="14" spans="1:26" x14ac:dyDescent="0.25">
      <c r="A14" s="184" t="s">
        <v>13</v>
      </c>
      <c r="B14" s="179">
        <v>104</v>
      </c>
      <c r="C14" s="180">
        <v>105.97974302717826</v>
      </c>
      <c r="D14" s="180">
        <v>117.05939367945771</v>
      </c>
      <c r="E14" s="180">
        <v>71.631074718801372</v>
      </c>
      <c r="F14" s="180">
        <v>65.132091456460842</v>
      </c>
      <c r="G14" s="188">
        <v>68.137305476198591</v>
      </c>
      <c r="I14" s="21" t="s">
        <v>13</v>
      </c>
      <c r="J14" s="20">
        <f t="shared" si="0"/>
        <v>-2.5679012345679011E-2</v>
      </c>
      <c r="K14" s="20">
        <f t="shared" si="1"/>
        <v>2.2962962962962963E-2</v>
      </c>
      <c r="L14" s="21" t="s">
        <v>13</v>
      </c>
      <c r="M14" s="20">
        <f t="shared" si="2"/>
        <v>-2.6110749212164615E-2</v>
      </c>
      <c r="N14" s="20">
        <f t="shared" si="3"/>
        <v>3.2809068434725593E-2</v>
      </c>
      <c r="O14" s="21" t="s">
        <v>13</v>
      </c>
      <c r="P14" s="20">
        <f t="shared" si="4"/>
        <v>-2.8449806207740333E-2</v>
      </c>
      <c r="Q14" s="20">
        <f t="shared" si="5"/>
        <v>2.5576508205839114E-2</v>
      </c>
      <c r="R14" s="21" t="s">
        <v>13</v>
      </c>
      <c r="S14" s="20">
        <f t="shared" si="6"/>
        <v>-1.7164486098453453E-2</v>
      </c>
      <c r="T14" s="20">
        <f t="shared" si="7"/>
        <v>2.099451558690122E-2</v>
      </c>
      <c r="U14" s="21" t="s">
        <v>13</v>
      </c>
      <c r="V14" s="20">
        <f t="shared" si="8"/>
        <v>-1.5332803419584016E-2</v>
      </c>
      <c r="W14" s="20">
        <f t="shared" si="9"/>
        <v>1.2703447923361089E-2</v>
      </c>
      <c r="X14" s="21" t="s">
        <v>13</v>
      </c>
      <c r="Y14" s="20">
        <f t="shared" si="10"/>
        <v>-1.581768287856589E-2</v>
      </c>
      <c r="Z14" s="20">
        <f t="shared" si="11"/>
        <v>1.6610742744066213E-2</v>
      </c>
    </row>
    <row r="15" spans="1:26" x14ac:dyDescent="0.25">
      <c r="A15" s="184" t="s">
        <v>14</v>
      </c>
      <c r="B15" s="179">
        <v>95</v>
      </c>
      <c r="C15" s="180">
        <v>86.507903285327984</v>
      </c>
      <c r="D15" s="180">
        <v>88.737402710296635</v>
      </c>
      <c r="E15" s="180">
        <v>98.458845907827126</v>
      </c>
      <c r="F15" s="180">
        <v>57.909900191897187</v>
      </c>
      <c r="G15" s="188">
        <v>54.415288872505585</v>
      </c>
      <c r="I15" s="21" t="s">
        <v>14</v>
      </c>
      <c r="J15" s="20">
        <f t="shared" si="0"/>
        <v>-2.3456790123456792E-2</v>
      </c>
      <c r="K15" s="20">
        <f t="shared" si="1"/>
        <v>2.2716049382716048E-2</v>
      </c>
      <c r="L15" s="21" t="s">
        <v>14</v>
      </c>
      <c r="M15" s="20">
        <f t="shared" si="2"/>
        <v>-2.1313376528702566E-2</v>
      </c>
      <c r="N15" s="20">
        <f t="shared" si="3"/>
        <v>2.0775063673523525E-2</v>
      </c>
      <c r="O15" s="21" t="s">
        <v>14</v>
      </c>
      <c r="P15" s="20">
        <f t="shared" si="4"/>
        <v>-2.1566504243129156E-2</v>
      </c>
      <c r="Q15" s="20">
        <f t="shared" si="5"/>
        <v>2.9987602017087552E-2</v>
      </c>
      <c r="R15" s="21" t="s">
        <v>14</v>
      </c>
      <c r="S15" s="20">
        <f t="shared" si="6"/>
        <v>-2.3593049503850147E-2</v>
      </c>
      <c r="T15" s="20">
        <f t="shared" si="7"/>
        <v>2.2633539744062639E-2</v>
      </c>
      <c r="U15" s="21" t="s">
        <v>14</v>
      </c>
      <c r="V15" s="20">
        <f t="shared" si="8"/>
        <v>-1.3632620968169633E-2</v>
      </c>
      <c r="W15" s="20">
        <f t="shared" si="9"/>
        <v>1.8635746138861219E-2</v>
      </c>
      <c r="X15" s="21" t="s">
        <v>14</v>
      </c>
      <c r="Y15" s="20">
        <f t="shared" si="10"/>
        <v>-1.263219578636717E-2</v>
      </c>
      <c r="Z15" s="20">
        <f t="shared" si="11"/>
        <v>1.107344739593873E-2</v>
      </c>
    </row>
    <row r="16" spans="1:26" x14ac:dyDescent="0.25">
      <c r="A16" s="184" t="s">
        <v>15</v>
      </c>
      <c r="B16" s="179">
        <v>72</v>
      </c>
      <c r="C16" s="180">
        <v>82.116973732925331</v>
      </c>
      <c r="D16" s="180">
        <v>73.866833727796902</v>
      </c>
      <c r="E16" s="180">
        <v>76.400673894695132</v>
      </c>
      <c r="F16" s="180">
        <v>85.133234745549501</v>
      </c>
      <c r="G16" s="188">
        <v>47.985713405326869</v>
      </c>
      <c r="I16" s="21" t="s">
        <v>15</v>
      </c>
      <c r="J16" s="20">
        <f t="shared" si="0"/>
        <v>-1.7777777777777778E-2</v>
      </c>
      <c r="K16" s="20">
        <f t="shared" si="1"/>
        <v>1.6296296296296295E-2</v>
      </c>
      <c r="L16" s="21" t="s">
        <v>15</v>
      </c>
      <c r="M16" s="20">
        <f t="shared" si="2"/>
        <v>-2.0231561673559294E-2</v>
      </c>
      <c r="N16" s="20">
        <f t="shared" si="3"/>
        <v>1.9953238922937613E-2</v>
      </c>
      <c r="O16" s="21" t="s">
        <v>15</v>
      </c>
      <c r="P16" s="20">
        <f t="shared" si="4"/>
        <v>-1.7952400389922595E-2</v>
      </c>
      <c r="Q16" s="20">
        <f t="shared" si="5"/>
        <v>1.7766142037436507E-2</v>
      </c>
      <c r="R16" s="21" t="s">
        <v>15</v>
      </c>
      <c r="S16" s="20">
        <f t="shared" si="6"/>
        <v>-1.8307393964504714E-2</v>
      </c>
      <c r="T16" s="20">
        <f t="shared" si="7"/>
        <v>2.6247684766852859E-2</v>
      </c>
      <c r="U16" s="21" t="s">
        <v>15</v>
      </c>
      <c r="V16" s="20">
        <f t="shared" si="8"/>
        <v>-2.0041290301561883E-2</v>
      </c>
      <c r="W16" s="20">
        <f t="shared" si="9"/>
        <v>1.9069894441006312E-2</v>
      </c>
      <c r="X16" s="21" t="s">
        <v>15</v>
      </c>
      <c r="Y16" s="20">
        <f t="shared" si="10"/>
        <v>-1.1139606887042911E-2</v>
      </c>
      <c r="Z16" s="20">
        <f t="shared" si="11"/>
        <v>1.5913700552060716E-2</v>
      </c>
    </row>
    <row r="17" spans="1:26" x14ac:dyDescent="0.25">
      <c r="A17" s="184" t="s">
        <v>16</v>
      </c>
      <c r="B17" s="179">
        <v>54</v>
      </c>
      <c r="C17" s="180">
        <v>57.154398846095987</v>
      </c>
      <c r="D17" s="180">
        <v>65.43858824816509</v>
      </c>
      <c r="E17" s="180">
        <v>58.135691995571293</v>
      </c>
      <c r="F17" s="180">
        <v>60.696661973213722</v>
      </c>
      <c r="G17" s="188">
        <v>67.911977033917523</v>
      </c>
      <c r="I17" s="21" t="s">
        <v>16</v>
      </c>
      <c r="J17" s="20">
        <f t="shared" si="0"/>
        <v>-1.3333333333333334E-2</v>
      </c>
      <c r="K17" s="20">
        <f t="shared" si="1"/>
        <v>1.2592592592592593E-2</v>
      </c>
      <c r="L17" s="21" t="s">
        <v>16</v>
      </c>
      <c r="M17" s="20">
        <f t="shared" si="2"/>
        <v>-1.4081409635610598E-2</v>
      </c>
      <c r="N17" s="20">
        <f t="shared" si="3"/>
        <v>1.3572918488307753E-2</v>
      </c>
      <c r="O17" s="21" t="s">
        <v>16</v>
      </c>
      <c r="P17" s="20">
        <f t="shared" si="4"/>
        <v>-1.5904021844383734E-2</v>
      </c>
      <c r="Q17" s="20">
        <f t="shared" si="5"/>
        <v>1.6532203068528838E-2</v>
      </c>
      <c r="R17" s="21" t="s">
        <v>16</v>
      </c>
      <c r="S17" s="20">
        <f t="shared" si="6"/>
        <v>-1.3930675771642993E-2</v>
      </c>
      <c r="T17" s="20">
        <f t="shared" si="7"/>
        <v>1.4481810729615992E-2</v>
      </c>
      <c r="U17" s="21" t="s">
        <v>16</v>
      </c>
      <c r="V17" s="20">
        <f t="shared" si="8"/>
        <v>-1.4288655030866657E-2</v>
      </c>
      <c r="W17" s="20">
        <f t="shared" si="9"/>
        <v>2.1863824688829973E-2</v>
      </c>
      <c r="X17" s="21" t="s">
        <v>16</v>
      </c>
      <c r="Y17" s="20">
        <f t="shared" si="10"/>
        <v>-1.5765374178968599E-2</v>
      </c>
      <c r="Z17" s="20">
        <f t="shared" si="11"/>
        <v>1.5362145181598799E-2</v>
      </c>
    </row>
    <row r="18" spans="1:26" x14ac:dyDescent="0.25">
      <c r="A18" s="184" t="s">
        <v>17</v>
      </c>
      <c r="B18" s="179">
        <v>35</v>
      </c>
      <c r="C18" s="180">
        <v>40.510490157963844</v>
      </c>
      <c r="D18" s="180">
        <v>42.689257993136607</v>
      </c>
      <c r="E18" s="180">
        <v>49.113587151893746</v>
      </c>
      <c r="F18" s="180">
        <v>43.058453208496736</v>
      </c>
      <c r="G18" s="188">
        <v>45.439170489348086</v>
      </c>
      <c r="I18" s="21" t="s">
        <v>17</v>
      </c>
      <c r="J18" s="20">
        <f t="shared" si="0"/>
        <v>-8.6419753086419745E-3</v>
      </c>
      <c r="K18" s="20">
        <f t="shared" si="1"/>
        <v>1.1851851851851851E-2</v>
      </c>
      <c r="L18" s="21" t="s">
        <v>17</v>
      </c>
      <c r="M18" s="20">
        <f t="shared" si="2"/>
        <v>-9.9807681993076443E-3</v>
      </c>
      <c r="N18" s="20">
        <f t="shared" si="3"/>
        <v>1.0354305738177137E-2</v>
      </c>
      <c r="O18" s="21" t="s">
        <v>17</v>
      </c>
      <c r="P18" s="20">
        <f t="shared" si="4"/>
        <v>-1.0375084637655137E-2</v>
      </c>
      <c r="Q18" s="20">
        <f t="shared" si="5"/>
        <v>1.116713994286786E-2</v>
      </c>
      <c r="R18" s="21" t="s">
        <v>17</v>
      </c>
      <c r="S18" s="20">
        <f t="shared" si="6"/>
        <v>-1.1768767776041666E-2</v>
      </c>
      <c r="T18" s="20">
        <f t="shared" si="7"/>
        <v>1.36822280489738E-2</v>
      </c>
      <c r="U18" s="21" t="s">
        <v>17</v>
      </c>
      <c r="V18" s="20">
        <f t="shared" si="8"/>
        <v>-1.013642866110892E-2</v>
      </c>
      <c r="W18" s="20">
        <f t="shared" si="9"/>
        <v>1.1743156453854927E-2</v>
      </c>
      <c r="X18" s="21" t="s">
        <v>17</v>
      </c>
      <c r="Y18" s="20">
        <f t="shared" si="10"/>
        <v>-1.0548441621552902E-2</v>
      </c>
      <c r="Z18" s="20">
        <f t="shared" si="11"/>
        <v>1.8280876493042185E-2</v>
      </c>
    </row>
    <row r="19" spans="1:26" x14ac:dyDescent="0.25">
      <c r="A19" s="184" t="s">
        <v>18</v>
      </c>
      <c r="B19" s="179">
        <v>25</v>
      </c>
      <c r="C19" s="180">
        <v>23.356852143240388</v>
      </c>
      <c r="D19" s="180">
        <v>27.347002237983716</v>
      </c>
      <c r="E19" s="180">
        <v>28.686781995890275</v>
      </c>
      <c r="F19" s="180">
        <v>33.177690113911666</v>
      </c>
      <c r="G19" s="188">
        <v>28.68590043904582</v>
      </c>
      <c r="I19" s="21" t="s">
        <v>18</v>
      </c>
      <c r="J19" s="20">
        <f t="shared" si="0"/>
        <v>-6.1728395061728392E-3</v>
      </c>
      <c r="K19" s="20">
        <f t="shared" si="1"/>
        <v>7.9012345679012348E-3</v>
      </c>
      <c r="L19" s="21" t="s">
        <v>18</v>
      </c>
      <c r="M19" s="20">
        <f t="shared" si="2"/>
        <v>-5.7545422481479402E-3</v>
      </c>
      <c r="N19" s="20">
        <f t="shared" si="3"/>
        <v>8.7051748453199889E-3</v>
      </c>
      <c r="O19" s="21" t="s">
        <v>18</v>
      </c>
      <c r="P19" s="20">
        <f t="shared" si="4"/>
        <v>-6.6463432756512647E-3</v>
      </c>
      <c r="Q19" s="20">
        <f t="shared" si="5"/>
        <v>7.4208754776065458E-3</v>
      </c>
      <c r="R19" s="21" t="s">
        <v>18</v>
      </c>
      <c r="S19" s="20">
        <f t="shared" si="6"/>
        <v>-6.8740260105099663E-3</v>
      </c>
      <c r="T19" s="20">
        <f t="shared" si="7"/>
        <v>8.1124100111154597E-3</v>
      </c>
      <c r="U19" s="21" t="s">
        <v>18</v>
      </c>
      <c r="V19" s="20">
        <f t="shared" si="8"/>
        <v>-7.8103894571317639E-3</v>
      </c>
      <c r="W19" s="20">
        <f t="shared" si="9"/>
        <v>9.9626461319419941E-3</v>
      </c>
      <c r="X19" s="21" t="s">
        <v>18</v>
      </c>
      <c r="Y19" s="20">
        <f t="shared" si="10"/>
        <v>-6.6592665069422317E-3</v>
      </c>
      <c r="Z19" s="20">
        <f t="shared" si="11"/>
        <v>8.4327695398937284E-3</v>
      </c>
    </row>
    <row r="20" spans="1:26" ht="15.75" thickBot="1" x14ac:dyDescent="0.3">
      <c r="A20" s="185" t="s">
        <v>19</v>
      </c>
      <c r="B20" s="181">
        <v>16</v>
      </c>
      <c r="C20" s="182">
        <v>24.592669332975316</v>
      </c>
      <c r="D20" s="182">
        <v>28.437416954782666</v>
      </c>
      <c r="E20" s="182">
        <v>33.115040916598367</v>
      </c>
      <c r="F20" s="182">
        <v>36.624514034345836</v>
      </c>
      <c r="G20" s="189">
        <v>41.442261900419517</v>
      </c>
      <c r="I20" s="21" t="s">
        <v>19</v>
      </c>
      <c r="J20" s="20">
        <f t="shared" si="0"/>
        <v>-3.9506172839506174E-3</v>
      </c>
      <c r="K20" s="20">
        <f t="shared" si="1"/>
        <v>5.9259259259259256E-3</v>
      </c>
      <c r="L20" s="21" t="s">
        <v>19</v>
      </c>
      <c r="M20" s="20">
        <f t="shared" si="2"/>
        <v>-6.0590165919381083E-3</v>
      </c>
      <c r="N20" s="20">
        <f t="shared" si="3"/>
        <v>1.0315705089969006E-2</v>
      </c>
      <c r="O20" s="21" t="s">
        <v>19</v>
      </c>
      <c r="P20" s="20">
        <f t="shared" si="4"/>
        <v>-6.9113547916338737E-3</v>
      </c>
      <c r="Q20" s="20">
        <f t="shared" si="5"/>
        <v>1.3911479823174337E-2</v>
      </c>
      <c r="R20" s="21" t="s">
        <v>19</v>
      </c>
      <c r="S20" s="20">
        <f t="shared" si="6"/>
        <v>-7.9351407429529806E-3</v>
      </c>
      <c r="T20" s="20">
        <f t="shared" si="7"/>
        <v>1.5476420600453981E-2</v>
      </c>
      <c r="U20" s="21" t="s">
        <v>19</v>
      </c>
      <c r="V20" s="20">
        <f t="shared" si="8"/>
        <v>-8.6218093334498088E-3</v>
      </c>
      <c r="W20" s="20">
        <f t="shared" si="9"/>
        <v>1.7058805706563977E-2</v>
      </c>
      <c r="X20" s="21" t="s">
        <v>19</v>
      </c>
      <c r="Y20" s="20">
        <f t="shared" si="10"/>
        <v>-9.6205823216812206E-3</v>
      </c>
      <c r="Z20" s="20">
        <f t="shared" si="11"/>
        <v>1.9666404607005236E-2</v>
      </c>
    </row>
    <row r="21" spans="1:26" ht="15.75" thickTop="1" x14ac:dyDescent="0.25">
      <c r="A21" s="184" t="s">
        <v>20</v>
      </c>
      <c r="B21" s="179">
        <v>2067</v>
      </c>
      <c r="C21" s="180">
        <v>2050.3777793468912</v>
      </c>
      <c r="D21" s="180">
        <v>2059.0378550848077</v>
      </c>
      <c r="E21" s="180">
        <v>2072.3018979420845</v>
      </c>
      <c r="F21" s="180">
        <v>2097.6546151842872</v>
      </c>
      <c r="G21" s="188">
        <v>2117.0855003540978</v>
      </c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 x14ac:dyDescent="0.25">
      <c r="A22" s="176"/>
      <c r="B22" s="176"/>
      <c r="C22" s="176"/>
      <c r="D22" s="176"/>
      <c r="E22" s="176"/>
      <c r="F22" s="176"/>
      <c r="G22" s="176"/>
    </row>
    <row r="23" spans="1:26" x14ac:dyDescent="0.25">
      <c r="A23" s="922" t="s">
        <v>65</v>
      </c>
      <c r="B23" s="923"/>
      <c r="C23" s="923"/>
      <c r="D23" s="923"/>
      <c r="E23" s="923"/>
      <c r="F23" s="923"/>
      <c r="G23" s="924"/>
    </row>
    <row r="24" spans="1:26" x14ac:dyDescent="0.25">
      <c r="A24" s="183" t="s">
        <v>1</v>
      </c>
      <c r="B24" s="177">
        <v>2010</v>
      </c>
      <c r="C24" s="177">
        <v>2015</v>
      </c>
      <c r="D24" s="177">
        <v>2020</v>
      </c>
      <c r="E24" s="177">
        <v>2025</v>
      </c>
      <c r="F24" s="177">
        <v>2030</v>
      </c>
      <c r="G24" s="186">
        <v>2035</v>
      </c>
      <c r="Q24" s="919" t="s">
        <v>223</v>
      </c>
      <c r="R24" s="918"/>
      <c r="S24" s="920">
        <f>(SUM(B$48:B$50,B$61:B$65)/SUM(B$51:B$60))*100</f>
        <v>64.034021871202924</v>
      </c>
    </row>
    <row r="25" spans="1:26" x14ac:dyDescent="0.25">
      <c r="A25" s="183" t="s">
        <v>2</v>
      </c>
      <c r="B25" s="177">
        <v>191</v>
      </c>
      <c r="C25" s="178">
        <v>199.05569726052784</v>
      </c>
      <c r="D25" s="178">
        <v>225.32726033853322</v>
      </c>
      <c r="E25" s="178">
        <v>228.58926661764403</v>
      </c>
      <c r="F25" s="178">
        <v>238.28725473076994</v>
      </c>
      <c r="G25" s="187">
        <v>231.46923096542031</v>
      </c>
      <c r="Q25" s="919" t="s">
        <v>224</v>
      </c>
      <c r="R25" s="918"/>
      <c r="S25" s="920">
        <f>(SUM(B$48:B$50)/SUM(B$51:B$60))*100</f>
        <v>46.901579586877276</v>
      </c>
    </row>
    <row r="26" spans="1:26" x14ac:dyDescent="0.25">
      <c r="A26" s="183" t="s">
        <v>3</v>
      </c>
      <c r="B26" s="177">
        <v>190</v>
      </c>
      <c r="C26" s="178">
        <v>179.51506430390072</v>
      </c>
      <c r="D26" s="178">
        <v>188.13581759710462</v>
      </c>
      <c r="E26" s="178">
        <v>213.94294102592235</v>
      </c>
      <c r="F26" s="178">
        <v>215.94218885851117</v>
      </c>
      <c r="G26" s="187">
        <v>225.68987421319147</v>
      </c>
      <c r="Q26" s="919" t="s">
        <v>225</v>
      </c>
      <c r="R26" s="918"/>
      <c r="S26" s="920">
        <f>(SUM(B$61:B$65)/SUM(B$51:B$60))*100</f>
        <v>17.132442284325638</v>
      </c>
    </row>
    <row r="27" spans="1:26" x14ac:dyDescent="0.25">
      <c r="A27" s="183" t="s">
        <v>4</v>
      </c>
      <c r="B27" s="177">
        <v>171</v>
      </c>
      <c r="C27" s="178">
        <v>179.98220338026459</v>
      </c>
      <c r="D27" s="178">
        <v>169.04864456308314</v>
      </c>
      <c r="E27" s="178">
        <v>178.37894560092548</v>
      </c>
      <c r="F27" s="178">
        <v>203.74254341317601</v>
      </c>
      <c r="G27" s="187">
        <v>204.56197051591045</v>
      </c>
      <c r="Q27" s="919" t="s">
        <v>226</v>
      </c>
      <c r="R27" s="918"/>
      <c r="S27" s="920">
        <f>(SUM(B$61:B$65)/SUM(B$48:B$50))*100</f>
        <v>36.528497409326427</v>
      </c>
    </row>
    <row r="28" spans="1:26" x14ac:dyDescent="0.25">
      <c r="A28" s="183" t="s">
        <v>5</v>
      </c>
      <c r="B28" s="177">
        <v>193</v>
      </c>
      <c r="C28" s="178">
        <v>159.17258634779725</v>
      </c>
      <c r="D28" s="178">
        <v>169.99532953168455</v>
      </c>
      <c r="E28" s="178">
        <v>158.66014126383882</v>
      </c>
      <c r="F28" s="178">
        <v>168.67185748195726</v>
      </c>
      <c r="G28" s="187">
        <v>193.49161529167142</v>
      </c>
      <c r="Q28" s="919" t="s">
        <v>227</v>
      </c>
      <c r="R28" s="918"/>
      <c r="S28" s="921">
        <f>(B$21/B$43)*100</f>
        <v>104.23600605143722</v>
      </c>
    </row>
    <row r="29" spans="1:26" x14ac:dyDescent="0.25">
      <c r="A29" s="183" t="s">
        <v>6</v>
      </c>
      <c r="B29" s="177">
        <v>115</v>
      </c>
      <c r="C29" s="178">
        <v>184.45723289119533</v>
      </c>
      <c r="D29" s="178">
        <v>147.1709542394658</v>
      </c>
      <c r="E29" s="178">
        <v>160.05037412203302</v>
      </c>
      <c r="F29" s="178">
        <v>148.26033499011001</v>
      </c>
      <c r="G29" s="187">
        <v>158.93650929179927</v>
      </c>
      <c r="Q29" s="919" t="s">
        <v>228</v>
      </c>
      <c r="R29" s="918"/>
      <c r="S29" s="921">
        <f>(SUM(B$48)/SUM(B$28:B$33))*1000</f>
        <v>544</v>
      </c>
    </row>
    <row r="30" spans="1:26" x14ac:dyDescent="0.25">
      <c r="A30" s="183" t="s">
        <v>7</v>
      </c>
      <c r="B30" s="177">
        <v>134</v>
      </c>
      <c r="C30" s="178">
        <v>106.46534658075051</v>
      </c>
      <c r="D30" s="178">
        <v>176.80672623607336</v>
      </c>
      <c r="E30" s="178">
        <v>136.10736804393395</v>
      </c>
      <c r="F30" s="178">
        <v>151.1948173748217</v>
      </c>
      <c r="G30" s="187">
        <v>138.84641157982625</v>
      </c>
      <c r="Q30" s="919" t="s">
        <v>229</v>
      </c>
      <c r="R30" s="918"/>
      <c r="S30" s="921">
        <f>(SUM(B$52:B$54)/SUM(B$48:B$51,B$55:B$65))*100</f>
        <v>22.208811104405552</v>
      </c>
    </row>
    <row r="31" spans="1:26" x14ac:dyDescent="0.25">
      <c r="A31" s="183" t="s">
        <v>8</v>
      </c>
      <c r="B31" s="177">
        <v>103</v>
      </c>
      <c r="C31" s="178">
        <v>126.67108124143297</v>
      </c>
      <c r="D31" s="178">
        <v>98.166868510163141</v>
      </c>
      <c r="E31" s="178">
        <v>169.31866661539541</v>
      </c>
      <c r="F31" s="178">
        <v>125.34654045475736</v>
      </c>
      <c r="G31" s="187">
        <v>142.74266372990411</v>
      </c>
      <c r="Q31" s="918"/>
      <c r="R31" s="918"/>
      <c r="S31" s="904"/>
    </row>
    <row r="32" spans="1:26" x14ac:dyDescent="0.25">
      <c r="A32" s="183" t="s">
        <v>9</v>
      </c>
      <c r="B32" s="177">
        <v>86</v>
      </c>
      <c r="C32" s="178">
        <v>97.075375752121801</v>
      </c>
      <c r="D32" s="178">
        <v>119.87936000616847</v>
      </c>
      <c r="E32" s="178">
        <v>90.518424451367181</v>
      </c>
      <c r="F32" s="178">
        <v>162.55307337734004</v>
      </c>
      <c r="G32" s="187">
        <v>115.34085623908942</v>
      </c>
      <c r="Q32" s="904"/>
      <c r="R32" s="904"/>
      <c r="S32" s="904"/>
    </row>
    <row r="33" spans="1:19" x14ac:dyDescent="0.25">
      <c r="A33" s="183" t="s">
        <v>10</v>
      </c>
      <c r="B33" s="177">
        <v>119</v>
      </c>
      <c r="C33" s="178">
        <v>77.598569517548455</v>
      </c>
      <c r="D33" s="178">
        <v>90.752866336697736</v>
      </c>
      <c r="E33" s="178">
        <v>112.42107552510916</v>
      </c>
      <c r="F33" s="178">
        <v>82.572828381542649</v>
      </c>
      <c r="G33" s="187">
        <v>154.79542548539405</v>
      </c>
      <c r="Q33" s="904"/>
      <c r="R33" s="904"/>
      <c r="S33" s="904"/>
    </row>
    <row r="34" spans="1:19" x14ac:dyDescent="0.25">
      <c r="A34" s="184" t="s">
        <v>11</v>
      </c>
      <c r="B34" s="179">
        <v>130</v>
      </c>
      <c r="C34" s="180">
        <v>107.64043942667639</v>
      </c>
      <c r="D34" s="180">
        <v>68.933679231874635</v>
      </c>
      <c r="E34" s="180">
        <v>83.828083198485743</v>
      </c>
      <c r="F34" s="180">
        <v>103.99285576795428</v>
      </c>
      <c r="G34" s="188">
        <v>74.193737167564265</v>
      </c>
      <c r="Q34" s="904"/>
      <c r="R34" s="904"/>
      <c r="S34" s="904"/>
    </row>
    <row r="35" spans="1:19" x14ac:dyDescent="0.25">
      <c r="A35" s="184" t="s">
        <v>12</v>
      </c>
      <c r="B35" s="179">
        <v>145</v>
      </c>
      <c r="C35" s="180">
        <v>118.04590400038848</v>
      </c>
      <c r="D35" s="180">
        <v>97.868636351754503</v>
      </c>
      <c r="E35" s="180">
        <v>61.514652382904174</v>
      </c>
      <c r="F35" s="180">
        <v>77.997602229715767</v>
      </c>
      <c r="G35" s="188">
        <v>96.742903597018952</v>
      </c>
      <c r="Q35" s="904"/>
      <c r="R35" s="904"/>
      <c r="S35" s="904"/>
    </row>
    <row r="36" spans="1:19" x14ac:dyDescent="0.25">
      <c r="A36" s="184" t="s">
        <v>13</v>
      </c>
      <c r="B36" s="179">
        <v>93</v>
      </c>
      <c r="C36" s="180">
        <v>133.16724899082541</v>
      </c>
      <c r="D36" s="180">
        <v>105.23693979323602</v>
      </c>
      <c r="E36" s="180">
        <v>87.61460763021978</v>
      </c>
      <c r="F36" s="180">
        <v>53.962873540785907</v>
      </c>
      <c r="G36" s="188">
        <v>71.553543033327301</v>
      </c>
      <c r="Q36" s="904"/>
      <c r="R36" s="904"/>
      <c r="S36" s="904"/>
    </row>
    <row r="37" spans="1:19" x14ac:dyDescent="0.25">
      <c r="A37" s="184" t="s">
        <v>14</v>
      </c>
      <c r="B37" s="179">
        <v>92</v>
      </c>
      <c r="C37" s="180">
        <v>84.322969502059806</v>
      </c>
      <c r="D37" s="180">
        <v>123.38679864420648</v>
      </c>
      <c r="E37" s="180">
        <v>94.454606287571266</v>
      </c>
      <c r="F37" s="180">
        <v>79.162635081160275</v>
      </c>
      <c r="G37" s="188">
        <v>47.700720369992723</v>
      </c>
      <c r="Q37" s="904"/>
      <c r="R37" s="904"/>
      <c r="S37" s="904"/>
    </row>
    <row r="38" spans="1:19" x14ac:dyDescent="0.25">
      <c r="A38" s="184" t="s">
        <v>15</v>
      </c>
      <c r="B38" s="179">
        <v>66</v>
      </c>
      <c r="C38" s="180">
        <v>80.987302065910839</v>
      </c>
      <c r="D38" s="180">
        <v>73.100456282180971</v>
      </c>
      <c r="E38" s="180">
        <v>109.53720711157126</v>
      </c>
      <c r="F38" s="180">
        <v>81.006850137414389</v>
      </c>
      <c r="G38" s="188">
        <v>68.550917608914716</v>
      </c>
      <c r="Q38" s="904"/>
      <c r="R38" s="904"/>
      <c r="S38" s="904"/>
    </row>
    <row r="39" spans="1:19" x14ac:dyDescent="0.25">
      <c r="A39" s="184" t="s">
        <v>16</v>
      </c>
      <c r="B39" s="179">
        <v>51</v>
      </c>
      <c r="C39" s="180">
        <v>55.09050704870382</v>
      </c>
      <c r="D39" s="180">
        <v>68.023298761913296</v>
      </c>
      <c r="E39" s="180">
        <v>60.435696151143674</v>
      </c>
      <c r="F39" s="180">
        <v>92.875163807424258</v>
      </c>
      <c r="G39" s="188">
        <v>66.175000917910168</v>
      </c>
      <c r="Q39" s="904"/>
      <c r="R39" s="904"/>
      <c r="S39" s="904"/>
    </row>
    <row r="40" spans="1:19" x14ac:dyDescent="0.25">
      <c r="A40" s="184" t="s">
        <v>17</v>
      </c>
      <c r="B40" s="179">
        <v>48</v>
      </c>
      <c r="C40" s="180">
        <v>42.026624837161414</v>
      </c>
      <c r="D40" s="180">
        <v>45.948243770114367</v>
      </c>
      <c r="E40" s="180">
        <v>57.098866466152352</v>
      </c>
      <c r="F40" s="180">
        <v>49.883659185448444</v>
      </c>
      <c r="G40" s="188">
        <v>78.747922533392369</v>
      </c>
      <c r="Q40" s="904"/>
      <c r="R40" s="904"/>
      <c r="S40" s="904"/>
    </row>
    <row r="41" spans="1:19" x14ac:dyDescent="0.25">
      <c r="A41" s="184" t="s">
        <v>18</v>
      </c>
      <c r="B41" s="179">
        <v>32</v>
      </c>
      <c r="C41" s="180">
        <v>35.333041791227338</v>
      </c>
      <c r="D41" s="180">
        <v>30.533887564514799</v>
      </c>
      <c r="E41" s="180">
        <v>33.85482351890056</v>
      </c>
      <c r="F41" s="180">
        <v>42.320243810417701</v>
      </c>
      <c r="G41" s="188">
        <v>36.325560359332258</v>
      </c>
      <c r="Q41" s="904"/>
      <c r="R41" s="904"/>
      <c r="S41" s="904"/>
    </row>
    <row r="42" spans="1:19" ht="15.75" thickBot="1" x14ac:dyDescent="0.3">
      <c r="A42" s="185" t="s">
        <v>19</v>
      </c>
      <c r="B42" s="181">
        <v>24</v>
      </c>
      <c r="C42" s="182">
        <v>41.869950406085557</v>
      </c>
      <c r="D42" s="182">
        <v>57.24008738034005</v>
      </c>
      <c r="E42" s="182">
        <v>64.586416048343082</v>
      </c>
      <c r="F42" s="182">
        <v>72.463962591393155</v>
      </c>
      <c r="G42" s="189">
        <v>84.716315822834844</v>
      </c>
      <c r="Q42" s="904"/>
      <c r="R42" s="904"/>
      <c r="S42" s="904"/>
    </row>
    <row r="43" spans="1:19" ht="15.75" thickTop="1" x14ac:dyDescent="0.25">
      <c r="A43" s="184" t="s">
        <v>20</v>
      </c>
      <c r="B43" s="179">
        <v>1983</v>
      </c>
      <c r="C43" s="180">
        <v>2008.4771453445783</v>
      </c>
      <c r="D43" s="180">
        <v>2055.5558551391091</v>
      </c>
      <c r="E43" s="180">
        <v>2100.9121620614615</v>
      </c>
      <c r="F43" s="180">
        <v>2150.2372852147005</v>
      </c>
      <c r="G43" s="188">
        <v>2190.5811787224939</v>
      </c>
      <c r="Q43" s="904"/>
      <c r="R43" s="904"/>
      <c r="S43" s="904"/>
    </row>
    <row r="44" spans="1:19" x14ac:dyDescent="0.25">
      <c r="A44" s="176"/>
      <c r="B44" s="176"/>
      <c r="C44" s="176"/>
      <c r="D44" s="176"/>
      <c r="E44" s="176"/>
      <c r="F44" s="176"/>
      <c r="G44" s="176"/>
      <c r="Q44" s="919" t="s">
        <v>223</v>
      </c>
      <c r="R44" s="918"/>
      <c r="S44" s="920">
        <f>(SUM(C$48:C$50,C$61:C$65)/SUM(C$51:C$60))*100</f>
        <v>68.535855790766647</v>
      </c>
    </row>
    <row r="45" spans="1:19" x14ac:dyDescent="0.25">
      <c r="A45" s="176"/>
      <c r="B45" s="176"/>
      <c r="C45" s="176"/>
      <c r="D45" s="176"/>
      <c r="E45" s="176"/>
      <c r="F45" s="176"/>
      <c r="G45" s="176"/>
      <c r="Q45" s="919" t="s">
        <v>224</v>
      </c>
      <c r="R45" s="918"/>
      <c r="S45" s="920">
        <f>(SUM(C$48:C$50)/SUM(C$51:C$60))*100</f>
        <v>48.478632560313137</v>
      </c>
    </row>
    <row r="46" spans="1:19" x14ac:dyDescent="0.25">
      <c r="A46" s="922" t="s">
        <v>66</v>
      </c>
      <c r="B46" s="923"/>
      <c r="C46" s="923"/>
      <c r="D46" s="923"/>
      <c r="E46" s="923"/>
      <c r="F46" s="923"/>
      <c r="G46" s="924"/>
      <c r="Q46" s="919" t="s">
        <v>225</v>
      </c>
      <c r="R46" s="918"/>
      <c r="S46" s="920">
        <f>(SUM(C$61:C$65)/SUM(C$51:C$60))*100</f>
        <v>20.057223230453502</v>
      </c>
    </row>
    <row r="47" spans="1:19" x14ac:dyDescent="0.25">
      <c r="A47" s="183" t="s">
        <v>1</v>
      </c>
      <c r="B47" s="177">
        <v>2010</v>
      </c>
      <c r="C47" s="177">
        <v>2015</v>
      </c>
      <c r="D47" s="177">
        <v>2020</v>
      </c>
      <c r="E47" s="177">
        <v>2025</v>
      </c>
      <c r="F47" s="177">
        <v>2030</v>
      </c>
      <c r="G47" s="186">
        <v>2035</v>
      </c>
      <c r="Q47" s="919" t="s">
        <v>226</v>
      </c>
      <c r="R47" s="918"/>
      <c r="S47" s="920">
        <f>(SUM(C$61:C$65)/SUM(C$48:C$50))*100</f>
        <v>41.373327115817368</v>
      </c>
    </row>
    <row r="48" spans="1:19" x14ac:dyDescent="0.25">
      <c r="A48" s="183" t="s">
        <v>2</v>
      </c>
      <c r="B48" s="177">
        <v>408</v>
      </c>
      <c r="C48" s="178">
        <v>405.68350914846951</v>
      </c>
      <c r="D48" s="178">
        <v>459.87321510480103</v>
      </c>
      <c r="E48" s="178">
        <v>466.50779077743061</v>
      </c>
      <c r="F48" s="178">
        <v>486.30055905862707</v>
      </c>
      <c r="G48" s="187">
        <v>472.38618398621168</v>
      </c>
      <c r="Q48" s="919" t="s">
        <v>227</v>
      </c>
      <c r="R48" s="918"/>
      <c r="S48" s="921">
        <f>(C$21/C$43)*100</f>
        <v>102.08618923543311</v>
      </c>
    </row>
    <row r="49" spans="1:19" x14ac:dyDescent="0.25">
      <c r="A49" s="183" t="s">
        <v>3</v>
      </c>
      <c r="B49" s="177">
        <v>399</v>
      </c>
      <c r="C49" s="178">
        <v>383.25199363609556</v>
      </c>
      <c r="D49" s="178">
        <v>381.89660543274442</v>
      </c>
      <c r="E49" s="178">
        <v>436.10786394565167</v>
      </c>
      <c r="F49" s="178">
        <v>440.07142287679505</v>
      </c>
      <c r="G49" s="187">
        <v>459.94356958055891</v>
      </c>
      <c r="Q49" s="919" t="s">
        <v>228</v>
      </c>
      <c r="R49" s="918"/>
      <c r="S49" s="921">
        <f>(SUM(C$48)/SUM(C$28:C$33))*1000</f>
        <v>539.87464776152672</v>
      </c>
    </row>
    <row r="50" spans="1:19" x14ac:dyDescent="0.25">
      <c r="A50" s="183" t="s">
        <v>4</v>
      </c>
      <c r="B50" s="177">
        <v>351</v>
      </c>
      <c r="C50" s="178">
        <v>378.57710506084095</v>
      </c>
      <c r="D50" s="178">
        <v>361.38169677841438</v>
      </c>
      <c r="E50" s="178">
        <v>361.24674635966227</v>
      </c>
      <c r="F50" s="178">
        <v>415.61748236356823</v>
      </c>
      <c r="G50" s="187">
        <v>417.03430653901097</v>
      </c>
      <c r="Q50" s="919" t="s">
        <v>229</v>
      </c>
      <c r="R50" s="918"/>
      <c r="S50" s="921">
        <f>(SUM(C$52:C$54)/SUM(C$48:C$51,C$55:C$65))*100</f>
        <v>25.681188198547062</v>
      </c>
    </row>
    <row r="51" spans="1:19" x14ac:dyDescent="0.25">
      <c r="A51" s="183" t="s">
        <v>5</v>
      </c>
      <c r="B51" s="177">
        <v>372</v>
      </c>
      <c r="C51" s="178">
        <v>328.46856004337872</v>
      </c>
      <c r="D51" s="178">
        <v>358.36736783498293</v>
      </c>
      <c r="E51" s="178">
        <v>339.88074265804983</v>
      </c>
      <c r="F51" s="178">
        <v>340.99741528195835</v>
      </c>
      <c r="G51" s="187">
        <v>395.34481806015071</v>
      </c>
      <c r="Q51" s="904"/>
      <c r="R51" s="904"/>
      <c r="S51" s="904"/>
    </row>
    <row r="52" spans="1:19" x14ac:dyDescent="0.25">
      <c r="A52" s="183" t="s">
        <v>6</v>
      </c>
      <c r="B52" s="177">
        <v>253</v>
      </c>
      <c r="C52" s="178">
        <v>351.42614577342289</v>
      </c>
      <c r="D52" s="178">
        <v>303.08329956099476</v>
      </c>
      <c r="E52" s="178">
        <v>335.303662572701</v>
      </c>
      <c r="F52" s="178">
        <v>315.61354277651935</v>
      </c>
      <c r="G52" s="187">
        <v>318.19611188002119</v>
      </c>
      <c r="Q52" s="904"/>
      <c r="R52" s="904"/>
      <c r="S52" s="904"/>
    </row>
    <row r="53" spans="1:19" x14ac:dyDescent="0.25">
      <c r="A53" s="183" t="s">
        <v>7</v>
      </c>
      <c r="B53" s="177">
        <v>262</v>
      </c>
      <c r="C53" s="178">
        <v>233.52531979024161</v>
      </c>
      <c r="D53" s="178">
        <v>332.09947125552907</v>
      </c>
      <c r="E53" s="178">
        <v>279.20186966212611</v>
      </c>
      <c r="F53" s="178">
        <v>313.87058916436865</v>
      </c>
      <c r="G53" s="187">
        <v>292.93975572031218</v>
      </c>
      <c r="Q53" s="904"/>
      <c r="R53" s="904"/>
      <c r="S53" s="904"/>
    </row>
    <row r="54" spans="1:19" x14ac:dyDescent="0.25">
      <c r="A54" s="183" t="s">
        <v>8</v>
      </c>
      <c r="B54" s="177">
        <v>221</v>
      </c>
      <c r="C54" s="178">
        <v>244.41861507984595</v>
      </c>
      <c r="D54" s="178">
        <v>215.02982262240383</v>
      </c>
      <c r="E54" s="178">
        <v>313.73576444074723</v>
      </c>
      <c r="F54" s="178">
        <v>256.52188223999633</v>
      </c>
      <c r="G54" s="187">
        <v>293.771992015325</v>
      </c>
      <c r="Q54" s="904"/>
      <c r="R54" s="904"/>
      <c r="S54" s="904"/>
    </row>
    <row r="55" spans="1:19" x14ac:dyDescent="0.25">
      <c r="A55" s="183" t="s">
        <v>9</v>
      </c>
      <c r="B55" s="177">
        <v>193</v>
      </c>
      <c r="C55" s="178">
        <v>204.79429254406807</v>
      </c>
      <c r="D55" s="178">
        <v>227.32820496273337</v>
      </c>
      <c r="E55" s="178">
        <v>197.21085871823357</v>
      </c>
      <c r="F55" s="178">
        <v>295.91032067729532</v>
      </c>
      <c r="G55" s="187">
        <v>234.63175668565967</v>
      </c>
      <c r="Q55" s="904"/>
      <c r="R55" s="904"/>
      <c r="S55" s="904"/>
    </row>
    <row r="56" spans="1:19" x14ac:dyDescent="0.25">
      <c r="A56" s="183" t="s">
        <v>10</v>
      </c>
      <c r="B56" s="177">
        <v>233</v>
      </c>
      <c r="C56" s="178">
        <v>174.18413506286788</v>
      </c>
      <c r="D56" s="178">
        <v>189.00910329269752</v>
      </c>
      <c r="E56" s="178">
        <v>210.39871416944857</v>
      </c>
      <c r="F56" s="178">
        <v>179.91340071773885</v>
      </c>
      <c r="G56" s="187">
        <v>277.91039456020121</v>
      </c>
      <c r="Q56" s="904"/>
      <c r="R56" s="904"/>
      <c r="S56" s="904"/>
    </row>
    <row r="57" spans="1:19" x14ac:dyDescent="0.25">
      <c r="A57" s="184" t="s">
        <v>11</v>
      </c>
      <c r="B57" s="179">
        <v>283</v>
      </c>
      <c r="C57" s="180">
        <v>208.16152546017616</v>
      </c>
      <c r="D57" s="180">
        <v>155.72857928152291</v>
      </c>
      <c r="E57" s="180">
        <v>173.04676927029942</v>
      </c>
      <c r="F57" s="180">
        <v>192.88110166997433</v>
      </c>
      <c r="G57" s="188">
        <v>162.5748070928046</v>
      </c>
      <c r="Q57" s="904"/>
      <c r="R57" s="904"/>
      <c r="S57" s="904"/>
    </row>
    <row r="58" spans="1:19" x14ac:dyDescent="0.25">
      <c r="A58" s="184" t="s">
        <v>12</v>
      </c>
      <c r="B58" s="179">
        <v>268</v>
      </c>
      <c r="C58" s="180">
        <v>253.34704792438109</v>
      </c>
      <c r="D58" s="180">
        <v>183.75073634896694</v>
      </c>
      <c r="E58" s="180">
        <v>137.44935763401645</v>
      </c>
      <c r="F58" s="180">
        <v>156.7862496942266</v>
      </c>
      <c r="G58" s="188">
        <v>175.14538469386974</v>
      </c>
      <c r="Q58" s="904"/>
      <c r="R58" s="904"/>
      <c r="S58" s="904"/>
    </row>
    <row r="59" spans="1:19" x14ac:dyDescent="0.25">
      <c r="A59" s="184" t="s">
        <v>13</v>
      </c>
      <c r="B59" s="179">
        <v>197</v>
      </c>
      <c r="C59" s="180">
        <v>239.14699201800369</v>
      </c>
      <c r="D59" s="180">
        <v>222.29633347269373</v>
      </c>
      <c r="E59" s="180">
        <v>159.24568234902114</v>
      </c>
      <c r="F59" s="180">
        <v>119.09496499724675</v>
      </c>
      <c r="G59" s="188">
        <v>139.69084850952589</v>
      </c>
      <c r="Q59" s="904"/>
      <c r="R59" s="904"/>
      <c r="S59" s="904"/>
    </row>
    <row r="60" spans="1:19" x14ac:dyDescent="0.25">
      <c r="A60" s="184" t="s">
        <v>14</v>
      </c>
      <c r="B60" s="179">
        <v>187</v>
      </c>
      <c r="C60" s="180">
        <v>170.83087278738779</v>
      </c>
      <c r="D60" s="180">
        <v>212.1242013545031</v>
      </c>
      <c r="E60" s="180">
        <v>192.91345219539841</v>
      </c>
      <c r="F60" s="180">
        <v>137.07253527305747</v>
      </c>
      <c r="G60" s="188">
        <v>102.11600924249831</v>
      </c>
      <c r="Q60" s="904"/>
      <c r="R60" s="904"/>
      <c r="S60" s="904"/>
    </row>
    <row r="61" spans="1:19" x14ac:dyDescent="0.25">
      <c r="A61" s="184" t="s">
        <v>15</v>
      </c>
      <c r="B61" s="179">
        <v>138</v>
      </c>
      <c r="C61" s="180">
        <v>163.10427579883617</v>
      </c>
      <c r="D61" s="180">
        <v>146.96729000997789</v>
      </c>
      <c r="E61" s="180">
        <v>185.93788100626639</v>
      </c>
      <c r="F61" s="180">
        <v>166.14008488296389</v>
      </c>
      <c r="G61" s="188">
        <v>116.53663101424158</v>
      </c>
      <c r="Q61" s="904"/>
      <c r="R61" s="904"/>
      <c r="S61" s="904"/>
    </row>
    <row r="62" spans="1:19" x14ac:dyDescent="0.25">
      <c r="A62" s="184" t="s">
        <v>16</v>
      </c>
      <c r="B62" s="179">
        <v>105</v>
      </c>
      <c r="C62" s="180">
        <v>112.24490589479981</v>
      </c>
      <c r="D62" s="180">
        <v>133.46188701007839</v>
      </c>
      <c r="E62" s="180">
        <v>118.57138814671497</v>
      </c>
      <c r="F62" s="180">
        <v>153.57182578063799</v>
      </c>
      <c r="G62" s="188">
        <v>134.08697795182769</v>
      </c>
      <c r="Q62" s="904"/>
      <c r="R62" s="904"/>
      <c r="S62" s="904"/>
    </row>
    <row r="63" spans="1:19" x14ac:dyDescent="0.25">
      <c r="A63" s="184" t="s">
        <v>17</v>
      </c>
      <c r="B63" s="179">
        <v>83</v>
      </c>
      <c r="C63" s="180">
        <v>82.537114995125251</v>
      </c>
      <c r="D63" s="180">
        <v>88.637501763250981</v>
      </c>
      <c r="E63" s="180">
        <v>106.2124536180461</v>
      </c>
      <c r="F63" s="180">
        <v>92.94211239394518</v>
      </c>
      <c r="G63" s="188">
        <v>124.18709302274046</v>
      </c>
      <c r="Q63" s="904"/>
      <c r="R63" s="904"/>
      <c r="S63" s="904"/>
    </row>
    <row r="64" spans="1:19" x14ac:dyDescent="0.25">
      <c r="A64" s="184" t="s">
        <v>18</v>
      </c>
      <c r="B64" s="179">
        <v>57</v>
      </c>
      <c r="C64" s="180">
        <v>58.689893934467726</v>
      </c>
      <c r="D64" s="180">
        <v>57.880889802498515</v>
      </c>
      <c r="E64" s="180">
        <v>62.541605514790831</v>
      </c>
      <c r="F64" s="180">
        <v>75.497933924329374</v>
      </c>
      <c r="G64" s="188">
        <v>65.011460798378081</v>
      </c>
      <c r="Q64" s="919" t="s">
        <v>223</v>
      </c>
      <c r="R64" s="918"/>
      <c r="S64" s="920">
        <f>(SUM(D$48:D$50,D$61:D$65)/SUM(D$51:D$60))*100</f>
        <v>71.525944013863253</v>
      </c>
    </row>
    <row r="65" spans="1:19" ht="15.75" thickBot="1" x14ac:dyDescent="0.3">
      <c r="A65" s="185" t="s">
        <v>19</v>
      </c>
      <c r="B65" s="181">
        <v>40</v>
      </c>
      <c r="C65" s="182">
        <v>66.46261973906087</v>
      </c>
      <c r="D65" s="182">
        <v>85.67750433512272</v>
      </c>
      <c r="E65" s="182">
        <v>97.701456964941457</v>
      </c>
      <c r="F65" s="182">
        <v>109.08847662573899</v>
      </c>
      <c r="G65" s="189">
        <v>126.15857772325435</v>
      </c>
      <c r="Q65" s="919" t="s">
        <v>224</v>
      </c>
      <c r="R65" s="918"/>
      <c r="S65" s="920">
        <f>(SUM(D$48:D$50)/SUM(D$51:D$60))*100</f>
        <v>50.15603345879348</v>
      </c>
    </row>
    <row r="66" spans="1:19" ht="15.75" thickTop="1" x14ac:dyDescent="0.25">
      <c r="A66" s="184" t="s">
        <v>20</v>
      </c>
      <c r="B66" s="179">
        <v>4050</v>
      </c>
      <c r="C66" s="180">
        <v>4058.8549246914695</v>
      </c>
      <c r="D66" s="180">
        <v>4114.5937102239168</v>
      </c>
      <c r="E66" s="180">
        <v>4173.2140600035464</v>
      </c>
      <c r="F66" s="180">
        <v>4247.8919003989877</v>
      </c>
      <c r="G66" s="188">
        <v>4307.6666790765921</v>
      </c>
      <c r="Q66" s="919" t="s">
        <v>225</v>
      </c>
      <c r="R66" s="918"/>
      <c r="S66" s="920">
        <f>(SUM(D$61:D$65)/SUM(D$51:D$60))*100</f>
        <v>21.369910555069765</v>
      </c>
    </row>
    <row r="67" spans="1:19" x14ac:dyDescent="0.25">
      <c r="Q67" s="919" t="s">
        <v>226</v>
      </c>
      <c r="R67" s="918"/>
      <c r="S67" s="920">
        <f>(SUM(D$61:D$65)/SUM(D$48:D$50))*100</f>
        <v>42.606859197959842</v>
      </c>
    </row>
    <row r="68" spans="1:19" x14ac:dyDescent="0.25">
      <c r="Q68" s="919" t="s">
        <v>227</v>
      </c>
      <c r="R68" s="918"/>
      <c r="S68" s="921">
        <f>(D$21/D$43)*100</f>
        <v>100.16939456726477</v>
      </c>
    </row>
    <row r="69" spans="1:19" x14ac:dyDescent="0.25">
      <c r="Q69" s="919" t="s">
        <v>228</v>
      </c>
      <c r="R69" s="918"/>
      <c r="S69" s="921">
        <f>(SUM(D$48)/SUM(D$28:D$33))*1000</f>
        <v>572.85649603489401</v>
      </c>
    </row>
    <row r="70" spans="1:19" x14ac:dyDescent="0.25">
      <c r="Q70" s="919" t="s">
        <v>229</v>
      </c>
      <c r="R70" s="918"/>
      <c r="S70" s="921">
        <f>(SUM(D$52:D$54)/SUM(D$48:D$51,D$55:D$65))*100</f>
        <v>26.045138818725977</v>
      </c>
    </row>
    <row r="71" spans="1:19" x14ac:dyDescent="0.25">
      <c r="Q71" s="904"/>
      <c r="R71" s="904"/>
      <c r="S71" s="904"/>
    </row>
    <row r="72" spans="1:19" x14ac:dyDescent="0.25">
      <c r="Q72" s="904"/>
      <c r="R72" s="904"/>
      <c r="S72" s="904"/>
    </row>
    <row r="73" spans="1:19" x14ac:dyDescent="0.25">
      <c r="Q73" s="904"/>
      <c r="R73" s="904"/>
      <c r="S73" s="904"/>
    </row>
    <row r="74" spans="1:19" x14ac:dyDescent="0.25">
      <c r="Q74" s="904"/>
      <c r="R74" s="904"/>
      <c r="S74" s="904"/>
    </row>
    <row r="75" spans="1:19" x14ac:dyDescent="0.25">
      <c r="Q75" s="904"/>
      <c r="R75" s="904"/>
      <c r="S75" s="904"/>
    </row>
    <row r="76" spans="1:19" x14ac:dyDescent="0.25">
      <c r="Q76" s="904"/>
      <c r="R76" s="904"/>
      <c r="S76" s="904"/>
    </row>
    <row r="77" spans="1:19" x14ac:dyDescent="0.25">
      <c r="Q77" s="904"/>
      <c r="R77" s="904"/>
      <c r="S77" s="904"/>
    </row>
    <row r="78" spans="1:19" x14ac:dyDescent="0.25">
      <c r="Q78" s="904"/>
      <c r="R78" s="904"/>
      <c r="S78" s="904"/>
    </row>
    <row r="79" spans="1:19" x14ac:dyDescent="0.25">
      <c r="Q79" s="904"/>
      <c r="R79" s="904"/>
      <c r="S79" s="904"/>
    </row>
    <row r="80" spans="1:19" x14ac:dyDescent="0.25">
      <c r="Q80" s="904"/>
      <c r="R80" s="904"/>
      <c r="S80" s="904"/>
    </row>
    <row r="81" spans="17:19" x14ac:dyDescent="0.25">
      <c r="Q81" s="904"/>
      <c r="R81" s="904"/>
      <c r="S81" s="904"/>
    </row>
    <row r="82" spans="17:19" x14ac:dyDescent="0.25">
      <c r="Q82" s="904"/>
      <c r="R82" s="904"/>
      <c r="S82" s="904"/>
    </row>
    <row r="83" spans="17:19" x14ac:dyDescent="0.25">
      <c r="Q83" s="904"/>
      <c r="R83" s="904"/>
      <c r="S83" s="904"/>
    </row>
    <row r="84" spans="17:19" x14ac:dyDescent="0.25">
      <c r="Q84" s="919" t="s">
        <v>223</v>
      </c>
      <c r="R84" s="918"/>
      <c r="S84" s="920">
        <f>(SUM(E$48:E$50,E$61:E$65)/SUM(E$51:E$60))*100</f>
        <v>78.465510005783941</v>
      </c>
    </row>
    <row r="85" spans="17:19" x14ac:dyDescent="0.25">
      <c r="Q85" s="919" t="s">
        <v>224</v>
      </c>
      <c r="R85" s="918"/>
      <c r="S85" s="920">
        <f>(SUM(E$48:E$50)/SUM(E$51:E$60))*100</f>
        <v>54.048473129646993</v>
      </c>
    </row>
    <row r="86" spans="17:19" x14ac:dyDescent="0.25">
      <c r="Q86" s="919" t="s">
        <v>225</v>
      </c>
      <c r="R86" s="918"/>
      <c r="S86" s="920">
        <f>(SUM(E$61:E$65)/SUM(E$51:E$60))*100</f>
        <v>24.41703687613694</v>
      </c>
    </row>
    <row r="87" spans="17:19" x14ac:dyDescent="0.25">
      <c r="Q87" s="919" t="s">
        <v>226</v>
      </c>
      <c r="R87" s="918"/>
      <c r="S87" s="920">
        <f>(SUM(E$61:E$65)/SUM(E$48:E$50))*100</f>
        <v>45.176182530757863</v>
      </c>
    </row>
    <row r="88" spans="17:19" x14ac:dyDescent="0.25">
      <c r="Q88" s="919" t="s">
        <v>227</v>
      </c>
      <c r="R88" s="918"/>
      <c r="S88" s="921">
        <f>(E$21/E$43)*100</f>
        <v>98.638197986759053</v>
      </c>
    </row>
    <row r="89" spans="17:19" x14ac:dyDescent="0.25">
      <c r="Q89" s="919" t="s">
        <v>228</v>
      </c>
      <c r="R89" s="918"/>
      <c r="S89" s="921">
        <f>(SUM(E$48)/SUM(E$28:E$33))*1000</f>
        <v>564.04461326767159</v>
      </c>
    </row>
    <row r="90" spans="17:19" x14ac:dyDescent="0.25">
      <c r="Q90" s="919" t="s">
        <v>229</v>
      </c>
      <c r="R90" s="918"/>
      <c r="S90" s="921">
        <f>(SUM(E$52:E$54)/SUM(E$48:E$51,E$55:E$65))*100</f>
        <v>28.605518886500324</v>
      </c>
    </row>
    <row r="91" spans="17:19" x14ac:dyDescent="0.25">
      <c r="Q91" s="904"/>
      <c r="R91" s="904"/>
      <c r="S91" s="904"/>
    </row>
    <row r="92" spans="17:19" x14ac:dyDescent="0.25">
      <c r="Q92" s="904"/>
      <c r="R92" s="904"/>
      <c r="S92" s="904"/>
    </row>
    <row r="93" spans="17:19" x14ac:dyDescent="0.25">
      <c r="Q93" s="904"/>
      <c r="R93" s="904"/>
      <c r="S93" s="904"/>
    </row>
    <row r="94" spans="17:19" x14ac:dyDescent="0.25">
      <c r="Q94" s="904"/>
      <c r="R94" s="904"/>
      <c r="S94" s="904"/>
    </row>
    <row r="95" spans="17:19" x14ac:dyDescent="0.25">
      <c r="Q95" s="904"/>
      <c r="R95" s="904"/>
      <c r="S95" s="904"/>
    </row>
    <row r="96" spans="17:19" x14ac:dyDescent="0.25">
      <c r="Q96" s="904"/>
      <c r="R96" s="904"/>
      <c r="S96" s="904"/>
    </row>
    <row r="97" spans="17:19" x14ac:dyDescent="0.25">
      <c r="Q97" s="904"/>
      <c r="R97" s="904"/>
      <c r="S97" s="904"/>
    </row>
    <row r="98" spans="17:19" x14ac:dyDescent="0.25">
      <c r="Q98" s="904"/>
      <c r="R98" s="904"/>
      <c r="S98" s="904"/>
    </row>
    <row r="99" spans="17:19" x14ac:dyDescent="0.25">
      <c r="Q99" s="904"/>
      <c r="R99" s="904"/>
      <c r="S99" s="904"/>
    </row>
    <row r="100" spans="17:19" x14ac:dyDescent="0.25">
      <c r="Q100" s="904"/>
      <c r="R100" s="904"/>
      <c r="S100" s="904"/>
    </row>
    <row r="101" spans="17:19" x14ac:dyDescent="0.25">
      <c r="Q101" s="904"/>
      <c r="R101" s="904"/>
      <c r="S101" s="904"/>
    </row>
    <row r="102" spans="17:19" x14ac:dyDescent="0.25">
      <c r="Q102" s="904"/>
      <c r="R102" s="904"/>
      <c r="S102" s="904"/>
    </row>
    <row r="103" spans="17:19" x14ac:dyDescent="0.25">
      <c r="Q103" s="904"/>
      <c r="R103" s="904"/>
      <c r="S103" s="904"/>
    </row>
    <row r="104" spans="17:19" x14ac:dyDescent="0.25">
      <c r="Q104" s="919" t="s">
        <v>223</v>
      </c>
      <c r="R104" s="918"/>
      <c r="S104" s="920">
        <f>(SUM(F$48:F$50,F$61:F$65)/SUM(F$51:F$60))*100</f>
        <v>83.997999525831631</v>
      </c>
    </row>
    <row r="105" spans="17:19" x14ac:dyDescent="0.25">
      <c r="Q105" s="919" t="s">
        <v>224</v>
      </c>
      <c r="R105" s="918"/>
      <c r="S105" s="920">
        <f>(SUM(F$48:F$50)/SUM(F$51:F$60))*100</f>
        <v>58.128451148336445</v>
      </c>
    </row>
    <row r="106" spans="17:19" x14ac:dyDescent="0.25">
      <c r="Q106" s="919" t="s">
        <v>225</v>
      </c>
      <c r="R106" s="918"/>
      <c r="S106" s="920">
        <f>(SUM(F$61:F$65)/SUM(F$51:F$60))*100</f>
        <v>25.869548377495168</v>
      </c>
    </row>
    <row r="107" spans="17:19" x14ac:dyDescent="0.25">
      <c r="Q107" s="919" t="s">
        <v>226</v>
      </c>
      <c r="R107" s="918"/>
      <c r="S107" s="920">
        <f>(SUM(F$61:F$65)/SUM(F$48:F$50))*100</f>
        <v>44.504107483406621</v>
      </c>
    </row>
    <row r="108" spans="17:19" x14ac:dyDescent="0.25">
      <c r="Q108" s="919" t="s">
        <v>227</v>
      </c>
      <c r="R108" s="918"/>
      <c r="S108" s="921">
        <f>(F$21/F$43)*100</f>
        <v>97.554564308228748</v>
      </c>
    </row>
    <row r="109" spans="17:19" x14ac:dyDescent="0.25">
      <c r="Q109" s="919" t="s">
        <v>228</v>
      </c>
      <c r="R109" s="918"/>
      <c r="S109" s="921">
        <f>(SUM(F$48)/SUM(F$28:F$33))*1000</f>
        <v>579.89610876054633</v>
      </c>
    </row>
    <row r="110" spans="17:19" x14ac:dyDescent="0.25">
      <c r="Q110" s="919" t="s">
        <v>229</v>
      </c>
      <c r="R110" s="918"/>
      <c r="S110" s="921">
        <f>(SUM(F$52:F$54)/SUM(F$48:F$51,F$55:F$65))*100</f>
        <v>26.354434509898901</v>
      </c>
    </row>
    <row r="111" spans="17:19" x14ac:dyDescent="0.25">
      <c r="Q111" s="904"/>
      <c r="R111" s="904"/>
      <c r="S111" s="904"/>
    </row>
    <row r="112" spans="17:19" x14ac:dyDescent="0.25">
      <c r="Q112" s="904"/>
      <c r="R112" s="904"/>
      <c r="S112" s="904"/>
    </row>
    <row r="113" spans="17:19" x14ac:dyDescent="0.25">
      <c r="Q113" s="904"/>
      <c r="R113" s="904"/>
      <c r="S113" s="904"/>
    </row>
    <row r="114" spans="17:19" x14ac:dyDescent="0.25">
      <c r="Q114" s="904"/>
      <c r="R114" s="904"/>
      <c r="S114" s="904"/>
    </row>
    <row r="115" spans="17:19" x14ac:dyDescent="0.25">
      <c r="Q115" s="904"/>
      <c r="R115" s="904"/>
      <c r="S115" s="904"/>
    </row>
    <row r="116" spans="17:19" x14ac:dyDescent="0.25">
      <c r="Q116" s="904"/>
      <c r="R116" s="904"/>
      <c r="S116" s="904"/>
    </row>
    <row r="117" spans="17:19" x14ac:dyDescent="0.25">
      <c r="Q117" s="904"/>
      <c r="R117" s="904"/>
      <c r="S117" s="904"/>
    </row>
    <row r="118" spans="17:19" x14ac:dyDescent="0.25">
      <c r="Q118" s="904"/>
      <c r="R118" s="904"/>
      <c r="S118" s="904"/>
    </row>
    <row r="119" spans="17:19" x14ac:dyDescent="0.25">
      <c r="Q119" s="904"/>
      <c r="R119" s="904"/>
      <c r="S119" s="904"/>
    </row>
    <row r="120" spans="17:19" x14ac:dyDescent="0.25">
      <c r="Q120" s="904"/>
      <c r="R120" s="904"/>
      <c r="S120" s="904"/>
    </row>
    <row r="121" spans="17:19" x14ac:dyDescent="0.25">
      <c r="Q121" s="904"/>
      <c r="R121" s="904"/>
      <c r="S121" s="904"/>
    </row>
    <row r="122" spans="17:19" x14ac:dyDescent="0.25">
      <c r="Q122" s="904"/>
      <c r="R122" s="904"/>
      <c r="S122" s="904"/>
    </row>
    <row r="123" spans="17:19" x14ac:dyDescent="0.25">
      <c r="Q123" s="904"/>
      <c r="R123" s="904"/>
      <c r="S123" s="904"/>
    </row>
    <row r="124" spans="17:19" x14ac:dyDescent="0.25">
      <c r="Q124" s="919" t="s">
        <v>223</v>
      </c>
      <c r="R124" s="918"/>
      <c r="S124" s="920">
        <f>(SUM(G$48:G$50,G$61:G$65)/SUM(G$51:G$60))*100</f>
        <v>80.062169637845145</v>
      </c>
    </row>
    <row r="125" spans="17:19" x14ac:dyDescent="0.25">
      <c r="Q125" s="919" t="s">
        <v>224</v>
      </c>
      <c r="R125" s="918"/>
      <c r="S125" s="920">
        <f>(SUM(G$48:G$50)/SUM(G$51:G$60))*100</f>
        <v>56.403951000698726</v>
      </c>
    </row>
    <row r="126" spans="17:19" x14ac:dyDescent="0.25">
      <c r="Q126" s="919" t="s">
        <v>225</v>
      </c>
      <c r="R126" s="918"/>
      <c r="S126" s="920">
        <f>(SUM(G$61:G$65)/SUM(G$51:G$60))*100</f>
        <v>23.658218637146415</v>
      </c>
    </row>
    <row r="127" spans="17:19" x14ac:dyDescent="0.25">
      <c r="Q127" s="919" t="s">
        <v>226</v>
      </c>
      <c r="R127" s="918"/>
      <c r="S127" s="920">
        <f>(SUM(G$61:G$65)/SUM(G$48:G$50))*100</f>
        <v>41.944257835507557</v>
      </c>
    </row>
    <row r="128" spans="17:19" x14ac:dyDescent="0.25">
      <c r="Q128" s="919" t="s">
        <v>227</v>
      </c>
      <c r="R128" s="918"/>
      <c r="S128" s="921">
        <f>(G$21/G$43)*100</f>
        <v>96.644923316137621</v>
      </c>
    </row>
    <row r="129" spans="17:19" x14ac:dyDescent="0.25">
      <c r="Q129" s="919" t="s">
        <v>228</v>
      </c>
      <c r="R129" s="918"/>
      <c r="S129" s="921">
        <f>(SUM(G$48)/SUM(G$28:G$33))*1000</f>
        <v>522.46238452904299</v>
      </c>
    </row>
    <row r="130" spans="17:19" x14ac:dyDescent="0.25">
      <c r="Q130" s="919" t="s">
        <v>229</v>
      </c>
      <c r="R130" s="918"/>
      <c r="S130" s="921">
        <f>(SUM(G$52:G$54)/SUM(G$48:G$51,G$55:G$65))*100</f>
        <v>26.593358731166671</v>
      </c>
    </row>
    <row r="147" spans="4:8" x14ac:dyDescent="0.25">
      <c r="D147" s="19"/>
      <c r="E147" s="19"/>
      <c r="F147" s="19"/>
      <c r="G147" s="19"/>
      <c r="H147" s="19"/>
    </row>
  </sheetData>
  <mergeCells count="3">
    <mergeCell ref="A1:G1"/>
    <mergeCell ref="A23:G23"/>
    <mergeCell ref="A46:G46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Z147"/>
  <sheetViews>
    <sheetView workbookViewId="0">
      <selection sqref="A1:G1"/>
    </sheetView>
  </sheetViews>
  <sheetFormatPr defaultRowHeight="15" x14ac:dyDescent="0.25"/>
  <cols>
    <col min="1" max="9" width="9.140625" style="18"/>
    <col min="10" max="11" width="11.140625" style="18" bestFit="1" customWidth="1"/>
    <col min="12" max="12" width="11.140625" style="18" customWidth="1"/>
    <col min="13" max="14" width="11.140625" style="18" bestFit="1" customWidth="1"/>
    <col min="15" max="15" width="11.140625" style="18" customWidth="1"/>
    <col min="16" max="17" width="11.140625" style="18" bestFit="1" customWidth="1"/>
    <col min="18" max="18" width="11.140625" style="18" customWidth="1"/>
    <col min="19" max="20" width="11.140625" style="18" bestFit="1" customWidth="1"/>
    <col min="21" max="21" width="11.140625" style="18" customWidth="1"/>
    <col min="22" max="23" width="11.140625" style="18" bestFit="1" customWidth="1"/>
    <col min="24" max="24" width="11.140625" style="18" customWidth="1"/>
    <col min="25" max="26" width="11.140625" style="18" bestFit="1" customWidth="1"/>
    <col min="27" max="16384" width="9.140625" style="18"/>
  </cols>
  <sheetData>
    <row r="1" spans="1:26" x14ac:dyDescent="0.25">
      <c r="A1" s="922" t="s">
        <v>67</v>
      </c>
      <c r="B1" s="923"/>
      <c r="C1" s="923"/>
      <c r="D1" s="923"/>
      <c r="E1" s="923"/>
      <c r="F1" s="923"/>
      <c r="G1" s="924"/>
      <c r="J1" s="20" t="s">
        <v>23</v>
      </c>
      <c r="K1" s="20" t="s">
        <v>24</v>
      </c>
      <c r="L1" s="20"/>
      <c r="M1" s="20" t="s">
        <v>23</v>
      </c>
      <c r="N1" s="20" t="s">
        <v>24</v>
      </c>
      <c r="O1" s="20"/>
      <c r="P1" s="20" t="s">
        <v>23</v>
      </c>
      <c r="Q1" s="20" t="s">
        <v>24</v>
      </c>
      <c r="R1" s="20"/>
      <c r="S1" s="20" t="s">
        <v>23</v>
      </c>
      <c r="T1" s="20" t="s">
        <v>24</v>
      </c>
      <c r="U1" s="20"/>
      <c r="V1" s="20" t="s">
        <v>23</v>
      </c>
      <c r="W1" s="20" t="s">
        <v>24</v>
      </c>
      <c r="X1" s="20"/>
      <c r="Y1" s="20" t="s">
        <v>23</v>
      </c>
      <c r="Z1" s="20" t="s">
        <v>24</v>
      </c>
    </row>
    <row r="2" spans="1:26" x14ac:dyDescent="0.25">
      <c r="A2" s="197" t="s">
        <v>1</v>
      </c>
      <c r="B2" s="191">
        <v>2010</v>
      </c>
      <c r="C2" s="191">
        <v>2015</v>
      </c>
      <c r="D2" s="191">
        <v>2020</v>
      </c>
      <c r="E2" s="191">
        <v>2025</v>
      </c>
      <c r="F2" s="191">
        <v>2030</v>
      </c>
      <c r="G2" s="200">
        <v>2035</v>
      </c>
      <c r="J2" s="1">
        <f>B2</f>
        <v>2010</v>
      </c>
      <c r="K2" s="1">
        <f>B24</f>
        <v>2010</v>
      </c>
      <c r="L2" s="1"/>
      <c r="M2" s="1">
        <v>2015</v>
      </c>
      <c r="N2" s="1">
        <v>2015</v>
      </c>
      <c r="O2" s="1"/>
      <c r="P2" s="1">
        <v>2020</v>
      </c>
      <c r="Q2" s="1">
        <v>2020</v>
      </c>
      <c r="R2" s="1"/>
      <c r="S2" s="1">
        <v>2025</v>
      </c>
      <c r="T2" s="1">
        <v>2025</v>
      </c>
      <c r="U2" s="1"/>
      <c r="V2" s="1">
        <v>2030</v>
      </c>
      <c r="W2" s="1">
        <v>2030</v>
      </c>
      <c r="X2" s="1"/>
      <c r="Y2" s="1">
        <v>2035</v>
      </c>
      <c r="Z2" s="1">
        <v>2035</v>
      </c>
    </row>
    <row r="3" spans="1:26" x14ac:dyDescent="0.25">
      <c r="A3" s="197" t="s">
        <v>2</v>
      </c>
      <c r="B3" s="191">
        <v>229</v>
      </c>
      <c r="C3" s="192">
        <v>176.96006111040231</v>
      </c>
      <c r="D3" s="192">
        <v>199.86886252597861</v>
      </c>
      <c r="E3" s="192">
        <v>225.97234596133663</v>
      </c>
      <c r="F3" s="192">
        <v>248.38812864149568</v>
      </c>
      <c r="G3" s="201">
        <v>254.21629525335302</v>
      </c>
      <c r="I3" s="21" t="s">
        <v>2</v>
      </c>
      <c r="J3" s="20">
        <f>-B3/B$66</f>
        <v>-2.7872444011684518E-2</v>
      </c>
      <c r="K3" s="20">
        <f>B25/B$66</f>
        <v>2.0326192794547226E-2</v>
      </c>
      <c r="L3" s="21" t="s">
        <v>2</v>
      </c>
      <c r="M3" s="20">
        <f>-C3/C$66</f>
        <v>-2.0470333511511687E-2</v>
      </c>
      <c r="N3" s="20">
        <f>C25/C$66</f>
        <v>1.9489163231605145E-2</v>
      </c>
      <c r="O3" s="21" t="s">
        <v>2</v>
      </c>
      <c r="P3" s="20">
        <f>-D3/D$66</f>
        <v>-2.2139831764414832E-2</v>
      </c>
      <c r="Q3" s="20">
        <f>D25/D$66</f>
        <v>2.1265274015615863E-2</v>
      </c>
      <c r="R3" s="21" t="s">
        <v>2</v>
      </c>
      <c r="S3" s="20">
        <f>-E3/E$66</f>
        <v>-2.4143282472208736E-2</v>
      </c>
      <c r="T3" s="20">
        <f>E25/E$66</f>
        <v>2.3196245694892245E-2</v>
      </c>
      <c r="U3" s="21" t="s">
        <v>2</v>
      </c>
      <c r="V3" s="20">
        <f>-F3/F$66</f>
        <v>-2.5776141393497744E-2</v>
      </c>
      <c r="W3" s="20">
        <f>F25/F$66</f>
        <v>2.4765303098897858E-2</v>
      </c>
      <c r="X3" s="21" t="s">
        <v>2</v>
      </c>
      <c r="Y3" s="20">
        <f>-G3/G$66</f>
        <v>-2.5817229247891781E-2</v>
      </c>
      <c r="Z3" s="20">
        <f>G25/G$66</f>
        <v>2.4804788537821299E-2</v>
      </c>
    </row>
    <row r="4" spans="1:26" x14ac:dyDescent="0.25">
      <c r="A4" s="197" t="s">
        <v>3</v>
      </c>
      <c r="B4" s="191">
        <v>217</v>
      </c>
      <c r="C4" s="192">
        <v>240.73232545789855</v>
      </c>
      <c r="D4" s="192">
        <v>189.48469091561057</v>
      </c>
      <c r="E4" s="192">
        <v>209.14967246437442</v>
      </c>
      <c r="F4" s="192">
        <v>235.82126071594189</v>
      </c>
      <c r="G4" s="201">
        <v>259.17192747997194</v>
      </c>
      <c r="I4" s="21" t="s">
        <v>3</v>
      </c>
      <c r="J4" s="20">
        <f t="shared" ref="J4:J20" si="0">-B4/B$66</f>
        <v>-2.6411879259980526E-2</v>
      </c>
      <c r="K4" s="20">
        <f t="shared" ref="K4:K20" si="1">B26/B$66</f>
        <v>2.4829600778967866E-2</v>
      </c>
      <c r="L4" s="21" t="s">
        <v>3</v>
      </c>
      <c r="M4" s="20">
        <f t="shared" ref="M4:M20" si="2">-C4/C$66</f>
        <v>-2.7847362609411317E-2</v>
      </c>
      <c r="N4" s="20">
        <f t="shared" ref="N4:N20" si="3">C26/C$66</f>
        <v>2.0613088355643086E-2</v>
      </c>
      <c r="O4" s="21" t="s">
        <v>3</v>
      </c>
      <c r="P4" s="20">
        <f t="shared" ref="P4:P20" si="4">-D4/D$66</f>
        <v>-2.0989558482419849E-2</v>
      </c>
      <c r="Q4" s="20">
        <f t="shared" ref="Q4:Q20" si="5">D26/D$66</f>
        <v>1.9685085938770632E-2</v>
      </c>
      <c r="R4" s="21" t="s">
        <v>3</v>
      </c>
      <c r="S4" s="20">
        <f t="shared" ref="S4:S20" si="6">-E4/E$66</f>
        <v>-2.2345918478632324E-2</v>
      </c>
      <c r="T4" s="20">
        <f t="shared" ref="T4:T20" si="7">E26/E$66</f>
        <v>2.1445606945358745E-2</v>
      </c>
      <c r="U4" s="21" t="s">
        <v>3</v>
      </c>
      <c r="V4" s="20">
        <f t="shared" ref="V4:V20" si="8">-F4/F$66</f>
        <v>-2.4472031707201039E-2</v>
      </c>
      <c r="W4" s="20">
        <f t="shared" ref="W4:W20" si="9">F26/F$66</f>
        <v>2.3517546293919587E-2</v>
      </c>
      <c r="X4" s="21" t="s">
        <v>3</v>
      </c>
      <c r="Y4" s="20">
        <f t="shared" ref="Y4:Y20" si="10">-G4/G$66</f>
        <v>-2.6320504197813285E-2</v>
      </c>
      <c r="Z4" s="20">
        <f t="shared" ref="Z4:Z20" si="11">G26/G$66</f>
        <v>2.5295657689306299E-2</v>
      </c>
    </row>
    <row r="5" spans="1:26" x14ac:dyDescent="0.25">
      <c r="A5" s="197" t="s">
        <v>4</v>
      </c>
      <c r="B5" s="191">
        <v>239</v>
      </c>
      <c r="C5" s="192">
        <v>230.36461826968156</v>
      </c>
      <c r="D5" s="192">
        <v>252.94391042337548</v>
      </c>
      <c r="E5" s="192">
        <v>202.37205813795538</v>
      </c>
      <c r="F5" s="192">
        <v>219.04762798936156</v>
      </c>
      <c r="G5" s="201">
        <v>246.21525694943986</v>
      </c>
      <c r="I5" s="21" t="s">
        <v>4</v>
      </c>
      <c r="J5" s="20">
        <f t="shared" si="0"/>
        <v>-2.9089581304771177E-2</v>
      </c>
      <c r="K5" s="20">
        <f t="shared" si="1"/>
        <v>2.4099318403115872E-2</v>
      </c>
      <c r="L5" s="21" t="s">
        <v>4</v>
      </c>
      <c r="M5" s="20">
        <f t="shared" si="2"/>
        <v>-2.6648050049499324E-2</v>
      </c>
      <c r="N5" s="20">
        <f t="shared" si="3"/>
        <v>2.488162581547931E-2</v>
      </c>
      <c r="O5" s="21" t="s">
        <v>4</v>
      </c>
      <c r="P5" s="20">
        <f t="shared" si="4"/>
        <v>-2.8019049850142877E-2</v>
      </c>
      <c r="Q5" s="20">
        <f t="shared" si="5"/>
        <v>2.1009691721269819E-2</v>
      </c>
      <c r="R5" s="21" t="s">
        <v>4</v>
      </c>
      <c r="S5" s="20">
        <f t="shared" si="6"/>
        <v>-2.1621786255840689E-2</v>
      </c>
      <c r="T5" s="20">
        <f t="shared" si="7"/>
        <v>2.0020072701017886E-2</v>
      </c>
      <c r="U5" s="21" t="s">
        <v>4</v>
      </c>
      <c r="V5" s="20">
        <f t="shared" si="8"/>
        <v>-2.2731370705374458E-2</v>
      </c>
      <c r="W5" s="20">
        <f t="shared" si="9"/>
        <v>2.1784415275758487E-2</v>
      </c>
      <c r="X5" s="21" t="s">
        <v>4</v>
      </c>
      <c r="Y5" s="20">
        <f t="shared" si="10"/>
        <v>-2.5004674569178421E-2</v>
      </c>
      <c r="Z5" s="20">
        <f t="shared" si="11"/>
        <v>2.4031137937161436E-2</v>
      </c>
    </row>
    <row r="6" spans="1:26" x14ac:dyDescent="0.25">
      <c r="A6" s="197" t="s">
        <v>5</v>
      </c>
      <c r="B6" s="191">
        <v>271</v>
      </c>
      <c r="C6" s="192">
        <v>254.05288572444906</v>
      </c>
      <c r="D6" s="192">
        <v>243.75557942663229</v>
      </c>
      <c r="E6" s="192">
        <v>265.19799798320184</v>
      </c>
      <c r="F6" s="192">
        <v>215.30625831709989</v>
      </c>
      <c r="G6" s="201">
        <v>229.17608836866665</v>
      </c>
      <c r="I6" s="21" t="s">
        <v>5</v>
      </c>
      <c r="J6" s="20">
        <f t="shared" si="0"/>
        <v>-3.298442064264849E-2</v>
      </c>
      <c r="K6" s="20">
        <f t="shared" si="1"/>
        <v>2.7020447906523856E-2</v>
      </c>
      <c r="L6" s="21" t="s">
        <v>5</v>
      </c>
      <c r="M6" s="20">
        <f t="shared" si="2"/>
        <v>-2.9388254432715796E-2</v>
      </c>
      <c r="N6" s="20">
        <f t="shared" si="3"/>
        <v>2.4343581785354989E-2</v>
      </c>
      <c r="O6" s="21" t="s">
        <v>5</v>
      </c>
      <c r="P6" s="20">
        <f t="shared" si="4"/>
        <v>-2.7001241974055068E-2</v>
      </c>
      <c r="Q6" s="20">
        <f t="shared" si="5"/>
        <v>2.5065699887559974E-2</v>
      </c>
      <c r="R6" s="21" t="s">
        <v>5</v>
      </c>
      <c r="S6" s="20">
        <f t="shared" si="6"/>
        <v>-2.8334220053051012E-2</v>
      </c>
      <c r="T6" s="20">
        <f t="shared" si="7"/>
        <v>2.1497176594974458E-2</v>
      </c>
      <c r="U6" s="21" t="s">
        <v>5</v>
      </c>
      <c r="V6" s="20">
        <f t="shared" si="8"/>
        <v>-2.2343115138552451E-2</v>
      </c>
      <c r="W6" s="20">
        <f t="shared" si="9"/>
        <v>2.0470591611117205E-2</v>
      </c>
      <c r="X6" s="21" t="s">
        <v>5</v>
      </c>
      <c r="Y6" s="20">
        <f t="shared" si="10"/>
        <v>-2.3274242139562189E-2</v>
      </c>
      <c r="Z6" s="20">
        <f t="shared" si="11"/>
        <v>2.2272544082047378E-2</v>
      </c>
    </row>
    <row r="7" spans="1:26" x14ac:dyDescent="0.25">
      <c r="A7" s="197" t="s">
        <v>6</v>
      </c>
      <c r="B7" s="191">
        <v>122</v>
      </c>
      <c r="C7" s="192">
        <v>276.55422438247956</v>
      </c>
      <c r="D7" s="192">
        <v>267.66263866845082</v>
      </c>
      <c r="E7" s="192">
        <v>256.32776667433444</v>
      </c>
      <c r="F7" s="192">
        <v>276.61104487724214</v>
      </c>
      <c r="G7" s="201">
        <v>227.58102173021146</v>
      </c>
      <c r="I7" s="21" t="s">
        <v>6</v>
      </c>
      <c r="J7" s="20">
        <f t="shared" si="0"/>
        <v>-1.4849074975657255E-2</v>
      </c>
      <c r="K7" s="20">
        <f t="shared" si="1"/>
        <v>1.4970788704965919E-2</v>
      </c>
      <c r="L7" s="21" t="s">
        <v>6</v>
      </c>
      <c r="M7" s="20">
        <f t="shared" si="2"/>
        <v>-3.1991157618299515E-2</v>
      </c>
      <c r="N7" s="20">
        <f t="shared" si="3"/>
        <v>2.6367069234142167E-2</v>
      </c>
      <c r="O7" s="21" t="s">
        <v>6</v>
      </c>
      <c r="P7" s="20">
        <f t="shared" si="4"/>
        <v>-2.9649469731527614E-2</v>
      </c>
      <c r="Q7" s="20">
        <f t="shared" si="5"/>
        <v>2.4561590241406268E-2</v>
      </c>
      <c r="R7" s="21" t="s">
        <v>6</v>
      </c>
      <c r="S7" s="20">
        <f t="shared" si="6"/>
        <v>-2.738650895516093E-2</v>
      </c>
      <c r="T7" s="20">
        <f t="shared" si="7"/>
        <v>2.5284945388204826E-2</v>
      </c>
      <c r="U7" s="21" t="s">
        <v>6</v>
      </c>
      <c r="V7" s="20">
        <f t="shared" si="8"/>
        <v>-2.8704936273543841E-2</v>
      </c>
      <c r="W7" s="20">
        <f t="shared" si="9"/>
        <v>2.2003493744902014E-2</v>
      </c>
      <c r="X7" s="21" t="s">
        <v>6</v>
      </c>
      <c r="Y7" s="20">
        <f t="shared" si="10"/>
        <v>-2.3112253306275081E-2</v>
      </c>
      <c r="Z7" s="20">
        <f t="shared" si="11"/>
        <v>2.097968227021758E-2</v>
      </c>
    </row>
    <row r="8" spans="1:26" x14ac:dyDescent="0.25">
      <c r="A8" s="197" t="s">
        <v>7</v>
      </c>
      <c r="B8" s="191">
        <v>185</v>
      </c>
      <c r="C8" s="192">
        <v>131.16733895197814</v>
      </c>
      <c r="D8" s="192">
        <v>280.65585129506167</v>
      </c>
      <c r="E8" s="192">
        <v>279.25999758328868</v>
      </c>
      <c r="F8" s="192">
        <v>267.4639567015883</v>
      </c>
      <c r="G8" s="201">
        <v>286.56296134718752</v>
      </c>
      <c r="I8" s="21" t="s">
        <v>7</v>
      </c>
      <c r="J8" s="20">
        <f t="shared" si="0"/>
        <v>-2.2517039922103212E-2</v>
      </c>
      <c r="K8" s="20">
        <f t="shared" si="1"/>
        <v>1.9352482960077896E-2</v>
      </c>
      <c r="L8" s="21" t="s">
        <v>7</v>
      </c>
      <c r="M8" s="20">
        <f t="shared" si="2"/>
        <v>-1.5173136567179083E-2</v>
      </c>
      <c r="N8" s="20">
        <f t="shared" si="3"/>
        <v>1.524103040486399E-2</v>
      </c>
      <c r="O8" s="21" t="s">
        <v>7</v>
      </c>
      <c r="P8" s="20">
        <f t="shared" si="4"/>
        <v>-3.1088751158343381E-2</v>
      </c>
      <c r="Q8" s="20">
        <f t="shared" si="5"/>
        <v>2.5983666152185416E-2</v>
      </c>
      <c r="R8" s="21" t="s">
        <v>7</v>
      </c>
      <c r="S8" s="20">
        <f t="shared" si="6"/>
        <v>-2.983662879702657E-2</v>
      </c>
      <c r="T8" s="20">
        <f t="shared" si="7"/>
        <v>2.4933964515646681E-2</v>
      </c>
      <c r="U8" s="21" t="s">
        <v>7</v>
      </c>
      <c r="V8" s="20">
        <f t="shared" si="8"/>
        <v>-2.7755709595747389E-2</v>
      </c>
      <c r="W8" s="20">
        <f t="shared" si="9"/>
        <v>2.571318766984124E-2</v>
      </c>
      <c r="X8" s="21" t="s">
        <v>7</v>
      </c>
      <c r="Y8" s="20">
        <f t="shared" si="10"/>
        <v>-2.9102232253372873E-2</v>
      </c>
      <c r="Z8" s="20">
        <f t="shared" si="11"/>
        <v>2.2704751855929895E-2</v>
      </c>
    </row>
    <row r="9" spans="1:26" x14ac:dyDescent="0.25">
      <c r="A9" s="197" t="s">
        <v>8</v>
      </c>
      <c r="B9" s="191">
        <v>180</v>
      </c>
      <c r="C9" s="192">
        <v>194.123681637348</v>
      </c>
      <c r="D9" s="192">
        <v>140.85505993148973</v>
      </c>
      <c r="E9" s="192">
        <v>286.29735550564448</v>
      </c>
      <c r="F9" s="192">
        <v>291.87789957121504</v>
      </c>
      <c r="G9" s="201">
        <v>280.01052164273381</v>
      </c>
      <c r="I9" s="21" t="s">
        <v>8</v>
      </c>
      <c r="J9" s="20">
        <f t="shared" si="0"/>
        <v>-2.1908471275559883E-2</v>
      </c>
      <c r="K9" s="20">
        <f t="shared" si="1"/>
        <v>2.1908471275559883E-2</v>
      </c>
      <c r="L9" s="21" t="s">
        <v>8</v>
      </c>
      <c r="M9" s="20">
        <f t="shared" si="2"/>
        <v>-2.2455781720824908E-2</v>
      </c>
      <c r="N9" s="20">
        <f t="shared" si="3"/>
        <v>1.9528275014719727E-2</v>
      </c>
      <c r="O9" s="21" t="s">
        <v>8</v>
      </c>
      <c r="P9" s="20">
        <f t="shared" si="4"/>
        <v>-1.5602767187632404E-2</v>
      </c>
      <c r="Q9" s="20">
        <f t="shared" si="5"/>
        <v>1.5566462608009849E-2</v>
      </c>
      <c r="R9" s="21" t="s">
        <v>8</v>
      </c>
      <c r="S9" s="20">
        <f t="shared" si="6"/>
        <v>-3.0588512481973324E-2</v>
      </c>
      <c r="T9" s="20">
        <f t="shared" si="7"/>
        <v>2.5776655808645358E-2</v>
      </c>
      <c r="U9" s="21" t="s">
        <v>8</v>
      </c>
      <c r="V9" s="20">
        <f t="shared" si="8"/>
        <v>-3.0289233427268959E-2</v>
      </c>
      <c r="W9" s="20">
        <f t="shared" si="9"/>
        <v>2.5405257517116579E-2</v>
      </c>
      <c r="X9" s="21" t="s">
        <v>8</v>
      </c>
      <c r="Y9" s="20">
        <f t="shared" si="10"/>
        <v>-2.8436791677212019E-2</v>
      </c>
      <c r="Z9" s="20">
        <f t="shared" si="11"/>
        <v>2.6304715722571783E-2</v>
      </c>
    </row>
    <row r="10" spans="1:26" x14ac:dyDescent="0.25">
      <c r="A10" s="197" t="s">
        <v>9</v>
      </c>
      <c r="B10" s="191">
        <v>166</v>
      </c>
      <c r="C10" s="192">
        <v>188.11234881320559</v>
      </c>
      <c r="D10" s="192">
        <v>202.85888620934176</v>
      </c>
      <c r="E10" s="192">
        <v>150.30031910461807</v>
      </c>
      <c r="F10" s="192">
        <v>291.72424756551618</v>
      </c>
      <c r="G10" s="201">
        <v>303.87496927848724</v>
      </c>
      <c r="I10" s="21" t="s">
        <v>9</v>
      </c>
      <c r="J10" s="20">
        <f t="shared" si="0"/>
        <v>-2.0204479065238558E-2</v>
      </c>
      <c r="K10" s="20">
        <f t="shared" si="1"/>
        <v>2.0569620253164556E-2</v>
      </c>
      <c r="L10" s="21" t="s">
        <v>9</v>
      </c>
      <c r="M10" s="20">
        <f t="shared" si="2"/>
        <v>-2.1760404543699492E-2</v>
      </c>
      <c r="N10" s="20">
        <f t="shared" si="3"/>
        <v>2.1913178403634812E-2</v>
      </c>
      <c r="O10" s="21" t="s">
        <v>9</v>
      </c>
      <c r="P10" s="20">
        <f t="shared" si="4"/>
        <v>-2.247104204141669E-2</v>
      </c>
      <c r="Q10" s="20">
        <f t="shared" si="5"/>
        <v>1.9815103848389228E-2</v>
      </c>
      <c r="R10" s="21" t="s">
        <v>9</v>
      </c>
      <c r="S10" s="20">
        <f t="shared" si="6"/>
        <v>-1.6058350168328895E-2</v>
      </c>
      <c r="T10" s="20">
        <f t="shared" si="7"/>
        <v>1.5987630991662283E-2</v>
      </c>
      <c r="U10" s="21" t="s">
        <v>9</v>
      </c>
      <c r="V10" s="20">
        <f t="shared" si="8"/>
        <v>-3.0273288398631922E-2</v>
      </c>
      <c r="W10" s="20">
        <f t="shared" si="9"/>
        <v>2.5789584002308991E-2</v>
      </c>
      <c r="X10" s="21" t="s">
        <v>9</v>
      </c>
      <c r="Y10" s="20">
        <f t="shared" si="10"/>
        <v>-3.0860373198107575E-2</v>
      </c>
      <c r="Z10" s="20">
        <f t="shared" si="11"/>
        <v>2.606205153008356E-2</v>
      </c>
    </row>
    <row r="11" spans="1:26" x14ac:dyDescent="0.25">
      <c r="A11" s="197" t="s">
        <v>10</v>
      </c>
      <c r="B11" s="191">
        <v>210</v>
      </c>
      <c r="C11" s="192">
        <v>176.55374119882353</v>
      </c>
      <c r="D11" s="192">
        <v>196.10021449551729</v>
      </c>
      <c r="E11" s="192">
        <v>211.33251323162278</v>
      </c>
      <c r="F11" s="192">
        <v>159.59395169616448</v>
      </c>
      <c r="G11" s="201">
        <v>297.08528458647322</v>
      </c>
      <c r="I11" s="21" t="s">
        <v>10</v>
      </c>
      <c r="J11" s="20">
        <f t="shared" si="0"/>
        <v>-2.5559883154819864E-2</v>
      </c>
      <c r="K11" s="20">
        <f t="shared" si="1"/>
        <v>2.5316455696202531E-2</v>
      </c>
      <c r="L11" s="21" t="s">
        <v>10</v>
      </c>
      <c r="M11" s="20">
        <f t="shared" si="2"/>
        <v>-2.0423331357182658E-2</v>
      </c>
      <c r="N11" s="20">
        <f t="shared" si="3"/>
        <v>2.0821759641790998E-2</v>
      </c>
      <c r="O11" s="21" t="s">
        <v>10</v>
      </c>
      <c r="P11" s="20">
        <f t="shared" si="4"/>
        <v>-2.1722371874368866E-2</v>
      </c>
      <c r="Q11" s="20">
        <f t="shared" si="5"/>
        <v>2.1960224260687427E-2</v>
      </c>
      <c r="R11" s="21" t="s">
        <v>10</v>
      </c>
      <c r="S11" s="20">
        <f t="shared" si="6"/>
        <v>-2.257913702142051E-2</v>
      </c>
      <c r="T11" s="20">
        <f t="shared" si="7"/>
        <v>2.011556173450196E-2</v>
      </c>
      <c r="U11" s="21" t="s">
        <v>10</v>
      </c>
      <c r="V11" s="20">
        <f t="shared" si="8"/>
        <v>-1.6561646029407493E-2</v>
      </c>
      <c r="W11" s="20">
        <f t="shared" si="9"/>
        <v>1.6428065511844506E-2</v>
      </c>
      <c r="X11" s="21" t="s">
        <v>10</v>
      </c>
      <c r="Y11" s="20">
        <f t="shared" si="10"/>
        <v>-3.0170838933437673E-2</v>
      </c>
      <c r="Z11" s="20">
        <f t="shared" si="11"/>
        <v>2.5898684584006963E-2</v>
      </c>
    </row>
    <row r="12" spans="1:26" x14ac:dyDescent="0.25">
      <c r="A12" s="198" t="s">
        <v>11</v>
      </c>
      <c r="B12" s="193">
        <v>283</v>
      </c>
      <c r="C12" s="194">
        <v>223.74549642590782</v>
      </c>
      <c r="D12" s="194">
        <v>186.67938382544719</v>
      </c>
      <c r="E12" s="194">
        <v>203.59478334324376</v>
      </c>
      <c r="F12" s="194">
        <v>219.16155592377814</v>
      </c>
      <c r="G12" s="202">
        <v>168.44332150311891</v>
      </c>
      <c r="I12" s="21" t="s">
        <v>11</v>
      </c>
      <c r="J12" s="20">
        <f t="shared" si="0"/>
        <v>-3.4444985394352486E-2</v>
      </c>
      <c r="K12" s="20">
        <f t="shared" si="1"/>
        <v>3.9435248296007787E-2</v>
      </c>
      <c r="L12" s="21" t="s">
        <v>11</v>
      </c>
      <c r="M12" s="20">
        <f t="shared" si="2"/>
        <v>-2.5882365234263828E-2</v>
      </c>
      <c r="N12" s="20">
        <f t="shared" si="3"/>
        <v>2.6106165577432332E-2</v>
      </c>
      <c r="O12" s="21" t="s">
        <v>11</v>
      </c>
      <c r="P12" s="20">
        <f t="shared" si="4"/>
        <v>-2.0678809593179213E-2</v>
      </c>
      <c r="Q12" s="20">
        <f t="shared" si="5"/>
        <v>2.1220405160599611E-2</v>
      </c>
      <c r="R12" s="21" t="s">
        <v>11</v>
      </c>
      <c r="S12" s="20">
        <f t="shared" si="6"/>
        <v>-2.1752424365081797E-2</v>
      </c>
      <c r="T12" s="20">
        <f t="shared" si="7"/>
        <v>2.2168440272813877E-2</v>
      </c>
      <c r="U12" s="21" t="s">
        <v>11</v>
      </c>
      <c r="V12" s="20">
        <f t="shared" si="8"/>
        <v>-2.2743193422354743E-2</v>
      </c>
      <c r="W12" s="20">
        <f t="shared" si="9"/>
        <v>2.0545914521500775E-2</v>
      </c>
      <c r="X12" s="21" t="s">
        <v>11</v>
      </c>
      <c r="Y12" s="20">
        <f t="shared" si="10"/>
        <v>-1.7106455910658236E-2</v>
      </c>
      <c r="Z12" s="20">
        <f t="shared" si="11"/>
        <v>1.6996476517811776E-2</v>
      </c>
    </row>
    <row r="13" spans="1:26" x14ac:dyDescent="0.25">
      <c r="A13" s="198" t="s">
        <v>12</v>
      </c>
      <c r="B13" s="193">
        <v>354</v>
      </c>
      <c r="C13" s="194">
        <v>297.36733402954394</v>
      </c>
      <c r="D13" s="194">
        <v>235.25971903939623</v>
      </c>
      <c r="E13" s="194">
        <v>195.05850867461643</v>
      </c>
      <c r="F13" s="194">
        <v>209.20794210812454</v>
      </c>
      <c r="G13" s="202">
        <v>224.86743396378986</v>
      </c>
      <c r="I13" s="21" t="s">
        <v>12</v>
      </c>
      <c r="J13" s="20">
        <f t="shared" si="0"/>
        <v>-4.3086660175267771E-2</v>
      </c>
      <c r="K13" s="20">
        <f t="shared" si="1"/>
        <v>4.8928919182083738E-2</v>
      </c>
      <c r="L13" s="21" t="s">
        <v>12</v>
      </c>
      <c r="M13" s="20">
        <f t="shared" si="2"/>
        <v>-3.4398770348616457E-2</v>
      </c>
      <c r="N13" s="20">
        <f t="shared" si="3"/>
        <v>3.9821929123799601E-2</v>
      </c>
      <c r="O13" s="21" t="s">
        <v>12</v>
      </c>
      <c r="P13" s="20">
        <f t="shared" si="4"/>
        <v>-2.6060140307241339E-2</v>
      </c>
      <c r="Q13" s="20">
        <f t="shared" si="5"/>
        <v>2.6857057204821577E-2</v>
      </c>
      <c r="R13" s="21" t="s">
        <v>12</v>
      </c>
      <c r="S13" s="20">
        <f t="shared" si="6"/>
        <v>-2.0840393781391298E-2</v>
      </c>
      <c r="T13" s="20">
        <f t="shared" si="7"/>
        <v>2.164371325200861E-2</v>
      </c>
      <c r="U13" s="21" t="s">
        <v>12</v>
      </c>
      <c r="V13" s="20">
        <f t="shared" si="8"/>
        <v>-2.1710270639402958E-2</v>
      </c>
      <c r="W13" s="20">
        <f t="shared" si="9"/>
        <v>2.2409914651458487E-2</v>
      </c>
      <c r="X13" s="21" t="s">
        <v>12</v>
      </c>
      <c r="Y13" s="20">
        <f t="shared" si="10"/>
        <v>-2.28366717689855E-2</v>
      </c>
      <c r="Z13" s="20">
        <f t="shared" si="11"/>
        <v>2.1009824477949201E-2</v>
      </c>
    </row>
    <row r="14" spans="1:26" x14ac:dyDescent="0.25">
      <c r="A14" s="198" t="s">
        <v>13</v>
      </c>
      <c r="B14" s="193">
        <v>420</v>
      </c>
      <c r="C14" s="194">
        <v>368.46012898692709</v>
      </c>
      <c r="D14" s="194">
        <v>309.36578781750978</v>
      </c>
      <c r="E14" s="194">
        <v>245.00723365942213</v>
      </c>
      <c r="F14" s="194">
        <v>202.10057678143511</v>
      </c>
      <c r="G14" s="202">
        <v>213.45787083736832</v>
      </c>
      <c r="I14" s="21" t="s">
        <v>13</v>
      </c>
      <c r="J14" s="20">
        <f t="shared" si="0"/>
        <v>-5.1119766309639728E-2</v>
      </c>
      <c r="K14" s="20">
        <f t="shared" si="1"/>
        <v>5.3188899707887052E-2</v>
      </c>
      <c r="L14" s="21" t="s">
        <v>13</v>
      </c>
      <c r="M14" s="20">
        <f t="shared" si="2"/>
        <v>-4.2622621617153356E-2</v>
      </c>
      <c r="N14" s="20">
        <f t="shared" si="3"/>
        <v>4.8843907310481008E-2</v>
      </c>
      <c r="O14" s="21" t="s">
        <v>13</v>
      </c>
      <c r="P14" s="20">
        <f t="shared" si="4"/>
        <v>-3.4269002231676088E-2</v>
      </c>
      <c r="Q14" s="20">
        <f t="shared" si="5"/>
        <v>4.0222911322499499E-2</v>
      </c>
      <c r="R14" s="21" t="s">
        <v>13</v>
      </c>
      <c r="S14" s="20">
        <f t="shared" si="6"/>
        <v>-2.6177003317857165E-2</v>
      </c>
      <c r="T14" s="20">
        <f t="shared" si="7"/>
        <v>2.761311098565316E-2</v>
      </c>
      <c r="U14" s="21" t="s">
        <v>13</v>
      </c>
      <c r="V14" s="20">
        <f t="shared" si="8"/>
        <v>-2.097271343569131E-2</v>
      </c>
      <c r="W14" s="20">
        <f t="shared" si="9"/>
        <v>2.2119768049078219E-2</v>
      </c>
      <c r="X14" s="21" t="s">
        <v>13</v>
      </c>
      <c r="Y14" s="20">
        <f t="shared" si="10"/>
        <v>-2.1677960418245552E-2</v>
      </c>
      <c r="Z14" s="20">
        <f t="shared" si="11"/>
        <v>2.2730589374658574E-2</v>
      </c>
    </row>
    <row r="15" spans="1:26" x14ac:dyDescent="0.25">
      <c r="A15" s="198" t="s">
        <v>14</v>
      </c>
      <c r="B15" s="193">
        <v>404</v>
      </c>
      <c r="C15" s="194">
        <v>426.59048674882104</v>
      </c>
      <c r="D15" s="194">
        <v>377.12896082577532</v>
      </c>
      <c r="E15" s="194">
        <v>316.80360943381595</v>
      </c>
      <c r="F15" s="194">
        <v>251.25265716481036</v>
      </c>
      <c r="G15" s="202">
        <v>206.39347855295551</v>
      </c>
      <c r="I15" s="21" t="s">
        <v>14</v>
      </c>
      <c r="J15" s="20">
        <f t="shared" si="0"/>
        <v>-4.9172346640701074E-2</v>
      </c>
      <c r="K15" s="20">
        <f t="shared" si="1"/>
        <v>4.588607594936709E-2</v>
      </c>
      <c r="L15" s="21" t="s">
        <v>14</v>
      </c>
      <c r="M15" s="20">
        <f t="shared" si="2"/>
        <v>-4.9347007916879335E-2</v>
      </c>
      <c r="N15" s="20">
        <f t="shared" si="3"/>
        <v>5.1689298941738751E-2</v>
      </c>
      <c r="O15" s="21" t="s">
        <v>14</v>
      </c>
      <c r="P15" s="20">
        <f t="shared" si="4"/>
        <v>-4.1775250234818311E-2</v>
      </c>
      <c r="Q15" s="20">
        <f t="shared" si="5"/>
        <v>4.8204234312687229E-2</v>
      </c>
      <c r="R15" s="21" t="s">
        <v>14</v>
      </c>
      <c r="S15" s="20">
        <f t="shared" si="6"/>
        <v>-3.3847854250646153E-2</v>
      </c>
      <c r="T15" s="20">
        <f t="shared" si="7"/>
        <v>4.0169935083060604E-2</v>
      </c>
      <c r="U15" s="21" t="s">
        <v>14</v>
      </c>
      <c r="V15" s="20">
        <f t="shared" si="8"/>
        <v>-2.607340395852651E-2</v>
      </c>
      <c r="W15" s="20">
        <f t="shared" si="9"/>
        <v>2.8052873271749528E-2</v>
      </c>
      <c r="X15" s="21" t="s">
        <v>14</v>
      </c>
      <c r="Y15" s="20">
        <f t="shared" si="10"/>
        <v>-2.0960527906997761E-2</v>
      </c>
      <c r="Z15" s="20">
        <f t="shared" si="11"/>
        <v>2.2402291815883046E-2</v>
      </c>
    </row>
    <row r="16" spans="1:26" x14ac:dyDescent="0.25">
      <c r="A16" s="198" t="s">
        <v>15</v>
      </c>
      <c r="B16" s="193">
        <v>345</v>
      </c>
      <c r="C16" s="194">
        <v>398.19042397653448</v>
      </c>
      <c r="D16" s="194">
        <v>421.25701486323499</v>
      </c>
      <c r="E16" s="194">
        <v>375.17706472542147</v>
      </c>
      <c r="F16" s="194">
        <v>315.57566491458272</v>
      </c>
      <c r="G16" s="202">
        <v>250.7242150817064</v>
      </c>
      <c r="I16" s="21" t="s">
        <v>15</v>
      </c>
      <c r="J16" s="20">
        <f t="shared" si="0"/>
        <v>-4.1991236611489777E-2</v>
      </c>
      <c r="K16" s="20">
        <f t="shared" si="1"/>
        <v>3.9313534566699122E-2</v>
      </c>
      <c r="L16" s="21" t="s">
        <v>15</v>
      </c>
      <c r="M16" s="20">
        <f t="shared" si="2"/>
        <v>-4.606175387114371E-2</v>
      </c>
      <c r="N16" s="20">
        <f t="shared" si="3"/>
        <v>4.3903429749978351E-2</v>
      </c>
      <c r="O16" s="21" t="s">
        <v>15</v>
      </c>
      <c r="P16" s="20">
        <f t="shared" si="4"/>
        <v>-4.6663393791213328E-2</v>
      </c>
      <c r="Q16" s="20">
        <f t="shared" si="5"/>
        <v>4.9690914306045303E-2</v>
      </c>
      <c r="R16" s="21" t="s">
        <v>15</v>
      </c>
      <c r="S16" s="20">
        <f t="shared" si="6"/>
        <v>-4.0084576775203259E-2</v>
      </c>
      <c r="T16" s="20">
        <f t="shared" si="7"/>
        <v>4.7020529995792058E-2</v>
      </c>
      <c r="U16" s="21" t="s">
        <v>15</v>
      </c>
      <c r="V16" s="20">
        <f t="shared" si="8"/>
        <v>-3.2748436906684074E-2</v>
      </c>
      <c r="W16" s="20">
        <f t="shared" si="9"/>
        <v>3.9655526969073769E-2</v>
      </c>
      <c r="X16" s="21" t="s">
        <v>15</v>
      </c>
      <c r="Y16" s="20">
        <f t="shared" si="10"/>
        <v>-2.5462587015954729E-2</v>
      </c>
      <c r="Z16" s="20">
        <f t="shared" si="11"/>
        <v>2.8179287568231032E-2</v>
      </c>
    </row>
    <row r="17" spans="1:26" x14ac:dyDescent="0.25">
      <c r="A17" s="198" t="s">
        <v>16</v>
      </c>
      <c r="B17" s="193">
        <v>238</v>
      </c>
      <c r="C17" s="194">
        <v>328.20202022217012</v>
      </c>
      <c r="D17" s="194">
        <v>380.90983674871785</v>
      </c>
      <c r="E17" s="194">
        <v>403.91892616833064</v>
      </c>
      <c r="F17" s="194">
        <v>362.32875330913834</v>
      </c>
      <c r="G17" s="202">
        <v>305.37320647899276</v>
      </c>
      <c r="I17" s="21" t="s">
        <v>16</v>
      </c>
      <c r="J17" s="20">
        <f t="shared" si="0"/>
        <v>-2.8967867575462512E-2</v>
      </c>
      <c r="K17" s="20">
        <f t="shared" si="1"/>
        <v>2.4586173320350537E-2</v>
      </c>
      <c r="L17" s="21" t="s">
        <v>16</v>
      </c>
      <c r="M17" s="20">
        <f t="shared" si="2"/>
        <v>-3.7965656040931349E-2</v>
      </c>
      <c r="N17" s="20">
        <f t="shared" si="3"/>
        <v>3.6642905908413279E-2</v>
      </c>
      <c r="O17" s="21" t="s">
        <v>16</v>
      </c>
      <c r="P17" s="20">
        <f t="shared" si="4"/>
        <v>-4.2194064630408291E-2</v>
      </c>
      <c r="Q17" s="20">
        <f t="shared" si="5"/>
        <v>4.1629602696351235E-2</v>
      </c>
      <c r="R17" s="21" t="s">
        <v>16</v>
      </c>
      <c r="S17" s="20">
        <f t="shared" si="6"/>
        <v>-4.3155407750742052E-2</v>
      </c>
      <c r="T17" s="20">
        <f t="shared" si="7"/>
        <v>4.7374916326738625E-2</v>
      </c>
      <c r="U17" s="21" t="s">
        <v>16</v>
      </c>
      <c r="V17" s="20">
        <f t="shared" si="8"/>
        <v>-3.7600175287386371E-2</v>
      </c>
      <c r="W17" s="20">
        <f t="shared" si="9"/>
        <v>4.5458560016847657E-2</v>
      </c>
      <c r="X17" s="21" t="s">
        <v>16</v>
      </c>
      <c r="Y17" s="20">
        <f t="shared" si="10"/>
        <v>-3.101252840607574E-2</v>
      </c>
      <c r="Z17" s="20">
        <f t="shared" si="11"/>
        <v>3.8832389983261092E-2</v>
      </c>
    </row>
    <row r="18" spans="1:26" x14ac:dyDescent="0.25">
      <c r="A18" s="198" t="s">
        <v>17</v>
      </c>
      <c r="B18" s="193">
        <v>150</v>
      </c>
      <c r="C18" s="194">
        <v>210.38989303072913</v>
      </c>
      <c r="D18" s="194">
        <v>289.7375143238516</v>
      </c>
      <c r="E18" s="194">
        <v>338.057809064656</v>
      </c>
      <c r="F18" s="194">
        <v>359.44803455442968</v>
      </c>
      <c r="G18" s="202">
        <v>324.71610627195173</v>
      </c>
      <c r="I18" s="21" t="s">
        <v>17</v>
      </c>
      <c r="J18" s="20">
        <f t="shared" si="0"/>
        <v>-1.8257059396299902E-2</v>
      </c>
      <c r="K18" s="20">
        <f t="shared" si="1"/>
        <v>1.618792599805258E-2</v>
      </c>
      <c r="L18" s="21" t="s">
        <v>17</v>
      </c>
      <c r="M18" s="20">
        <f t="shared" si="2"/>
        <v>-2.4337419702310039E-2</v>
      </c>
      <c r="N18" s="20">
        <f t="shared" si="3"/>
        <v>2.1917447454799944E-2</v>
      </c>
      <c r="O18" s="21" t="s">
        <v>17</v>
      </c>
      <c r="P18" s="20">
        <f t="shared" si="4"/>
        <v>-3.2094743232633498E-2</v>
      </c>
      <c r="Q18" s="20">
        <f t="shared" si="5"/>
        <v>3.2733691821881718E-2</v>
      </c>
      <c r="R18" s="21" t="s">
        <v>17</v>
      </c>
      <c r="S18" s="20">
        <f t="shared" si="6"/>
        <v>-3.6118690282484683E-2</v>
      </c>
      <c r="T18" s="20">
        <f t="shared" si="7"/>
        <v>3.7791968865318604E-2</v>
      </c>
      <c r="U18" s="21" t="s">
        <v>17</v>
      </c>
      <c r="V18" s="20">
        <f t="shared" si="8"/>
        <v>-3.7301232603038345E-2</v>
      </c>
      <c r="W18" s="20">
        <f t="shared" si="9"/>
        <v>4.3269145344961492E-2</v>
      </c>
      <c r="X18" s="21" t="s">
        <v>17</v>
      </c>
      <c r="Y18" s="20">
        <f t="shared" si="10"/>
        <v>-3.2976918917612917E-2</v>
      </c>
      <c r="Z18" s="20">
        <f t="shared" si="11"/>
        <v>4.2113179894610255E-2</v>
      </c>
    </row>
    <row r="19" spans="1:26" x14ac:dyDescent="0.25">
      <c r="A19" s="198" t="s">
        <v>18</v>
      </c>
      <c r="B19" s="193">
        <v>79</v>
      </c>
      <c r="C19" s="194">
        <v>118.38763008322991</v>
      </c>
      <c r="D19" s="194">
        <v>166.14725460713515</v>
      </c>
      <c r="E19" s="194">
        <v>228.5972371976369</v>
      </c>
      <c r="F19" s="194">
        <v>268.09273048613966</v>
      </c>
      <c r="G19" s="202">
        <v>285.91710285906117</v>
      </c>
      <c r="I19" s="21" t="s">
        <v>18</v>
      </c>
      <c r="J19" s="20">
        <f t="shared" si="0"/>
        <v>-9.6153846153846159E-3</v>
      </c>
      <c r="K19" s="20">
        <f t="shared" si="1"/>
        <v>1.1562804284323271E-2</v>
      </c>
      <c r="L19" s="21" t="s">
        <v>18</v>
      </c>
      <c r="M19" s="20">
        <f t="shared" si="2"/>
        <v>-1.3694809191602007E-2</v>
      </c>
      <c r="N19" s="20">
        <f t="shared" si="3"/>
        <v>1.4064249177843597E-2</v>
      </c>
      <c r="O19" s="21" t="s">
        <v>18</v>
      </c>
      <c r="P19" s="20">
        <f t="shared" si="4"/>
        <v>-1.8404428877175642E-2</v>
      </c>
      <c r="Q19" s="20">
        <f t="shared" si="5"/>
        <v>1.9061982061211367E-2</v>
      </c>
      <c r="R19" s="21" t="s">
        <v>18</v>
      </c>
      <c r="S19" s="20">
        <f t="shared" si="6"/>
        <v>-2.4423730463785837E-2</v>
      </c>
      <c r="T19" s="20">
        <f t="shared" si="7"/>
        <v>2.8532383673174289E-2</v>
      </c>
      <c r="U19" s="21" t="s">
        <v>18</v>
      </c>
      <c r="V19" s="20">
        <f t="shared" si="8"/>
        <v>-2.782095974302199E-2</v>
      </c>
      <c r="W19" s="20">
        <f t="shared" si="9"/>
        <v>3.344818067454134E-2</v>
      </c>
      <c r="X19" s="21" t="s">
        <v>18</v>
      </c>
      <c r="Y19" s="20">
        <f t="shared" si="10"/>
        <v>-2.9036641349245201E-2</v>
      </c>
      <c r="Z19" s="20">
        <f t="shared" si="11"/>
        <v>3.8576779307060723E-2</v>
      </c>
    </row>
    <row r="20" spans="1:26" ht="15.75" thickBot="1" x14ac:dyDescent="0.3">
      <c r="A20" s="199" t="s">
        <v>19</v>
      </c>
      <c r="B20" s="195">
        <v>58</v>
      </c>
      <c r="C20" s="196">
        <v>92.096422697436708</v>
      </c>
      <c r="D20" s="196">
        <v>141.40562536807622</v>
      </c>
      <c r="E20" s="196">
        <v>206.66277730561154</v>
      </c>
      <c r="F20" s="196">
        <v>292.43589351349954</v>
      </c>
      <c r="G20" s="203">
        <v>377.48863853803442</v>
      </c>
      <c r="I20" s="21" t="s">
        <v>19</v>
      </c>
      <c r="J20" s="20">
        <f t="shared" si="0"/>
        <v>-7.0593962999026287E-3</v>
      </c>
      <c r="K20" s="20">
        <f t="shared" si="1"/>
        <v>1.740506329113924E-2</v>
      </c>
      <c r="L20" s="21" t="s">
        <v>19</v>
      </c>
      <c r="M20" s="20">
        <f t="shared" si="2"/>
        <v>-1.0653502694359452E-2</v>
      </c>
      <c r="N20" s="20">
        <f t="shared" si="3"/>
        <v>2.2690175840695534E-2</v>
      </c>
      <c r="O20" s="21" t="s">
        <v>19</v>
      </c>
      <c r="P20" s="20">
        <f t="shared" si="4"/>
        <v>-1.566375430682283E-2</v>
      </c>
      <c r="Q20" s="20">
        <f t="shared" si="5"/>
        <v>2.8978731170517958E-2</v>
      </c>
      <c r="R20" s="21" t="s">
        <v>19</v>
      </c>
      <c r="S20" s="20">
        <f t="shared" si="6"/>
        <v>-2.2080214230436161E-2</v>
      </c>
      <c r="T20" s="20">
        <f t="shared" si="7"/>
        <v>3.8052501269264176E-2</v>
      </c>
      <c r="U20" s="21" t="s">
        <v>19</v>
      </c>
      <c r="V20" s="20">
        <f t="shared" si="8"/>
        <v>-3.0347138492344751E-2</v>
      </c>
      <c r="W20" s="20">
        <f t="shared" si="9"/>
        <v>5.2937674617405867E-2</v>
      </c>
      <c r="X20" s="21" t="s">
        <v>19</v>
      </c>
      <c r="Y20" s="20">
        <f t="shared" si="10"/>
        <v>-3.8336294335099073E-2</v>
      </c>
      <c r="Z20" s="20">
        <f t="shared" si="11"/>
        <v>6.9299441299662465E-2</v>
      </c>
    </row>
    <row r="21" spans="1:26" ht="15.75" thickTop="1" x14ac:dyDescent="0.25">
      <c r="A21" s="198" t="s">
        <v>20</v>
      </c>
      <c r="B21" s="193">
        <v>4150</v>
      </c>
      <c r="C21" s="194">
        <v>4332.0510617475666</v>
      </c>
      <c r="D21" s="194">
        <v>4482.0767913106029</v>
      </c>
      <c r="E21" s="194">
        <v>4599.0879762191316</v>
      </c>
      <c r="F21" s="194">
        <v>4685.4381848315634</v>
      </c>
      <c r="G21" s="202">
        <v>4741.2757007235041</v>
      </c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 x14ac:dyDescent="0.25">
      <c r="A22" s="190"/>
      <c r="B22" s="190"/>
      <c r="C22" s="190"/>
      <c r="D22" s="190"/>
      <c r="E22" s="190"/>
      <c r="F22" s="190"/>
      <c r="G22" s="190"/>
    </row>
    <row r="23" spans="1:26" x14ac:dyDescent="0.25">
      <c r="A23" s="922" t="s">
        <v>68</v>
      </c>
      <c r="B23" s="923"/>
      <c r="C23" s="923"/>
      <c r="D23" s="923"/>
      <c r="E23" s="923"/>
      <c r="F23" s="923"/>
      <c r="G23" s="924"/>
    </row>
    <row r="24" spans="1:26" x14ac:dyDescent="0.25">
      <c r="A24" s="197" t="s">
        <v>1</v>
      </c>
      <c r="B24" s="191">
        <v>2010</v>
      </c>
      <c r="C24" s="191">
        <v>2015</v>
      </c>
      <c r="D24" s="191">
        <v>2020</v>
      </c>
      <c r="E24" s="191">
        <v>2025</v>
      </c>
      <c r="F24" s="191">
        <v>2030</v>
      </c>
      <c r="G24" s="200">
        <v>2035</v>
      </c>
      <c r="Q24" s="919" t="s">
        <v>223</v>
      </c>
      <c r="R24" s="918"/>
      <c r="S24" s="920">
        <f>(SUM(B$48:B$50,B$61:B$65)/SUM(B$51:B$60))*100</f>
        <v>58.12163202463433</v>
      </c>
    </row>
    <row r="25" spans="1:26" x14ac:dyDescent="0.25">
      <c r="A25" s="197" t="s">
        <v>2</v>
      </c>
      <c r="B25" s="191">
        <v>167</v>
      </c>
      <c r="C25" s="192">
        <v>168.47813029113496</v>
      </c>
      <c r="D25" s="192">
        <v>191.97373196104451</v>
      </c>
      <c r="E25" s="192">
        <v>217.10842604786956</v>
      </c>
      <c r="F25" s="192">
        <v>238.64732886383138</v>
      </c>
      <c r="G25" s="201">
        <v>244.24702535198242</v>
      </c>
      <c r="Q25" s="919" t="s">
        <v>224</v>
      </c>
      <c r="R25" s="918"/>
      <c r="S25" s="920">
        <f>(SUM(B$48:B$50)/SUM(B$51:B$60))*100</f>
        <v>24.133949191685915</v>
      </c>
    </row>
    <row r="26" spans="1:26" x14ac:dyDescent="0.25">
      <c r="A26" s="197" t="s">
        <v>3</v>
      </c>
      <c r="B26" s="191">
        <v>204</v>
      </c>
      <c r="C26" s="192">
        <v>178.19413509005153</v>
      </c>
      <c r="D26" s="192">
        <v>177.70847480566715</v>
      </c>
      <c r="E26" s="192">
        <v>200.72308384685465</v>
      </c>
      <c r="F26" s="192">
        <v>226.62349748205497</v>
      </c>
      <c r="G26" s="201">
        <v>249.08050054587309</v>
      </c>
      <c r="Q26" s="919" t="s">
        <v>225</v>
      </c>
      <c r="R26" s="918"/>
      <c r="S26" s="920">
        <f>(SUM(B$61:B$65)/SUM(B$51:B$60))*100</f>
        <v>33.987682832948423</v>
      </c>
    </row>
    <row r="27" spans="1:26" x14ac:dyDescent="0.25">
      <c r="A27" s="197" t="s">
        <v>4</v>
      </c>
      <c r="B27" s="191">
        <v>198</v>
      </c>
      <c r="C27" s="192">
        <v>215.09439611021887</v>
      </c>
      <c r="D27" s="192">
        <v>189.66644512181799</v>
      </c>
      <c r="E27" s="192">
        <v>187.38060161343299</v>
      </c>
      <c r="F27" s="192">
        <v>209.92242637448567</v>
      </c>
      <c r="G27" s="201">
        <v>236.62906652178216</v>
      </c>
      <c r="Q27" s="919" t="s">
        <v>226</v>
      </c>
      <c r="R27" s="918"/>
      <c r="S27" s="920">
        <f>(SUM(B$61:B$65)/SUM(B$48:B$50))*100</f>
        <v>140.82934609250398</v>
      </c>
    </row>
    <row r="28" spans="1:26" x14ac:dyDescent="0.25">
      <c r="A28" s="197" t="s">
        <v>5</v>
      </c>
      <c r="B28" s="191">
        <v>222</v>
      </c>
      <c r="C28" s="192">
        <v>210.44316244090206</v>
      </c>
      <c r="D28" s="192">
        <v>226.28233937154198</v>
      </c>
      <c r="E28" s="192">
        <v>201.20575701764162</v>
      </c>
      <c r="F28" s="192">
        <v>197.2619510751268</v>
      </c>
      <c r="G28" s="201">
        <v>219.31259888655308</v>
      </c>
      <c r="Q28" s="919" t="s">
        <v>227</v>
      </c>
      <c r="R28" s="918"/>
      <c r="S28" s="921">
        <f>(B$21/B$43)*100</f>
        <v>102.06591244466306</v>
      </c>
    </row>
    <row r="29" spans="1:26" x14ac:dyDescent="0.25">
      <c r="A29" s="197" t="s">
        <v>6</v>
      </c>
      <c r="B29" s="191">
        <v>123</v>
      </c>
      <c r="C29" s="192">
        <v>227.93562109538092</v>
      </c>
      <c r="D29" s="192">
        <v>221.73145467480012</v>
      </c>
      <c r="E29" s="192">
        <v>236.65789577096427</v>
      </c>
      <c r="F29" s="192">
        <v>212.0335449529216</v>
      </c>
      <c r="G29" s="201">
        <v>206.58208714487392</v>
      </c>
      <c r="Q29" s="919" t="s">
        <v>228</v>
      </c>
      <c r="R29" s="918"/>
      <c r="S29" s="921">
        <f>(SUM(B$48)/SUM(B$28:B$33))*1000</f>
        <v>373.23279924599433</v>
      </c>
    </row>
    <row r="30" spans="1:26" x14ac:dyDescent="0.25">
      <c r="A30" s="197" t="s">
        <v>7</v>
      </c>
      <c r="B30" s="191">
        <v>159</v>
      </c>
      <c r="C30" s="192">
        <v>131.75426137114559</v>
      </c>
      <c r="D30" s="192">
        <v>234.56934331539321</v>
      </c>
      <c r="E30" s="192">
        <v>233.37284241292085</v>
      </c>
      <c r="F30" s="192">
        <v>247.78148401725426</v>
      </c>
      <c r="G30" s="201">
        <v>223.56844903999604</v>
      </c>
      <c r="Q30" s="919" t="s">
        <v>229</v>
      </c>
      <c r="R30" s="918"/>
      <c r="S30" s="921">
        <f>(SUM(B$52:B$54)/SUM(B$48:B$51,B$55:B$65))*100</f>
        <v>13.059033989266547</v>
      </c>
    </row>
    <row r="31" spans="1:26" x14ac:dyDescent="0.25">
      <c r="A31" s="197" t="s">
        <v>8</v>
      </c>
      <c r="B31" s="191">
        <v>180</v>
      </c>
      <c r="C31" s="192">
        <v>168.81624024553315</v>
      </c>
      <c r="D31" s="192">
        <v>140.52731782798799</v>
      </c>
      <c r="E31" s="192">
        <v>241.26012653094833</v>
      </c>
      <c r="F31" s="192">
        <v>244.8141587989474</v>
      </c>
      <c r="G31" s="201">
        <v>259.01646200979872</v>
      </c>
      <c r="Q31" s="918"/>
      <c r="R31" s="918"/>
      <c r="S31" s="904"/>
    </row>
    <row r="32" spans="1:26" x14ac:dyDescent="0.25">
      <c r="A32" s="197" t="s">
        <v>9</v>
      </c>
      <c r="B32" s="191">
        <v>169</v>
      </c>
      <c r="C32" s="192">
        <v>189.43303426149214</v>
      </c>
      <c r="D32" s="192">
        <v>178.88222047726896</v>
      </c>
      <c r="E32" s="192">
        <v>149.63841332299108</v>
      </c>
      <c r="F32" s="192">
        <v>248.51766643366219</v>
      </c>
      <c r="G32" s="201">
        <v>256.62700373708185</v>
      </c>
      <c r="Q32" s="904"/>
      <c r="R32" s="904"/>
      <c r="S32" s="904"/>
    </row>
    <row r="33" spans="1:19" x14ac:dyDescent="0.25">
      <c r="A33" s="197" t="s">
        <v>10</v>
      </c>
      <c r="B33" s="191">
        <v>208</v>
      </c>
      <c r="C33" s="192">
        <v>179.99803748020824</v>
      </c>
      <c r="D33" s="192">
        <v>198.24744336375963</v>
      </c>
      <c r="E33" s="192">
        <v>188.27434424908392</v>
      </c>
      <c r="F33" s="192">
        <v>158.30672199510448</v>
      </c>
      <c r="G33" s="201">
        <v>255.01836714019225</v>
      </c>
      <c r="Q33" s="904"/>
      <c r="R33" s="904"/>
      <c r="S33" s="904"/>
    </row>
    <row r="34" spans="1:19" x14ac:dyDescent="0.25">
      <c r="A34" s="198" t="s">
        <v>11</v>
      </c>
      <c r="B34" s="193">
        <v>324</v>
      </c>
      <c r="C34" s="194">
        <v>225.68018510019618</v>
      </c>
      <c r="D34" s="194">
        <v>191.5686752690892</v>
      </c>
      <c r="E34" s="194">
        <v>207.48854098517441</v>
      </c>
      <c r="F34" s="194">
        <v>197.98778961195006</v>
      </c>
      <c r="G34" s="202">
        <v>167.36037981579886</v>
      </c>
      <c r="Q34" s="904"/>
      <c r="R34" s="904"/>
      <c r="S34" s="904"/>
    </row>
    <row r="35" spans="1:19" x14ac:dyDescent="0.25">
      <c r="A35" s="198" t="s">
        <v>12</v>
      </c>
      <c r="B35" s="193">
        <v>402</v>
      </c>
      <c r="C35" s="194">
        <v>344.24895946706488</v>
      </c>
      <c r="D35" s="194">
        <v>242.45394145002456</v>
      </c>
      <c r="E35" s="194">
        <v>202.57728684990266</v>
      </c>
      <c r="F35" s="194">
        <v>215.94996234368779</v>
      </c>
      <c r="G35" s="202">
        <v>206.87889050462698</v>
      </c>
      <c r="Q35" s="904"/>
      <c r="R35" s="904"/>
      <c r="S35" s="904"/>
    </row>
    <row r="36" spans="1:19" x14ac:dyDescent="0.25">
      <c r="A36" s="198" t="s">
        <v>13</v>
      </c>
      <c r="B36" s="193">
        <v>437</v>
      </c>
      <c r="C36" s="194">
        <v>422.24132878308188</v>
      </c>
      <c r="D36" s="194">
        <v>363.11511392931152</v>
      </c>
      <c r="E36" s="194">
        <v>258.44867929211432</v>
      </c>
      <c r="F36" s="194">
        <v>213.15400578460782</v>
      </c>
      <c r="G36" s="202">
        <v>223.82286512108192</v>
      </c>
      <c r="Q36" s="904"/>
      <c r="R36" s="904"/>
      <c r="S36" s="904"/>
    </row>
    <row r="37" spans="1:19" x14ac:dyDescent="0.25">
      <c r="A37" s="198" t="s">
        <v>14</v>
      </c>
      <c r="B37" s="193">
        <v>377</v>
      </c>
      <c r="C37" s="194">
        <v>446.83890930941953</v>
      </c>
      <c r="D37" s="194">
        <v>435.16705924107509</v>
      </c>
      <c r="E37" s="194">
        <v>375.97598745252026</v>
      </c>
      <c r="F37" s="194">
        <v>270.32753229483126</v>
      </c>
      <c r="G37" s="202">
        <v>220.59019486312036</v>
      </c>
      <c r="Q37" s="904"/>
      <c r="R37" s="904"/>
      <c r="S37" s="904"/>
    </row>
    <row r="38" spans="1:19" x14ac:dyDescent="0.25">
      <c r="A38" s="198" t="s">
        <v>15</v>
      </c>
      <c r="B38" s="193">
        <v>323</v>
      </c>
      <c r="C38" s="194">
        <v>379.53234162713403</v>
      </c>
      <c r="D38" s="194">
        <v>448.58816570540694</v>
      </c>
      <c r="E38" s="194">
        <v>440.09506510663277</v>
      </c>
      <c r="F38" s="194">
        <v>382.13485811438539</v>
      </c>
      <c r="G38" s="202">
        <v>277.4749381388221</v>
      </c>
      <c r="Q38" s="904"/>
      <c r="R38" s="904"/>
      <c r="S38" s="904"/>
    </row>
    <row r="39" spans="1:19" x14ac:dyDescent="0.25">
      <c r="A39" s="198" t="s">
        <v>16</v>
      </c>
      <c r="B39" s="193">
        <v>202</v>
      </c>
      <c r="C39" s="194">
        <v>316.76723123094257</v>
      </c>
      <c r="D39" s="194">
        <v>375.81411759874084</v>
      </c>
      <c r="E39" s="194">
        <v>443.41199231704041</v>
      </c>
      <c r="F39" s="194">
        <v>438.05496256977602</v>
      </c>
      <c r="G39" s="202">
        <v>382.37357783791526</v>
      </c>
      <c r="Q39" s="904"/>
      <c r="R39" s="904"/>
      <c r="S39" s="904"/>
    </row>
    <row r="40" spans="1:19" x14ac:dyDescent="0.25">
      <c r="A40" s="198" t="s">
        <v>17</v>
      </c>
      <c r="B40" s="193">
        <v>133</v>
      </c>
      <c r="C40" s="194">
        <v>189.46993896334473</v>
      </c>
      <c r="D40" s="194">
        <v>295.50566690533964</v>
      </c>
      <c r="E40" s="194">
        <v>353.71908823185657</v>
      </c>
      <c r="F40" s="194">
        <v>416.95697878438199</v>
      </c>
      <c r="G40" s="202">
        <v>414.67875856662829</v>
      </c>
      <c r="Q40" s="904"/>
      <c r="R40" s="904"/>
      <c r="S40" s="904"/>
    </row>
    <row r="41" spans="1:19" x14ac:dyDescent="0.25">
      <c r="A41" s="198" t="s">
        <v>18</v>
      </c>
      <c r="B41" s="193">
        <v>95</v>
      </c>
      <c r="C41" s="194">
        <v>121.58133098239567</v>
      </c>
      <c r="D41" s="194">
        <v>172.08336145483005</v>
      </c>
      <c r="E41" s="194">
        <v>267.05273741952305</v>
      </c>
      <c r="F41" s="194">
        <v>322.31864643277305</v>
      </c>
      <c r="G41" s="202">
        <v>379.85663852940411</v>
      </c>
      <c r="Q41" s="904"/>
      <c r="R41" s="904"/>
      <c r="S41" s="904"/>
    </row>
    <row r="42" spans="1:19" ht="15.75" thickBot="1" x14ac:dyDescent="0.3">
      <c r="A42" s="199" t="s">
        <v>19</v>
      </c>
      <c r="B42" s="195">
        <v>143</v>
      </c>
      <c r="C42" s="196">
        <v>196.14995042055563</v>
      </c>
      <c r="D42" s="196">
        <v>261.60749991817426</v>
      </c>
      <c r="E42" s="196">
        <v>356.15757680880529</v>
      </c>
      <c r="F42" s="196">
        <v>510.12638905553263</v>
      </c>
      <c r="G42" s="203">
        <v>682.37559736453886</v>
      </c>
      <c r="Q42" s="904"/>
      <c r="R42" s="904"/>
      <c r="S42" s="904"/>
    </row>
    <row r="43" spans="1:19" ht="15.75" thickTop="1" x14ac:dyDescent="0.25">
      <c r="A43" s="198" t="s">
        <v>20</v>
      </c>
      <c r="B43" s="193">
        <v>4066</v>
      </c>
      <c r="C43" s="194">
        <v>4312.657194270203</v>
      </c>
      <c r="D43" s="194">
        <v>4545.4923723912734</v>
      </c>
      <c r="E43" s="194">
        <v>4760.5484452762767</v>
      </c>
      <c r="F43" s="194">
        <v>4950.9199049853141</v>
      </c>
      <c r="G43" s="202">
        <v>5105.4934011200694</v>
      </c>
      <c r="Q43" s="904"/>
      <c r="R43" s="904"/>
      <c r="S43" s="904"/>
    </row>
    <row r="44" spans="1:19" x14ac:dyDescent="0.25">
      <c r="A44" s="190"/>
      <c r="B44" s="190"/>
      <c r="C44" s="190"/>
      <c r="D44" s="190"/>
      <c r="E44" s="190"/>
      <c r="F44" s="190"/>
      <c r="G44" s="190"/>
      <c r="Q44" s="919" t="s">
        <v>223</v>
      </c>
      <c r="R44" s="918"/>
      <c r="S44" s="920">
        <f>(SUM(C$48:C$50,C$61:C$65)/SUM(C$51:C$60))*100</f>
        <v>70.033607899061408</v>
      </c>
    </row>
    <row r="45" spans="1:19" x14ac:dyDescent="0.25">
      <c r="A45" s="190"/>
      <c r="B45" s="190"/>
      <c r="C45" s="190"/>
      <c r="D45" s="190"/>
      <c r="E45" s="190"/>
      <c r="F45" s="190"/>
      <c r="G45" s="190"/>
      <c r="Q45" s="919" t="s">
        <v>224</v>
      </c>
      <c r="R45" s="918"/>
      <c r="S45" s="920">
        <f>(SUM(C$48:C$50)/SUM(C$51:C$60))*100</f>
        <v>23.796139420258207</v>
      </c>
    </row>
    <row r="46" spans="1:19" x14ac:dyDescent="0.25">
      <c r="A46" s="922" t="s">
        <v>69</v>
      </c>
      <c r="B46" s="923"/>
      <c r="C46" s="923"/>
      <c r="D46" s="923"/>
      <c r="E46" s="923"/>
      <c r="F46" s="923"/>
      <c r="G46" s="924"/>
      <c r="Q46" s="919" t="s">
        <v>225</v>
      </c>
      <c r="R46" s="918"/>
      <c r="S46" s="920">
        <f>(SUM(C$61:C$65)/SUM(C$51:C$60))*100</f>
        <v>46.237468478803201</v>
      </c>
    </row>
    <row r="47" spans="1:19" x14ac:dyDescent="0.25">
      <c r="A47" s="197" t="s">
        <v>1</v>
      </c>
      <c r="B47" s="191">
        <v>2010</v>
      </c>
      <c r="C47" s="191">
        <v>2015</v>
      </c>
      <c r="D47" s="191">
        <v>2020</v>
      </c>
      <c r="E47" s="191">
        <v>2025</v>
      </c>
      <c r="F47" s="191">
        <v>2030</v>
      </c>
      <c r="G47" s="200">
        <v>2035</v>
      </c>
      <c r="Q47" s="919" t="s">
        <v>226</v>
      </c>
      <c r="R47" s="918"/>
      <c r="S47" s="920">
        <f>(SUM(C$61:C$65)/SUM(C$48:C$50))*100</f>
        <v>194.30659596589928</v>
      </c>
    </row>
    <row r="48" spans="1:19" x14ac:dyDescent="0.25">
      <c r="A48" s="197" t="s">
        <v>2</v>
      </c>
      <c r="B48" s="191">
        <v>396</v>
      </c>
      <c r="C48" s="192">
        <v>345.43819140153727</v>
      </c>
      <c r="D48" s="192">
        <v>391.84259448702312</v>
      </c>
      <c r="E48" s="192">
        <v>443.08077200920616</v>
      </c>
      <c r="F48" s="192">
        <v>487.03545750532703</v>
      </c>
      <c r="G48" s="201">
        <v>498.46332060533541</v>
      </c>
      <c r="Q48" s="919" t="s">
        <v>227</v>
      </c>
      <c r="R48" s="918"/>
      <c r="S48" s="921">
        <f>(C$21/C$43)*100</f>
        <v>100.44969647722361</v>
      </c>
    </row>
    <row r="49" spans="1:19" x14ac:dyDescent="0.25">
      <c r="A49" s="197" t="s">
        <v>3</v>
      </c>
      <c r="B49" s="191">
        <v>421</v>
      </c>
      <c r="C49" s="192">
        <v>418.92646054795011</v>
      </c>
      <c r="D49" s="192">
        <v>367.19316572127775</v>
      </c>
      <c r="E49" s="192">
        <v>409.87275631122907</v>
      </c>
      <c r="F49" s="192">
        <v>462.44475819799686</v>
      </c>
      <c r="G49" s="201">
        <v>508.25242802584501</v>
      </c>
      <c r="Q49" s="919" t="s">
        <v>228</v>
      </c>
      <c r="R49" s="918"/>
      <c r="S49" s="921">
        <f>(SUM(C$48)/SUM(C$28:C$33))*1000</f>
        <v>311.66033325360246</v>
      </c>
    </row>
    <row r="50" spans="1:19" x14ac:dyDescent="0.25">
      <c r="A50" s="197" t="s">
        <v>4</v>
      </c>
      <c r="B50" s="191">
        <v>437</v>
      </c>
      <c r="C50" s="192">
        <v>445.4590143799004</v>
      </c>
      <c r="D50" s="192">
        <v>442.61035554519344</v>
      </c>
      <c r="E50" s="192">
        <v>389.75265975138836</v>
      </c>
      <c r="F50" s="192">
        <v>428.97005436384723</v>
      </c>
      <c r="G50" s="201">
        <v>482.84432347122203</v>
      </c>
      <c r="Q50" s="919" t="s">
        <v>229</v>
      </c>
      <c r="R50" s="918"/>
      <c r="S50" s="921">
        <f>(SUM(C$52:C$54)/SUM(C$48:C$51,C$55:C$65))*100</f>
        <v>15.042556328922096</v>
      </c>
    </row>
    <row r="51" spans="1:19" x14ac:dyDescent="0.25">
      <c r="A51" s="197" t="s">
        <v>5</v>
      </c>
      <c r="B51" s="191">
        <v>493</v>
      </c>
      <c r="C51" s="192">
        <v>464.49604816535111</v>
      </c>
      <c r="D51" s="192">
        <v>470.03791879817425</v>
      </c>
      <c r="E51" s="192">
        <v>466.40375500084349</v>
      </c>
      <c r="F51" s="192">
        <v>412.56820939222666</v>
      </c>
      <c r="G51" s="201">
        <v>448.4886872552197</v>
      </c>
      <c r="Q51" s="904"/>
      <c r="R51" s="904"/>
      <c r="S51" s="904"/>
    </row>
    <row r="52" spans="1:19" x14ac:dyDescent="0.25">
      <c r="A52" s="197" t="s">
        <v>6</v>
      </c>
      <c r="B52" s="191">
        <v>245</v>
      </c>
      <c r="C52" s="192">
        <v>504.48984547786051</v>
      </c>
      <c r="D52" s="192">
        <v>489.39409334325092</v>
      </c>
      <c r="E52" s="192">
        <v>492.98566244529871</v>
      </c>
      <c r="F52" s="192">
        <v>488.64458983016374</v>
      </c>
      <c r="G52" s="201">
        <v>434.16310887508541</v>
      </c>
      <c r="Q52" s="904"/>
      <c r="R52" s="904"/>
      <c r="S52" s="904"/>
    </row>
    <row r="53" spans="1:19" x14ac:dyDescent="0.25">
      <c r="A53" s="197" t="s">
        <v>7</v>
      </c>
      <c r="B53" s="191">
        <v>344</v>
      </c>
      <c r="C53" s="192">
        <v>262.9216003231237</v>
      </c>
      <c r="D53" s="192">
        <v>515.22519461045488</v>
      </c>
      <c r="E53" s="192">
        <v>512.63283999620955</v>
      </c>
      <c r="F53" s="192">
        <v>515.24544071884259</v>
      </c>
      <c r="G53" s="201">
        <v>510.13141038718356</v>
      </c>
      <c r="Q53" s="904"/>
      <c r="R53" s="904"/>
      <c r="S53" s="904"/>
    </row>
    <row r="54" spans="1:19" x14ac:dyDescent="0.25">
      <c r="A54" s="197" t="s">
        <v>8</v>
      </c>
      <c r="B54" s="191">
        <v>360</v>
      </c>
      <c r="C54" s="192">
        <v>362.93992188288115</v>
      </c>
      <c r="D54" s="192">
        <v>281.38237775947772</v>
      </c>
      <c r="E54" s="192">
        <v>527.55748203659277</v>
      </c>
      <c r="F54" s="192">
        <v>536.69205837016239</v>
      </c>
      <c r="G54" s="201">
        <v>539.02698365253252</v>
      </c>
      <c r="Q54" s="904"/>
      <c r="R54" s="904"/>
      <c r="S54" s="904"/>
    </row>
    <row r="55" spans="1:19" x14ac:dyDescent="0.25">
      <c r="A55" s="197" t="s">
        <v>9</v>
      </c>
      <c r="B55" s="191">
        <v>335</v>
      </c>
      <c r="C55" s="192">
        <v>377.54538307469772</v>
      </c>
      <c r="D55" s="192">
        <v>381.74110668661069</v>
      </c>
      <c r="E55" s="192">
        <v>299.93873242760912</v>
      </c>
      <c r="F55" s="192">
        <v>540.24191399917834</v>
      </c>
      <c r="G55" s="201">
        <v>560.50197301556909</v>
      </c>
      <c r="Q55" s="904"/>
      <c r="R55" s="904"/>
      <c r="S55" s="904"/>
    </row>
    <row r="56" spans="1:19" x14ac:dyDescent="0.25">
      <c r="A56" s="197" t="s">
        <v>10</v>
      </c>
      <c r="B56" s="191">
        <v>418</v>
      </c>
      <c r="C56" s="192">
        <v>356.55177867903177</v>
      </c>
      <c r="D56" s="192">
        <v>394.34765785927692</v>
      </c>
      <c r="E56" s="192">
        <v>399.60685748070671</v>
      </c>
      <c r="F56" s="192">
        <v>317.90067369126893</v>
      </c>
      <c r="G56" s="201">
        <v>552.10365172666548</v>
      </c>
      <c r="Q56" s="904"/>
      <c r="R56" s="904"/>
      <c r="S56" s="904"/>
    </row>
    <row r="57" spans="1:19" x14ac:dyDescent="0.25">
      <c r="A57" s="198" t="s">
        <v>11</v>
      </c>
      <c r="B57" s="193">
        <v>607</v>
      </c>
      <c r="C57" s="194">
        <v>449.42568152610397</v>
      </c>
      <c r="D57" s="194">
        <v>378.24805909453642</v>
      </c>
      <c r="E57" s="194">
        <v>411.08332432841814</v>
      </c>
      <c r="F57" s="194">
        <v>417.14934553572823</v>
      </c>
      <c r="G57" s="202">
        <v>335.80370131891777</v>
      </c>
      <c r="Q57" s="904"/>
      <c r="R57" s="904"/>
      <c r="S57" s="904"/>
    </row>
    <row r="58" spans="1:19" x14ac:dyDescent="0.25">
      <c r="A58" s="198" t="s">
        <v>12</v>
      </c>
      <c r="B58" s="193">
        <v>756</v>
      </c>
      <c r="C58" s="194">
        <v>641.61629349660882</v>
      </c>
      <c r="D58" s="194">
        <v>477.71366048942082</v>
      </c>
      <c r="E58" s="194">
        <v>397.6357955245191</v>
      </c>
      <c r="F58" s="194">
        <v>425.15790445181233</v>
      </c>
      <c r="G58" s="202">
        <v>431.74632446841684</v>
      </c>
      <c r="Q58" s="904"/>
      <c r="R58" s="904"/>
      <c r="S58" s="904"/>
    </row>
    <row r="59" spans="1:19" x14ac:dyDescent="0.25">
      <c r="A59" s="198" t="s">
        <v>13</v>
      </c>
      <c r="B59" s="193">
        <v>857</v>
      </c>
      <c r="C59" s="194">
        <v>790.70145777000903</v>
      </c>
      <c r="D59" s="194">
        <v>672.48090174682125</v>
      </c>
      <c r="E59" s="194">
        <v>503.45591295153645</v>
      </c>
      <c r="F59" s="194">
        <v>415.25458256604293</v>
      </c>
      <c r="G59" s="202">
        <v>437.28073595845024</v>
      </c>
      <c r="Q59" s="904"/>
      <c r="R59" s="904"/>
      <c r="S59" s="904"/>
    </row>
    <row r="60" spans="1:19" x14ac:dyDescent="0.25">
      <c r="A60" s="198" t="s">
        <v>14</v>
      </c>
      <c r="B60" s="193">
        <v>781</v>
      </c>
      <c r="C60" s="194">
        <v>873.42939605824063</v>
      </c>
      <c r="D60" s="194">
        <v>812.29602006685036</v>
      </c>
      <c r="E60" s="194">
        <v>692.77959688633621</v>
      </c>
      <c r="F60" s="194">
        <v>521.58018945964159</v>
      </c>
      <c r="G60" s="202">
        <v>426.98367341607587</v>
      </c>
      <c r="Q60" s="904"/>
      <c r="R60" s="904"/>
      <c r="S60" s="904"/>
    </row>
    <row r="61" spans="1:19" x14ac:dyDescent="0.25">
      <c r="A61" s="198" t="s">
        <v>15</v>
      </c>
      <c r="B61" s="193">
        <v>668</v>
      </c>
      <c r="C61" s="194">
        <v>777.72276560366845</v>
      </c>
      <c r="D61" s="194">
        <v>869.84518056864192</v>
      </c>
      <c r="E61" s="194">
        <v>815.27212983205425</v>
      </c>
      <c r="F61" s="194">
        <v>697.71052302896805</v>
      </c>
      <c r="G61" s="202">
        <v>528.1991532205285</v>
      </c>
      <c r="Q61" s="904"/>
      <c r="R61" s="904"/>
      <c r="S61" s="904"/>
    </row>
    <row r="62" spans="1:19" x14ac:dyDescent="0.25">
      <c r="A62" s="198" t="s">
        <v>16</v>
      </c>
      <c r="B62" s="193">
        <v>440</v>
      </c>
      <c r="C62" s="194">
        <v>644.96925145311275</v>
      </c>
      <c r="D62" s="194">
        <v>756.72395434745863</v>
      </c>
      <c r="E62" s="194">
        <v>847.33091848537106</v>
      </c>
      <c r="F62" s="194">
        <v>800.38371587891436</v>
      </c>
      <c r="G62" s="202">
        <v>687.74678431690802</v>
      </c>
      <c r="Q62" s="904"/>
      <c r="R62" s="904"/>
      <c r="S62" s="904"/>
    </row>
    <row r="63" spans="1:19" x14ac:dyDescent="0.25">
      <c r="A63" s="198" t="s">
        <v>17</v>
      </c>
      <c r="B63" s="193">
        <v>283</v>
      </c>
      <c r="C63" s="194">
        <v>399.85983199407383</v>
      </c>
      <c r="D63" s="194">
        <v>585.24318122919124</v>
      </c>
      <c r="E63" s="194">
        <v>691.77689729651252</v>
      </c>
      <c r="F63" s="194">
        <v>776.40501333881161</v>
      </c>
      <c r="G63" s="202">
        <v>739.39486483858002</v>
      </c>
      <c r="Q63" s="904"/>
      <c r="R63" s="904"/>
      <c r="S63" s="904"/>
    </row>
    <row r="64" spans="1:19" x14ac:dyDescent="0.25">
      <c r="A64" s="198" t="s">
        <v>18</v>
      </c>
      <c r="B64" s="193">
        <v>174</v>
      </c>
      <c r="C64" s="194">
        <v>239.96896106562559</v>
      </c>
      <c r="D64" s="194">
        <v>338.23061606196518</v>
      </c>
      <c r="E64" s="194">
        <v>495.64997461715996</v>
      </c>
      <c r="F64" s="194">
        <v>590.41137691891277</v>
      </c>
      <c r="G64" s="202">
        <v>665.77374138846528</v>
      </c>
      <c r="Q64" s="919" t="s">
        <v>223</v>
      </c>
      <c r="R64" s="918"/>
      <c r="S64" s="920">
        <f>(SUM(D$48:D$50,D$61:D$65)/SUM(D$51:D$60))*100</f>
        <v>85.261965520203262</v>
      </c>
    </row>
    <row r="65" spans="1:19" ht="15.75" thickBot="1" x14ac:dyDescent="0.3">
      <c r="A65" s="199" t="s">
        <v>19</v>
      </c>
      <c r="B65" s="195">
        <v>201</v>
      </c>
      <c r="C65" s="196">
        <v>288.24637311799233</v>
      </c>
      <c r="D65" s="196">
        <v>403.01312528625044</v>
      </c>
      <c r="E65" s="196">
        <v>562.82035411441689</v>
      </c>
      <c r="F65" s="196">
        <v>802.56228256903216</v>
      </c>
      <c r="G65" s="203">
        <v>1059.8642359025732</v>
      </c>
      <c r="Q65" s="919" t="s">
        <v>224</v>
      </c>
      <c r="R65" s="918"/>
      <c r="S65" s="920">
        <f>(SUM(D$48:D$50)/SUM(D$51:D$60))*100</f>
        <v>24.659940813227959</v>
      </c>
    </row>
    <row r="66" spans="1:19" ht="15.75" thickTop="1" x14ac:dyDescent="0.25">
      <c r="A66" s="198" t="s">
        <v>20</v>
      </c>
      <c r="B66" s="193">
        <v>8216</v>
      </c>
      <c r="C66" s="194">
        <v>8644.7082560177696</v>
      </c>
      <c r="D66" s="194">
        <v>9027.5691637018754</v>
      </c>
      <c r="E66" s="194">
        <v>9359.6364214954101</v>
      </c>
      <c r="F66" s="194">
        <v>9636.3580898168784</v>
      </c>
      <c r="G66" s="202">
        <v>9846.7691018435744</v>
      </c>
      <c r="Q66" s="919" t="s">
        <v>225</v>
      </c>
      <c r="R66" s="918"/>
      <c r="S66" s="920">
        <f>(SUM(D$61:D$65)/SUM(D$51:D$60))*100</f>
        <v>60.602024706975314</v>
      </c>
    </row>
    <row r="67" spans="1:19" x14ac:dyDescent="0.25">
      <c r="Q67" s="919" t="s">
        <v>226</v>
      </c>
      <c r="R67" s="918"/>
      <c r="S67" s="920">
        <f>(SUM(D$61:D$65)/SUM(D$48:D$50))*100</f>
        <v>245.75089277776163</v>
      </c>
    </row>
    <row r="68" spans="1:19" x14ac:dyDescent="0.25">
      <c r="Q68" s="919" t="s">
        <v>227</v>
      </c>
      <c r="R68" s="918"/>
      <c r="S68" s="921">
        <f>(D$21/D$43)*100</f>
        <v>98.604868826403745</v>
      </c>
    </row>
    <row r="69" spans="1:19" x14ac:dyDescent="0.25">
      <c r="Q69" s="919" t="s">
        <v>228</v>
      </c>
      <c r="R69" s="918"/>
      <c r="S69" s="921">
        <f>(SUM(D$48)/SUM(D$28:D$33))*1000</f>
        <v>326.47016898873011</v>
      </c>
    </row>
    <row r="70" spans="1:19" x14ac:dyDescent="0.25">
      <c r="Q70" s="919" t="s">
        <v>229</v>
      </c>
      <c r="R70" s="918"/>
      <c r="S70" s="921">
        <f>(SUM(D$52:D$54)/SUM(D$48:D$51,D$55:D$65))*100</f>
        <v>16.61164442533498</v>
      </c>
    </row>
    <row r="71" spans="1:19" x14ac:dyDescent="0.25">
      <c r="Q71" s="904"/>
      <c r="R71" s="904"/>
      <c r="S71" s="904"/>
    </row>
    <row r="72" spans="1:19" x14ac:dyDescent="0.25">
      <c r="Q72" s="904"/>
      <c r="R72" s="904"/>
      <c r="S72" s="904"/>
    </row>
    <row r="73" spans="1:19" x14ac:dyDescent="0.25">
      <c r="Q73" s="904"/>
      <c r="R73" s="904"/>
      <c r="S73" s="904"/>
    </row>
    <row r="74" spans="1:19" x14ac:dyDescent="0.25">
      <c r="Q74" s="904"/>
      <c r="R74" s="904"/>
      <c r="S74" s="904"/>
    </row>
    <row r="75" spans="1:19" x14ac:dyDescent="0.25">
      <c r="Q75" s="904"/>
      <c r="R75" s="904"/>
      <c r="S75" s="904"/>
    </row>
    <row r="76" spans="1:19" x14ac:dyDescent="0.25">
      <c r="Q76" s="904"/>
      <c r="R76" s="904"/>
      <c r="S76" s="904"/>
    </row>
    <row r="77" spans="1:19" x14ac:dyDescent="0.25">
      <c r="Q77" s="904"/>
      <c r="R77" s="904"/>
      <c r="S77" s="904"/>
    </row>
    <row r="78" spans="1:19" x14ac:dyDescent="0.25">
      <c r="Q78" s="904"/>
      <c r="R78" s="904"/>
      <c r="S78" s="904"/>
    </row>
    <row r="79" spans="1:19" x14ac:dyDescent="0.25">
      <c r="Q79" s="904"/>
      <c r="R79" s="904"/>
      <c r="S79" s="904"/>
    </row>
    <row r="80" spans="1:19" x14ac:dyDescent="0.25">
      <c r="Q80" s="904"/>
      <c r="R80" s="904"/>
      <c r="S80" s="904"/>
    </row>
    <row r="81" spans="17:19" x14ac:dyDescent="0.25">
      <c r="Q81" s="904"/>
      <c r="R81" s="904"/>
      <c r="S81" s="904"/>
    </row>
    <row r="82" spans="17:19" x14ac:dyDescent="0.25">
      <c r="Q82" s="904"/>
      <c r="R82" s="904"/>
      <c r="S82" s="904"/>
    </row>
    <row r="83" spans="17:19" x14ac:dyDescent="0.25">
      <c r="Q83" s="904"/>
      <c r="R83" s="904"/>
      <c r="S83" s="904"/>
    </row>
    <row r="84" spans="17:19" x14ac:dyDescent="0.25">
      <c r="Q84" s="919" t="s">
        <v>223</v>
      </c>
      <c r="R84" s="918"/>
      <c r="S84" s="920">
        <f>(SUM(E$48:E$50,E$61:E$65)/SUM(E$51:E$60))*100</f>
        <v>98.968480615065019</v>
      </c>
    </row>
    <row r="85" spans="17:19" x14ac:dyDescent="0.25">
      <c r="Q85" s="919" t="s">
        <v>224</v>
      </c>
      <c r="R85" s="918"/>
      <c r="S85" s="920">
        <f>(SUM(E$48:E$50)/SUM(E$51:E$60))*100</f>
        <v>26.417624676502637</v>
      </c>
    </row>
    <row r="86" spans="17:19" x14ac:dyDescent="0.25">
      <c r="Q86" s="919" t="s">
        <v>225</v>
      </c>
      <c r="R86" s="918"/>
      <c r="S86" s="920">
        <f>(SUM(E$61:E$65)/SUM(E$51:E$60))*100</f>
        <v>72.550855938562364</v>
      </c>
    </row>
    <row r="87" spans="17:19" x14ac:dyDescent="0.25">
      <c r="Q87" s="919" t="s">
        <v>226</v>
      </c>
      <c r="R87" s="918"/>
      <c r="S87" s="920">
        <f>(SUM(E$61:E$65)/SUM(E$48:E$50))*100</f>
        <v>274.63050454756927</v>
      </c>
    </row>
    <row r="88" spans="17:19" x14ac:dyDescent="0.25">
      <c r="Q88" s="919" t="s">
        <v>227</v>
      </c>
      <c r="R88" s="918"/>
      <c r="S88" s="921">
        <f>(E$21/E$43)*100</f>
        <v>96.608364122050759</v>
      </c>
    </row>
    <row r="89" spans="17:19" x14ac:dyDescent="0.25">
      <c r="Q89" s="919" t="s">
        <v>228</v>
      </c>
      <c r="R89" s="918"/>
      <c r="S89" s="921">
        <f>(SUM(E$48)/SUM(E$28:E$33))*1000</f>
        <v>354.34856723134772</v>
      </c>
    </row>
    <row r="90" spans="17:19" x14ac:dyDescent="0.25">
      <c r="Q90" s="919" t="s">
        <v>229</v>
      </c>
      <c r="R90" s="918"/>
      <c r="S90" s="921">
        <f>(SUM(E$52:E$54)/SUM(E$48:E$51,E$55:E$65))*100</f>
        <v>19.589647156798257</v>
      </c>
    </row>
    <row r="91" spans="17:19" x14ac:dyDescent="0.25">
      <c r="Q91" s="904"/>
      <c r="R91" s="904"/>
      <c r="S91" s="904"/>
    </row>
    <row r="92" spans="17:19" x14ac:dyDescent="0.25">
      <c r="Q92" s="904"/>
      <c r="R92" s="904"/>
      <c r="S92" s="904"/>
    </row>
    <row r="93" spans="17:19" x14ac:dyDescent="0.25">
      <c r="Q93" s="904"/>
      <c r="R93" s="904"/>
      <c r="S93" s="904"/>
    </row>
    <row r="94" spans="17:19" x14ac:dyDescent="0.25">
      <c r="Q94" s="904"/>
      <c r="R94" s="904"/>
      <c r="S94" s="904"/>
    </row>
    <row r="95" spans="17:19" x14ac:dyDescent="0.25">
      <c r="Q95" s="904"/>
      <c r="R95" s="904"/>
      <c r="S95" s="904"/>
    </row>
    <row r="96" spans="17:19" x14ac:dyDescent="0.25">
      <c r="Q96" s="904"/>
      <c r="R96" s="904"/>
      <c r="S96" s="904"/>
    </row>
    <row r="97" spans="17:19" x14ac:dyDescent="0.25">
      <c r="Q97" s="904"/>
      <c r="R97" s="904"/>
      <c r="S97" s="904"/>
    </row>
    <row r="98" spans="17:19" x14ac:dyDescent="0.25">
      <c r="Q98" s="904"/>
      <c r="R98" s="904"/>
      <c r="S98" s="904"/>
    </row>
    <row r="99" spans="17:19" x14ac:dyDescent="0.25">
      <c r="Q99" s="904"/>
      <c r="R99" s="904"/>
      <c r="S99" s="904"/>
    </row>
    <row r="100" spans="17:19" x14ac:dyDescent="0.25">
      <c r="Q100" s="904"/>
      <c r="R100" s="904"/>
      <c r="S100" s="904"/>
    </row>
    <row r="101" spans="17:19" x14ac:dyDescent="0.25">
      <c r="Q101" s="904"/>
      <c r="R101" s="904"/>
      <c r="S101" s="904"/>
    </row>
    <row r="102" spans="17:19" x14ac:dyDescent="0.25">
      <c r="Q102" s="904"/>
      <c r="R102" s="904"/>
      <c r="S102" s="904"/>
    </row>
    <row r="103" spans="17:19" x14ac:dyDescent="0.25">
      <c r="Q103" s="904"/>
      <c r="R103" s="904"/>
      <c r="S103" s="904"/>
    </row>
    <row r="104" spans="17:19" x14ac:dyDescent="0.25">
      <c r="Q104" s="919" t="s">
        <v>223</v>
      </c>
      <c r="R104" s="918"/>
      <c r="S104" s="920">
        <f>(SUM(F$48:F$50,F$61:F$65)/SUM(F$51:F$60))*100</f>
        <v>109.92255162994347</v>
      </c>
    </row>
    <row r="105" spans="17:19" x14ac:dyDescent="0.25">
      <c r="Q105" s="919" t="s">
        <v>224</v>
      </c>
      <c r="R105" s="918"/>
      <c r="S105" s="920">
        <f>(SUM(F$48:F$50)/SUM(F$51:F$60))*100</f>
        <v>30.028751037518177</v>
      </c>
    </row>
    <row r="106" spans="17:19" x14ac:dyDescent="0.25">
      <c r="Q106" s="919" t="s">
        <v>225</v>
      </c>
      <c r="R106" s="918"/>
      <c r="S106" s="920">
        <f>(SUM(F$61:F$65)/SUM(F$51:F$60))*100</f>
        <v>79.893800592425279</v>
      </c>
    </row>
    <row r="107" spans="17:19" x14ac:dyDescent="0.25">
      <c r="Q107" s="919" t="s">
        <v>226</v>
      </c>
      <c r="R107" s="918"/>
      <c r="S107" s="920">
        <f>(SUM(F$61:F$65)/SUM(F$48:F$50))*100</f>
        <v>266.05768748958383</v>
      </c>
    </row>
    <row r="108" spans="17:19" x14ac:dyDescent="0.25">
      <c r="Q108" s="919" t="s">
        <v>227</v>
      </c>
      <c r="R108" s="918"/>
      <c r="S108" s="921">
        <f>(F$21/F$43)*100</f>
        <v>94.637729447280606</v>
      </c>
    </row>
    <row r="109" spans="17:19" x14ac:dyDescent="0.25">
      <c r="Q109" s="919" t="s">
        <v>228</v>
      </c>
      <c r="R109" s="918"/>
      <c r="S109" s="921">
        <f>(SUM(F$48)/SUM(F$28:F$33))*1000</f>
        <v>372.14768783263963</v>
      </c>
    </row>
    <row r="110" spans="17:19" x14ac:dyDescent="0.25">
      <c r="Q110" s="919" t="s">
        <v>229</v>
      </c>
      <c r="R110" s="918"/>
      <c r="S110" s="921">
        <f>(SUM(F$52:F$54)/SUM(F$48:F$51,F$55:F$65))*100</f>
        <v>19.029455468485533</v>
      </c>
    </row>
    <row r="111" spans="17:19" x14ac:dyDescent="0.25">
      <c r="Q111" s="904"/>
      <c r="R111" s="904"/>
      <c r="S111" s="904"/>
    </row>
    <row r="112" spans="17:19" x14ac:dyDescent="0.25">
      <c r="Q112" s="904"/>
      <c r="R112" s="904"/>
      <c r="S112" s="904"/>
    </row>
    <row r="113" spans="17:19" x14ac:dyDescent="0.25">
      <c r="Q113" s="904"/>
      <c r="R113" s="904"/>
      <c r="S113" s="904"/>
    </row>
    <row r="114" spans="17:19" x14ac:dyDescent="0.25">
      <c r="Q114" s="904"/>
      <c r="R114" s="904"/>
      <c r="S114" s="904"/>
    </row>
    <row r="115" spans="17:19" x14ac:dyDescent="0.25">
      <c r="Q115" s="904"/>
      <c r="R115" s="904"/>
      <c r="S115" s="904"/>
    </row>
    <row r="116" spans="17:19" x14ac:dyDescent="0.25">
      <c r="Q116" s="904"/>
      <c r="R116" s="904"/>
      <c r="S116" s="904"/>
    </row>
    <row r="117" spans="17:19" x14ac:dyDescent="0.25">
      <c r="Q117" s="904"/>
      <c r="R117" s="904"/>
      <c r="S117" s="904"/>
    </row>
    <row r="118" spans="17:19" x14ac:dyDescent="0.25">
      <c r="Q118" s="904"/>
      <c r="R118" s="904"/>
      <c r="S118" s="904"/>
    </row>
    <row r="119" spans="17:19" x14ac:dyDescent="0.25">
      <c r="Q119" s="904"/>
      <c r="R119" s="904"/>
      <c r="S119" s="904"/>
    </row>
    <row r="120" spans="17:19" x14ac:dyDescent="0.25">
      <c r="Q120" s="904"/>
      <c r="R120" s="904"/>
      <c r="S120" s="904"/>
    </row>
    <row r="121" spans="17:19" x14ac:dyDescent="0.25">
      <c r="Q121" s="904"/>
      <c r="R121" s="904"/>
      <c r="S121" s="904"/>
    </row>
    <row r="122" spans="17:19" x14ac:dyDescent="0.25">
      <c r="Q122" s="904"/>
      <c r="R122" s="904"/>
      <c r="S122" s="904"/>
    </row>
    <row r="123" spans="17:19" x14ac:dyDescent="0.25">
      <c r="Q123" s="904"/>
      <c r="R123" s="904"/>
      <c r="S123" s="904"/>
    </row>
    <row r="124" spans="17:19" x14ac:dyDescent="0.25">
      <c r="Q124" s="919" t="s">
        <v>223</v>
      </c>
      <c r="R124" s="918"/>
      <c r="S124" s="920">
        <f>(SUM(G$48:G$50,G$61:G$65)/SUM(G$51:G$60))*100</f>
        <v>110.57066430138904</v>
      </c>
    </row>
    <row r="125" spans="17:19" x14ac:dyDescent="0.25">
      <c r="Q125" s="919" t="s">
        <v>224</v>
      </c>
      <c r="R125" s="918"/>
      <c r="S125" s="920">
        <f>(SUM(G$48:G$50)/SUM(G$51:G$60))*100</f>
        <v>31.853865024691491</v>
      </c>
    </row>
    <row r="126" spans="17:19" x14ac:dyDescent="0.25">
      <c r="Q126" s="919" t="s">
        <v>225</v>
      </c>
      <c r="R126" s="918"/>
      <c r="S126" s="920">
        <f>(SUM(G$61:G$65)/SUM(G$51:G$60))*100</f>
        <v>78.716799276697571</v>
      </c>
    </row>
    <row r="127" spans="17:19" x14ac:dyDescent="0.25">
      <c r="Q127" s="919" t="s">
        <v>226</v>
      </c>
      <c r="R127" s="918"/>
      <c r="S127" s="920">
        <f>(SUM(G$61:G$65)/SUM(G$48:G$50))*100</f>
        <v>247.11851832008557</v>
      </c>
    </row>
    <row r="128" spans="17:19" x14ac:dyDescent="0.25">
      <c r="Q128" s="919" t="s">
        <v>227</v>
      </c>
      <c r="R128" s="918"/>
      <c r="S128" s="921">
        <f>(G$21/G$43)*100</f>
        <v>92.866160588579717</v>
      </c>
    </row>
    <row r="129" spans="17:19" x14ac:dyDescent="0.25">
      <c r="Q129" s="919" t="s">
        <v>228</v>
      </c>
      <c r="R129" s="918"/>
      <c r="S129" s="921">
        <f>(SUM(G$48)/SUM(G$28:G$33))*1000</f>
        <v>350.99961753499946</v>
      </c>
    </row>
    <row r="130" spans="17:19" x14ac:dyDescent="0.25">
      <c r="Q130" s="919" t="s">
        <v>229</v>
      </c>
      <c r="R130" s="918"/>
      <c r="S130" s="921">
        <f>(SUM(G$52:G$54)/SUM(G$48:G$51,G$55:G$65))*100</f>
        <v>17.735766086521444</v>
      </c>
    </row>
    <row r="147" spans="4:8" x14ac:dyDescent="0.25">
      <c r="D147" s="19"/>
      <c r="E147" s="19"/>
      <c r="F147" s="19"/>
      <c r="G147" s="19"/>
      <c r="H147" s="19"/>
    </row>
  </sheetData>
  <mergeCells count="3">
    <mergeCell ref="A1:G1"/>
    <mergeCell ref="A23:G23"/>
    <mergeCell ref="A46:G46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Z147"/>
  <sheetViews>
    <sheetView workbookViewId="0">
      <selection sqref="A1:G1"/>
    </sheetView>
  </sheetViews>
  <sheetFormatPr defaultRowHeight="15" x14ac:dyDescent="0.25"/>
  <cols>
    <col min="1" max="9" width="9.140625" style="18"/>
    <col min="10" max="11" width="11.140625" style="18" bestFit="1" customWidth="1"/>
    <col min="12" max="12" width="11.140625" style="18" customWidth="1"/>
    <col min="13" max="14" width="11.140625" style="18" bestFit="1" customWidth="1"/>
    <col min="15" max="15" width="11.140625" style="18" customWidth="1"/>
    <col min="16" max="17" width="11.140625" style="18" bestFit="1" customWidth="1"/>
    <col min="18" max="18" width="11.140625" style="18" customWidth="1"/>
    <col min="19" max="20" width="11.140625" style="18" bestFit="1" customWidth="1"/>
    <col min="21" max="21" width="11.140625" style="18" customWidth="1"/>
    <col min="22" max="23" width="11.140625" style="18" bestFit="1" customWidth="1"/>
    <col min="24" max="24" width="11.140625" style="18" customWidth="1"/>
    <col min="25" max="26" width="11.140625" style="18" bestFit="1" customWidth="1"/>
    <col min="27" max="16384" width="9.140625" style="18"/>
  </cols>
  <sheetData>
    <row r="1" spans="1:26" x14ac:dyDescent="0.25">
      <c r="A1" s="922" t="s">
        <v>70</v>
      </c>
      <c r="B1" s="923"/>
      <c r="C1" s="923"/>
      <c r="D1" s="923"/>
      <c r="E1" s="923"/>
      <c r="F1" s="923"/>
      <c r="G1" s="924"/>
      <c r="J1" s="20" t="s">
        <v>23</v>
      </c>
      <c r="K1" s="20" t="s">
        <v>24</v>
      </c>
      <c r="L1" s="20"/>
      <c r="M1" s="20" t="s">
        <v>23</v>
      </c>
      <c r="N1" s="20" t="s">
        <v>24</v>
      </c>
      <c r="O1" s="20"/>
      <c r="P1" s="20" t="s">
        <v>23</v>
      </c>
      <c r="Q1" s="20" t="s">
        <v>24</v>
      </c>
      <c r="R1" s="20"/>
      <c r="S1" s="20" t="s">
        <v>23</v>
      </c>
      <c r="T1" s="20" t="s">
        <v>24</v>
      </c>
      <c r="U1" s="20"/>
      <c r="V1" s="20" t="s">
        <v>23</v>
      </c>
      <c r="W1" s="20" t="s">
        <v>24</v>
      </c>
      <c r="X1" s="20"/>
      <c r="Y1" s="20" t="s">
        <v>23</v>
      </c>
      <c r="Z1" s="20" t="s">
        <v>24</v>
      </c>
    </row>
    <row r="2" spans="1:26" x14ac:dyDescent="0.25">
      <c r="A2" s="211" t="s">
        <v>1</v>
      </c>
      <c r="B2" s="205">
        <v>2010</v>
      </c>
      <c r="C2" s="205">
        <v>2015</v>
      </c>
      <c r="D2" s="205">
        <v>2020</v>
      </c>
      <c r="E2" s="205">
        <v>2025</v>
      </c>
      <c r="F2" s="205">
        <v>2030</v>
      </c>
      <c r="G2" s="214">
        <v>2035</v>
      </c>
      <c r="J2" s="1">
        <f>B2</f>
        <v>2010</v>
      </c>
      <c r="K2" s="1">
        <f>B24</f>
        <v>2010</v>
      </c>
      <c r="L2" s="1"/>
      <c r="M2" s="1">
        <v>2015</v>
      </c>
      <c r="N2" s="1">
        <v>2015</v>
      </c>
      <c r="O2" s="1"/>
      <c r="P2" s="1">
        <v>2020</v>
      </c>
      <c r="Q2" s="1">
        <v>2020</v>
      </c>
      <c r="R2" s="1"/>
      <c r="S2" s="1">
        <v>2025</v>
      </c>
      <c r="T2" s="1">
        <v>2025</v>
      </c>
      <c r="U2" s="1"/>
      <c r="V2" s="1">
        <v>2030</v>
      </c>
      <c r="W2" s="1">
        <v>2030</v>
      </c>
      <c r="X2" s="1"/>
      <c r="Y2" s="1">
        <v>2035</v>
      </c>
      <c r="Z2" s="1">
        <v>2035</v>
      </c>
    </row>
    <row r="3" spans="1:26" x14ac:dyDescent="0.25">
      <c r="A3" s="211" t="s">
        <v>2</v>
      </c>
      <c r="B3" s="205">
        <v>719</v>
      </c>
      <c r="C3" s="206">
        <v>638.84191227378312</v>
      </c>
      <c r="D3" s="206">
        <v>671.75568778671686</v>
      </c>
      <c r="E3" s="206">
        <v>672.41463868591859</v>
      </c>
      <c r="F3" s="206">
        <v>658.79378164508796</v>
      </c>
      <c r="G3" s="215">
        <v>655.60691728834695</v>
      </c>
      <c r="I3" s="21" t="s">
        <v>2</v>
      </c>
      <c r="J3" s="20">
        <f>-B3/B$66</f>
        <v>-3.68642329778507E-2</v>
      </c>
      <c r="K3" s="20">
        <f>B25/B$66</f>
        <v>3.4608285479901559E-2</v>
      </c>
      <c r="L3" s="21" t="s">
        <v>2</v>
      </c>
      <c r="M3" s="20">
        <f>-C3/C$66</f>
        <v>-3.2004779673631537E-2</v>
      </c>
      <c r="N3" s="20">
        <f>C25/C$66</f>
        <v>3.0749159429108015E-2</v>
      </c>
      <c r="O3" s="21" t="s">
        <v>2</v>
      </c>
      <c r="P3" s="20">
        <f>-D3/D$66</f>
        <v>-3.2912554247234549E-2</v>
      </c>
      <c r="Q3" s="20">
        <f>D25/D$66</f>
        <v>3.1621867941376364E-2</v>
      </c>
      <c r="R3" s="21" t="s">
        <v>2</v>
      </c>
      <c r="S3" s="20">
        <f>-E3/E$66</f>
        <v>-3.2332977054664508E-2</v>
      </c>
      <c r="T3" s="20">
        <f>E25/E$66</f>
        <v>3.1065017165628827E-2</v>
      </c>
      <c r="U3" s="21" t="s">
        <v>2</v>
      </c>
      <c r="V3" s="20">
        <f>-F3/F$66</f>
        <v>-3.1249104637192143E-2</v>
      </c>
      <c r="W3" s="20">
        <f>F25/F$66</f>
        <v>3.0023649553389539E-2</v>
      </c>
      <c r="X3" s="21" t="s">
        <v>2</v>
      </c>
      <c r="Y3" s="20">
        <f>-G3/G$66</f>
        <v>-3.0813038231970798E-2</v>
      </c>
      <c r="Z3" s="20">
        <f>G25/G$66</f>
        <v>2.960468379150134E-2</v>
      </c>
    </row>
    <row r="4" spans="1:26" x14ac:dyDescent="0.25">
      <c r="A4" s="211" t="s">
        <v>3</v>
      </c>
      <c r="B4" s="205">
        <v>636</v>
      </c>
      <c r="C4" s="206">
        <v>713.69026511976369</v>
      </c>
      <c r="D4" s="206">
        <v>633.78507377783319</v>
      </c>
      <c r="E4" s="206">
        <v>666.76553894386041</v>
      </c>
      <c r="F4" s="206">
        <v>667.3706603179844</v>
      </c>
      <c r="G4" s="215">
        <v>653.83977465908458</v>
      </c>
      <c r="I4" s="21" t="s">
        <v>3</v>
      </c>
      <c r="J4" s="20">
        <f t="shared" ref="J4:J20" si="0">-B4/B$66</f>
        <v>-3.2608695652173912E-2</v>
      </c>
      <c r="K4" s="20">
        <f t="shared" ref="K4:K20" si="1">B26/B$66</f>
        <v>2.9532403609515995E-2</v>
      </c>
      <c r="L4" s="21" t="s">
        <v>3</v>
      </c>
      <c r="M4" s="20">
        <f t="shared" ref="M4:M20" si="2">-C4/C$66</f>
        <v>-3.5754541540763421E-2</v>
      </c>
      <c r="N4" s="20">
        <f t="shared" ref="N4:N20" si="3">C26/C$66</f>
        <v>3.3651168588328541E-2</v>
      </c>
      <c r="O4" s="21" t="s">
        <v>3</v>
      </c>
      <c r="P4" s="20">
        <f t="shared" ref="P4:P20" si="4">-D4/D$66</f>
        <v>-3.1052190552383375E-2</v>
      </c>
      <c r="Q4" s="20">
        <f t="shared" ref="Q4:Q20" si="5">D26/D$66</f>
        <v>2.9908542731773794E-2</v>
      </c>
      <c r="R4" s="21" t="s">
        <v>3</v>
      </c>
      <c r="S4" s="20">
        <f t="shared" ref="S4:S20" si="6">-E4/E$66</f>
        <v>-3.2061340772776843E-2</v>
      </c>
      <c r="T4" s="20">
        <f t="shared" ref="T4:T20" si="7">E26/E$66</f>
        <v>3.0879074005688793E-2</v>
      </c>
      <c r="U4" s="21" t="s">
        <v>3</v>
      </c>
      <c r="V4" s="20">
        <f t="shared" ref="V4:V20" si="8">-F4/F$66</f>
        <v>-3.1655938743064493E-2</v>
      </c>
      <c r="W4" s="20">
        <f t="shared" ref="W4:W20" si="9">F26/F$66</f>
        <v>3.0488622545417919E-2</v>
      </c>
      <c r="X4" s="21" t="s">
        <v>3</v>
      </c>
      <c r="Y4" s="20">
        <f t="shared" ref="Y4:Y20" si="10">-G4/G$66</f>
        <v>-3.072998384074805E-2</v>
      </c>
      <c r="Z4" s="20">
        <f t="shared" ref="Z4:Z20" si="11">G26/G$66</f>
        <v>2.9596812332521285E-2</v>
      </c>
    </row>
    <row r="5" spans="1:26" x14ac:dyDescent="0.25">
      <c r="A5" s="211" t="s">
        <v>4</v>
      </c>
      <c r="B5" s="205">
        <v>620</v>
      </c>
      <c r="C5" s="206">
        <v>633.36276976256363</v>
      </c>
      <c r="D5" s="206">
        <v>710.92794315194158</v>
      </c>
      <c r="E5" s="206">
        <v>630.99932058839067</v>
      </c>
      <c r="F5" s="206">
        <v>664.14996358347457</v>
      </c>
      <c r="G5" s="215">
        <v>664.69600590081154</v>
      </c>
      <c r="I5" s="21" t="s">
        <v>4</v>
      </c>
      <c r="J5" s="20">
        <f t="shared" si="0"/>
        <v>-3.1788351107465133E-2</v>
      </c>
      <c r="K5" s="20">
        <f t="shared" si="1"/>
        <v>3.2044708777686629E-2</v>
      </c>
      <c r="L5" s="21" t="s">
        <v>4</v>
      </c>
      <c r="M5" s="20">
        <f t="shared" si="2"/>
        <v>-3.1730284926961165E-2</v>
      </c>
      <c r="N5" s="20">
        <f t="shared" si="3"/>
        <v>2.8776248938292167E-2</v>
      </c>
      <c r="O5" s="21" t="s">
        <v>4</v>
      </c>
      <c r="P5" s="20">
        <f t="shared" si="4"/>
        <v>-3.483179215341782E-2</v>
      </c>
      <c r="Q5" s="20">
        <f t="shared" si="5"/>
        <v>3.2839586176870987E-2</v>
      </c>
      <c r="R5" s="21" t="s">
        <v>4</v>
      </c>
      <c r="S5" s="20">
        <f t="shared" si="6"/>
        <v>-3.0341526463440124E-2</v>
      </c>
      <c r="T5" s="20">
        <f t="shared" si="7"/>
        <v>2.9274117075305417E-2</v>
      </c>
      <c r="U5" s="21" t="s">
        <v>4</v>
      </c>
      <c r="V5" s="20">
        <f t="shared" si="8"/>
        <v>-3.1503168798864292E-2</v>
      </c>
      <c r="W5" s="20">
        <f t="shared" si="9"/>
        <v>3.0391547297167858E-2</v>
      </c>
      <c r="X5" s="21" t="s">
        <v>4</v>
      </c>
      <c r="Y5" s="20">
        <f t="shared" si="10"/>
        <v>-3.124021864682671E-2</v>
      </c>
      <c r="Z5" s="20">
        <f t="shared" si="11"/>
        <v>3.013788448585486E-2</v>
      </c>
    </row>
    <row r="6" spans="1:26" x14ac:dyDescent="0.25">
      <c r="A6" s="211" t="s">
        <v>5</v>
      </c>
      <c r="B6" s="205">
        <v>784</v>
      </c>
      <c r="C6" s="206">
        <v>616.99608820472918</v>
      </c>
      <c r="D6" s="206">
        <v>630.80175985984647</v>
      </c>
      <c r="E6" s="206">
        <v>708.24278636319752</v>
      </c>
      <c r="F6" s="206">
        <v>628.28482887127768</v>
      </c>
      <c r="G6" s="215">
        <v>661.59501131816944</v>
      </c>
      <c r="I6" s="21" t="s">
        <v>5</v>
      </c>
      <c r="J6" s="20">
        <f t="shared" si="0"/>
        <v>-4.0196882690730108E-2</v>
      </c>
      <c r="K6" s="20">
        <f t="shared" si="1"/>
        <v>3.3685397867104186E-2</v>
      </c>
      <c r="L6" s="21" t="s">
        <v>5</v>
      </c>
      <c r="M6" s="20">
        <f t="shared" si="2"/>
        <v>-3.0910344927435128E-2</v>
      </c>
      <c r="N6" s="20">
        <f t="shared" si="3"/>
        <v>3.1199473809469816E-2</v>
      </c>
      <c r="O6" s="21" t="s">
        <v>5</v>
      </c>
      <c r="P6" s="20">
        <f t="shared" si="4"/>
        <v>-3.0906023600696254E-2</v>
      </c>
      <c r="Q6" s="20">
        <f t="shared" si="5"/>
        <v>2.8041396002619998E-2</v>
      </c>
      <c r="R6" s="21" t="s">
        <v>5</v>
      </c>
      <c r="S6" s="20">
        <f t="shared" si="6"/>
        <v>-3.4055769227994463E-2</v>
      </c>
      <c r="T6" s="20">
        <f t="shared" si="7"/>
        <v>3.2133981148987738E-2</v>
      </c>
      <c r="U6" s="21" t="s">
        <v>5</v>
      </c>
      <c r="V6" s="20">
        <f t="shared" si="8"/>
        <v>-2.9801948510096876E-2</v>
      </c>
      <c r="W6" s="20">
        <f t="shared" si="9"/>
        <v>2.8776200476417171E-2</v>
      </c>
      <c r="X6" s="21" t="s">
        <v>5</v>
      </c>
      <c r="Y6" s="20">
        <f t="shared" si="10"/>
        <v>-3.1094474204368273E-2</v>
      </c>
      <c r="Z6" s="20">
        <f t="shared" si="11"/>
        <v>3.0019072621113942E-2</v>
      </c>
    </row>
    <row r="7" spans="1:26" x14ac:dyDescent="0.25">
      <c r="A7" s="211" t="s">
        <v>6</v>
      </c>
      <c r="B7" s="205">
        <v>777</v>
      </c>
      <c r="C7" s="206">
        <v>778.86985260105689</v>
      </c>
      <c r="D7" s="206">
        <v>612.57533865158405</v>
      </c>
      <c r="E7" s="206">
        <v>626.77609268886113</v>
      </c>
      <c r="F7" s="206">
        <v>703.90086151487048</v>
      </c>
      <c r="G7" s="215">
        <v>624.10045252000077</v>
      </c>
      <c r="I7" s="21" t="s">
        <v>6</v>
      </c>
      <c r="J7" s="20">
        <f t="shared" si="0"/>
        <v>-3.9837981952420019E-2</v>
      </c>
      <c r="K7" s="20">
        <f t="shared" si="1"/>
        <v>3.424938474159147E-2</v>
      </c>
      <c r="L7" s="21" t="s">
        <v>6</v>
      </c>
      <c r="M7" s="20">
        <f t="shared" si="2"/>
        <v>-3.9019916426910488E-2</v>
      </c>
      <c r="N7" s="20">
        <f t="shared" si="3"/>
        <v>3.2738074511633818E-2</v>
      </c>
      <c r="O7" s="21" t="s">
        <v>6</v>
      </c>
      <c r="P7" s="20">
        <f t="shared" si="4"/>
        <v>-3.0013023232174859E-2</v>
      </c>
      <c r="Q7" s="20">
        <f t="shared" si="5"/>
        <v>3.0348190963306834E-2</v>
      </c>
      <c r="R7" s="21" t="s">
        <v>6</v>
      </c>
      <c r="S7" s="20">
        <f t="shared" si="6"/>
        <v>-3.0138453057663352E-2</v>
      </c>
      <c r="T7" s="20">
        <f t="shared" si="7"/>
        <v>2.7371884827206913E-2</v>
      </c>
      <c r="U7" s="21" t="s">
        <v>6</v>
      </c>
      <c r="V7" s="20">
        <f t="shared" si="8"/>
        <v>-3.3388705674726508E-2</v>
      </c>
      <c r="W7" s="20">
        <f t="shared" si="9"/>
        <v>3.1546720923911475E-2</v>
      </c>
      <c r="X7" s="21" t="s">
        <v>6</v>
      </c>
      <c r="Y7" s="20">
        <f t="shared" si="10"/>
        <v>-2.9332257785851263E-2</v>
      </c>
      <c r="Z7" s="20">
        <f t="shared" si="11"/>
        <v>2.8359952842996923E-2</v>
      </c>
    </row>
    <row r="8" spans="1:26" x14ac:dyDescent="0.25">
      <c r="A8" s="211" t="s">
        <v>7</v>
      </c>
      <c r="B8" s="205">
        <v>685</v>
      </c>
      <c r="C8" s="206">
        <v>771.99833592389496</v>
      </c>
      <c r="D8" s="206">
        <v>773.68264466950495</v>
      </c>
      <c r="E8" s="206">
        <v>608.12122202422984</v>
      </c>
      <c r="F8" s="206">
        <v>622.69590856292211</v>
      </c>
      <c r="G8" s="215">
        <v>699.48374834728247</v>
      </c>
      <c r="I8" s="21" t="s">
        <v>7</v>
      </c>
      <c r="J8" s="20">
        <f t="shared" si="0"/>
        <v>-3.5121000820344542E-2</v>
      </c>
      <c r="K8" s="20">
        <f t="shared" si="1"/>
        <v>2.9532403609515995E-2</v>
      </c>
      <c r="L8" s="21" t="s">
        <v>7</v>
      </c>
      <c r="M8" s="20">
        <f t="shared" si="2"/>
        <v>-3.867566635024676E-2</v>
      </c>
      <c r="N8" s="20">
        <f t="shared" si="3"/>
        <v>3.3318385151555621E-2</v>
      </c>
      <c r="O8" s="21" t="s">
        <v>7</v>
      </c>
      <c r="P8" s="20">
        <f t="shared" si="4"/>
        <v>-3.7906447947953628E-2</v>
      </c>
      <c r="Q8" s="20">
        <f t="shared" si="5"/>
        <v>3.1865457291424669E-2</v>
      </c>
      <c r="R8" s="21" t="s">
        <v>7</v>
      </c>
      <c r="S8" s="20">
        <f t="shared" si="6"/>
        <v>-2.9241435844688912E-2</v>
      </c>
      <c r="T8" s="20">
        <f t="shared" si="7"/>
        <v>2.9642807780716256E-2</v>
      </c>
      <c r="U8" s="21" t="s">
        <v>7</v>
      </c>
      <c r="V8" s="20">
        <f t="shared" si="8"/>
        <v>-2.9536844678836337E-2</v>
      </c>
      <c r="W8" s="20">
        <f t="shared" si="9"/>
        <v>2.687192279063734E-2</v>
      </c>
      <c r="X8" s="21" t="s">
        <v>7</v>
      </c>
      <c r="Y8" s="20">
        <f t="shared" si="10"/>
        <v>-3.2875216707006751E-2</v>
      </c>
      <c r="Z8" s="20">
        <f t="shared" si="11"/>
        <v>3.1126204327470802E-2</v>
      </c>
    </row>
    <row r="9" spans="1:26" x14ac:dyDescent="0.25">
      <c r="A9" s="211" t="s">
        <v>8</v>
      </c>
      <c r="B9" s="205">
        <v>597</v>
      </c>
      <c r="C9" s="206">
        <v>679.40086867744731</v>
      </c>
      <c r="D9" s="206">
        <v>765.71108286252763</v>
      </c>
      <c r="E9" s="206">
        <v>767.21142859215786</v>
      </c>
      <c r="F9" s="206">
        <v>602.66461733269091</v>
      </c>
      <c r="G9" s="215">
        <v>617.56796426132382</v>
      </c>
      <c r="I9" s="21" t="s">
        <v>8</v>
      </c>
      <c r="J9" s="20">
        <f t="shared" si="0"/>
        <v>-3.0609105824446266E-2</v>
      </c>
      <c r="K9" s="20">
        <f t="shared" si="1"/>
        <v>2.8814602132895818E-2</v>
      </c>
      <c r="L9" s="21" t="s">
        <v>8</v>
      </c>
      <c r="M9" s="20">
        <f t="shared" si="2"/>
        <v>-3.4036707195217494E-2</v>
      </c>
      <c r="N9" s="20">
        <f t="shared" si="3"/>
        <v>2.8756675860753068E-2</v>
      </c>
      <c r="O9" s="21" t="s">
        <v>8</v>
      </c>
      <c r="P9" s="20">
        <f t="shared" si="4"/>
        <v>-3.7515882649918335E-2</v>
      </c>
      <c r="Q9" s="20">
        <f t="shared" si="5"/>
        <v>3.2482941206564094E-2</v>
      </c>
      <c r="R9" s="21" t="s">
        <v>8</v>
      </c>
      <c r="S9" s="20">
        <f t="shared" si="6"/>
        <v>-3.689126929958686E-2</v>
      </c>
      <c r="T9" s="20">
        <f t="shared" si="7"/>
        <v>3.1165563195121055E-2</v>
      </c>
      <c r="U9" s="21" t="s">
        <v>8</v>
      </c>
      <c r="V9" s="20">
        <f t="shared" si="8"/>
        <v>-2.8586684047221894E-2</v>
      </c>
      <c r="W9" s="20">
        <f t="shared" si="9"/>
        <v>2.9139500769255498E-2</v>
      </c>
      <c r="X9" s="21" t="s">
        <v>8</v>
      </c>
      <c r="Y9" s="20">
        <f t="shared" si="10"/>
        <v>-2.9025235688987107E-2</v>
      </c>
      <c r="Z9" s="20">
        <f t="shared" si="11"/>
        <v>2.6531735511368986E-2</v>
      </c>
    </row>
    <row r="10" spans="1:26" x14ac:dyDescent="0.25">
      <c r="A10" s="211" t="s">
        <v>9</v>
      </c>
      <c r="B10" s="205">
        <v>515</v>
      </c>
      <c r="C10" s="206">
        <v>591.71150612566646</v>
      </c>
      <c r="D10" s="206">
        <v>673.40271747115116</v>
      </c>
      <c r="E10" s="206">
        <v>758.97174792706096</v>
      </c>
      <c r="F10" s="206">
        <v>760.28703012341418</v>
      </c>
      <c r="G10" s="215">
        <v>596.85554696822385</v>
      </c>
      <c r="I10" s="21" t="s">
        <v>9</v>
      </c>
      <c r="J10" s="20">
        <f t="shared" si="0"/>
        <v>-2.6404840032813782E-2</v>
      </c>
      <c r="K10" s="20">
        <f t="shared" si="1"/>
        <v>2.5840853158326498E-2</v>
      </c>
      <c r="L10" s="21" t="s">
        <v>9</v>
      </c>
      <c r="M10" s="20">
        <f t="shared" si="2"/>
        <v>-2.9643634865003515E-2</v>
      </c>
      <c r="N10" s="20">
        <f t="shared" si="3"/>
        <v>2.806634491662241E-2</v>
      </c>
      <c r="O10" s="21" t="s">
        <v>9</v>
      </c>
      <c r="P10" s="20">
        <f t="shared" si="4"/>
        <v>-3.2993250183006008E-2</v>
      </c>
      <c r="Q10" s="20">
        <f t="shared" si="5"/>
        <v>2.8030579010779873E-2</v>
      </c>
      <c r="R10" s="21" t="s">
        <v>9</v>
      </c>
      <c r="S10" s="20">
        <f t="shared" si="6"/>
        <v>-3.649506524548865E-2</v>
      </c>
      <c r="T10" s="20">
        <f t="shared" si="7"/>
        <v>3.178501044391522E-2</v>
      </c>
      <c r="U10" s="21" t="s">
        <v>9</v>
      </c>
      <c r="V10" s="20">
        <f t="shared" si="8"/>
        <v>-3.6063316959822081E-2</v>
      </c>
      <c r="W10" s="20">
        <f t="shared" si="9"/>
        <v>3.0641919098308424E-2</v>
      </c>
      <c r="X10" s="21" t="s">
        <v>9</v>
      </c>
      <c r="Y10" s="20">
        <f t="shared" si="10"/>
        <v>-2.8051767458101853E-2</v>
      </c>
      <c r="Z10" s="20">
        <f t="shared" si="11"/>
        <v>2.8775850500267527E-2</v>
      </c>
    </row>
    <row r="11" spans="1:26" x14ac:dyDescent="0.25">
      <c r="A11" s="211" t="s">
        <v>10</v>
      </c>
      <c r="B11" s="205">
        <v>526</v>
      </c>
      <c r="C11" s="206">
        <v>511.11918600284508</v>
      </c>
      <c r="D11" s="206">
        <v>587.52161992211006</v>
      </c>
      <c r="E11" s="206">
        <v>668.65216644057978</v>
      </c>
      <c r="F11" s="206">
        <v>753.63210750389294</v>
      </c>
      <c r="G11" s="215">
        <v>754.76114268024332</v>
      </c>
      <c r="I11" s="21" t="s">
        <v>10</v>
      </c>
      <c r="J11" s="20">
        <f t="shared" si="0"/>
        <v>-2.6968826907301065E-2</v>
      </c>
      <c r="K11" s="20">
        <f t="shared" si="1"/>
        <v>2.4046349466776046E-2</v>
      </c>
      <c r="L11" s="21" t="s">
        <v>10</v>
      </c>
      <c r="M11" s="20">
        <f t="shared" si="2"/>
        <v>-2.560611102794463E-2</v>
      </c>
      <c r="N11" s="20">
        <f t="shared" si="3"/>
        <v>2.5125345182330592E-2</v>
      </c>
      <c r="O11" s="21" t="s">
        <v>10</v>
      </c>
      <c r="P11" s="20">
        <f t="shared" si="4"/>
        <v>-2.8785520597257721E-2</v>
      </c>
      <c r="Q11" s="20">
        <f t="shared" si="5"/>
        <v>2.7317262412035286E-2</v>
      </c>
      <c r="R11" s="21" t="s">
        <v>10</v>
      </c>
      <c r="S11" s="20">
        <f t="shared" si="6"/>
        <v>-3.2152059029121383E-2</v>
      </c>
      <c r="T11" s="20">
        <f t="shared" si="7"/>
        <v>2.737471584835021E-2</v>
      </c>
      <c r="U11" s="21" t="s">
        <v>10</v>
      </c>
      <c r="V11" s="20">
        <f t="shared" si="8"/>
        <v>-3.5747648568462138E-2</v>
      </c>
      <c r="W11" s="20">
        <f t="shared" si="9"/>
        <v>3.1210403688293552E-2</v>
      </c>
      <c r="X11" s="21" t="s">
        <v>10</v>
      </c>
      <c r="Y11" s="20">
        <f t="shared" si="10"/>
        <v>-3.5473213189396099E-2</v>
      </c>
      <c r="Z11" s="20">
        <f t="shared" si="11"/>
        <v>3.0211046889493758E-2</v>
      </c>
    </row>
    <row r="12" spans="1:26" x14ac:dyDescent="0.25">
      <c r="A12" s="212" t="s">
        <v>11</v>
      </c>
      <c r="B12" s="207">
        <v>650</v>
      </c>
      <c r="C12" s="208">
        <v>517.41837102124896</v>
      </c>
      <c r="D12" s="208">
        <v>503.10343501820068</v>
      </c>
      <c r="E12" s="208">
        <v>578.56501984544741</v>
      </c>
      <c r="F12" s="208">
        <v>658.4704076637081</v>
      </c>
      <c r="G12" s="216">
        <v>742.16244351226487</v>
      </c>
      <c r="I12" s="21" t="s">
        <v>11</v>
      </c>
      <c r="J12" s="20">
        <f t="shared" si="0"/>
        <v>-3.3326497128794097E-2</v>
      </c>
      <c r="K12" s="20">
        <f t="shared" si="1"/>
        <v>3.3275225594749797E-2</v>
      </c>
      <c r="L12" s="21" t="s">
        <v>11</v>
      </c>
      <c r="M12" s="20">
        <f t="shared" si="2"/>
        <v>-2.5921688363689403E-2</v>
      </c>
      <c r="N12" s="20">
        <f t="shared" si="3"/>
        <v>2.330464905984829E-2</v>
      </c>
      <c r="O12" s="21" t="s">
        <v>11</v>
      </c>
      <c r="P12" s="20">
        <f t="shared" si="4"/>
        <v>-2.4649466164645095E-2</v>
      </c>
      <c r="Q12" s="20">
        <f t="shared" si="5"/>
        <v>2.4401962768006991E-2</v>
      </c>
      <c r="R12" s="21" t="s">
        <v>11</v>
      </c>
      <c r="S12" s="20">
        <f t="shared" si="6"/>
        <v>-2.7820229416558231E-2</v>
      </c>
      <c r="T12" s="20">
        <f t="shared" si="7"/>
        <v>2.66279953812971E-2</v>
      </c>
      <c r="U12" s="21" t="s">
        <v>11</v>
      </c>
      <c r="V12" s="20">
        <f t="shared" si="8"/>
        <v>-3.1233765774466616E-2</v>
      </c>
      <c r="W12" s="20">
        <f t="shared" si="9"/>
        <v>2.6816767197209181E-2</v>
      </c>
      <c r="X12" s="21" t="s">
        <v>11</v>
      </c>
      <c r="Y12" s="20">
        <f t="shared" si="10"/>
        <v>-3.4881083684811749E-2</v>
      </c>
      <c r="Z12" s="20">
        <f t="shared" si="11"/>
        <v>3.0719284203089153E-2</v>
      </c>
    </row>
    <row r="13" spans="1:26" x14ac:dyDescent="0.25">
      <c r="A13" s="212" t="s">
        <v>12</v>
      </c>
      <c r="B13" s="207">
        <v>683</v>
      </c>
      <c r="C13" s="208">
        <v>641.01961541915273</v>
      </c>
      <c r="D13" s="208">
        <v>510.05782126085739</v>
      </c>
      <c r="E13" s="208">
        <v>496.25828370645712</v>
      </c>
      <c r="F13" s="208">
        <v>570.93694977630764</v>
      </c>
      <c r="G13" s="216">
        <v>649.79265000813007</v>
      </c>
      <c r="I13" s="21" t="s">
        <v>12</v>
      </c>
      <c r="J13" s="20">
        <f t="shared" si="0"/>
        <v>-3.5018457752255948E-2</v>
      </c>
      <c r="K13" s="20">
        <f t="shared" si="1"/>
        <v>3.7787120590648073E-2</v>
      </c>
      <c r="L13" s="21" t="s">
        <v>12</v>
      </c>
      <c r="M13" s="20">
        <f t="shared" si="2"/>
        <v>-3.2113878510171646E-2</v>
      </c>
      <c r="N13" s="20">
        <f t="shared" si="3"/>
        <v>3.207478269151795E-2</v>
      </c>
      <c r="O13" s="21" t="s">
        <v>12</v>
      </c>
      <c r="P13" s="20">
        <f t="shared" si="4"/>
        <v>-2.4990195121063447E-2</v>
      </c>
      <c r="Q13" s="20">
        <f t="shared" si="5"/>
        <v>2.2471535342778515E-2</v>
      </c>
      <c r="R13" s="21" t="s">
        <v>12</v>
      </c>
      <c r="S13" s="20">
        <f t="shared" si="6"/>
        <v>-2.386251990531521E-2</v>
      </c>
      <c r="T13" s="20">
        <f t="shared" si="7"/>
        <v>2.364117228609923E-2</v>
      </c>
      <c r="U13" s="21" t="s">
        <v>12</v>
      </c>
      <c r="V13" s="20">
        <f t="shared" si="8"/>
        <v>-2.7081719624382827E-2</v>
      </c>
      <c r="W13" s="20">
        <f t="shared" si="9"/>
        <v>2.5933275380883226E-2</v>
      </c>
      <c r="X13" s="21" t="s">
        <v>12</v>
      </c>
      <c r="Y13" s="20">
        <f t="shared" si="10"/>
        <v>-3.0539771987713914E-2</v>
      </c>
      <c r="Z13" s="20">
        <f t="shared" si="11"/>
        <v>2.622881877010913E-2</v>
      </c>
    </row>
    <row r="14" spans="1:26" x14ac:dyDescent="0.25">
      <c r="A14" s="212" t="s">
        <v>13</v>
      </c>
      <c r="B14" s="207">
        <v>663</v>
      </c>
      <c r="C14" s="208">
        <v>666.0092068486066</v>
      </c>
      <c r="D14" s="208">
        <v>625.00004843626323</v>
      </c>
      <c r="E14" s="208">
        <v>497.10745536495352</v>
      </c>
      <c r="F14" s="208">
        <v>483.95278551773657</v>
      </c>
      <c r="G14" s="216">
        <v>557.00691172760526</v>
      </c>
      <c r="I14" s="21" t="s">
        <v>13</v>
      </c>
      <c r="J14" s="20">
        <f t="shared" si="0"/>
        <v>-3.3993027071369974E-2</v>
      </c>
      <c r="K14" s="20">
        <f t="shared" si="1"/>
        <v>3.4198113207547169E-2</v>
      </c>
      <c r="L14" s="21" t="s">
        <v>13</v>
      </c>
      <c r="M14" s="20">
        <f t="shared" si="2"/>
        <v>-3.3365810095228619E-2</v>
      </c>
      <c r="N14" s="20">
        <f t="shared" si="3"/>
        <v>3.6149279632959996E-2</v>
      </c>
      <c r="O14" s="21" t="s">
        <v>13</v>
      </c>
      <c r="P14" s="20">
        <f t="shared" si="4"/>
        <v>-3.0621769748548584E-2</v>
      </c>
      <c r="Q14" s="20">
        <f t="shared" si="5"/>
        <v>3.0695877230790262E-2</v>
      </c>
      <c r="R14" s="21" t="s">
        <v>13</v>
      </c>
      <c r="S14" s="20">
        <f t="shared" si="6"/>
        <v>-2.3903352222415405E-2</v>
      </c>
      <c r="T14" s="20">
        <f t="shared" si="7"/>
        <v>2.156980939437143E-2</v>
      </c>
      <c r="U14" s="21" t="s">
        <v>13</v>
      </c>
      <c r="V14" s="20">
        <f t="shared" si="8"/>
        <v>-2.2955728568566879E-2</v>
      </c>
      <c r="W14" s="20">
        <f t="shared" si="9"/>
        <v>2.283575565635175E-2</v>
      </c>
      <c r="X14" s="21" t="s">
        <v>13</v>
      </c>
      <c r="Y14" s="20">
        <f t="shared" si="10"/>
        <v>-2.6178911195023396E-2</v>
      </c>
      <c r="Z14" s="20">
        <f t="shared" si="11"/>
        <v>2.5163656880089647E-2</v>
      </c>
    </row>
    <row r="15" spans="1:26" x14ac:dyDescent="0.25">
      <c r="A15" s="212" t="s">
        <v>14</v>
      </c>
      <c r="B15" s="207">
        <v>488</v>
      </c>
      <c r="C15" s="208">
        <v>629.60820976845355</v>
      </c>
      <c r="D15" s="208">
        <v>632.1454529690858</v>
      </c>
      <c r="E15" s="208">
        <v>593.15284385527207</v>
      </c>
      <c r="F15" s="208">
        <v>471.58270785203786</v>
      </c>
      <c r="G15" s="216">
        <v>459.37338286088578</v>
      </c>
      <c r="I15" s="21" t="s">
        <v>14</v>
      </c>
      <c r="J15" s="20">
        <f t="shared" si="0"/>
        <v>-2.5020508613617719E-2</v>
      </c>
      <c r="K15" s="20">
        <f t="shared" si="1"/>
        <v>2.5379409351927808E-2</v>
      </c>
      <c r="L15" s="21" t="s">
        <v>14</v>
      </c>
      <c r="M15" s="20">
        <f t="shared" si="2"/>
        <v>-3.1542188524589516E-2</v>
      </c>
      <c r="N15" s="20">
        <f t="shared" si="3"/>
        <v>3.2765794770922591E-2</v>
      </c>
      <c r="O15" s="21" t="s">
        <v>14</v>
      </c>
      <c r="P15" s="20">
        <f t="shared" si="4"/>
        <v>-3.0971857613200392E-2</v>
      </c>
      <c r="Q15" s="20">
        <f t="shared" si="5"/>
        <v>3.4652843501184194E-2</v>
      </c>
      <c r="R15" s="21" t="s">
        <v>14</v>
      </c>
      <c r="S15" s="20">
        <f t="shared" si="6"/>
        <v>-2.8521683180130233E-2</v>
      </c>
      <c r="T15" s="20">
        <f t="shared" si="7"/>
        <v>2.9514088229002942E-2</v>
      </c>
      <c r="U15" s="21" t="s">
        <v>14</v>
      </c>
      <c r="V15" s="20">
        <f t="shared" si="8"/>
        <v>-2.2368968550309967E-2</v>
      </c>
      <c r="W15" s="20">
        <f t="shared" si="9"/>
        <v>2.0834565266600449E-2</v>
      </c>
      <c r="X15" s="21" t="s">
        <v>14</v>
      </c>
      <c r="Y15" s="20">
        <f t="shared" si="10"/>
        <v>-2.1590207844949815E-2</v>
      </c>
      <c r="Z15" s="20">
        <f t="shared" si="11"/>
        <v>2.2180736432482997E-2</v>
      </c>
    </row>
    <row r="16" spans="1:26" x14ac:dyDescent="0.25">
      <c r="A16" s="212" t="s">
        <v>15</v>
      </c>
      <c r="B16" s="207">
        <v>359</v>
      </c>
      <c r="C16" s="208">
        <v>456.60243561346755</v>
      </c>
      <c r="D16" s="208">
        <v>589.14331450740099</v>
      </c>
      <c r="E16" s="208">
        <v>591.22259579176284</v>
      </c>
      <c r="F16" s="208">
        <v>554.68701157634996</v>
      </c>
      <c r="G16" s="216">
        <v>440.81523643060137</v>
      </c>
      <c r="I16" s="21" t="s">
        <v>15</v>
      </c>
      <c r="J16" s="20">
        <f t="shared" si="0"/>
        <v>-1.84064807219032E-2</v>
      </c>
      <c r="K16" s="20">
        <f t="shared" si="1"/>
        <v>2.1739130434782608E-2</v>
      </c>
      <c r="L16" s="21" t="s">
        <v>15</v>
      </c>
      <c r="M16" s="20">
        <f t="shared" si="2"/>
        <v>-2.2874924248848894E-2</v>
      </c>
      <c r="N16" s="20">
        <f t="shared" si="3"/>
        <v>2.4166231354107517E-2</v>
      </c>
      <c r="O16" s="21" t="s">
        <v>15</v>
      </c>
      <c r="P16" s="20">
        <f t="shared" si="4"/>
        <v>-2.8864975244209338E-2</v>
      </c>
      <c r="Q16" s="20">
        <f t="shared" si="5"/>
        <v>3.1238273775661126E-2</v>
      </c>
      <c r="R16" s="21" t="s">
        <v>15</v>
      </c>
      <c r="S16" s="20">
        <f t="shared" si="6"/>
        <v>-2.8428867434076247E-2</v>
      </c>
      <c r="T16" s="20">
        <f t="shared" si="7"/>
        <v>3.31416329454828E-2</v>
      </c>
      <c r="U16" s="21" t="s">
        <v>15</v>
      </c>
      <c r="V16" s="20">
        <f t="shared" si="8"/>
        <v>-2.6310923005916944E-2</v>
      </c>
      <c r="W16" s="20">
        <f t="shared" si="9"/>
        <v>2.8357412369106418E-2</v>
      </c>
      <c r="X16" s="21" t="s">
        <v>15</v>
      </c>
      <c r="Y16" s="20">
        <f t="shared" si="10"/>
        <v>-2.0717988744767008E-2</v>
      </c>
      <c r="Z16" s="20">
        <f t="shared" si="11"/>
        <v>2.0095989635438447E-2</v>
      </c>
    </row>
    <row r="17" spans="1:26" x14ac:dyDescent="0.25">
      <c r="A17" s="212" t="s">
        <v>16</v>
      </c>
      <c r="B17" s="207">
        <v>299</v>
      </c>
      <c r="C17" s="208">
        <v>317.54297845366557</v>
      </c>
      <c r="D17" s="208">
        <v>404.05385332425908</v>
      </c>
      <c r="E17" s="208">
        <v>521.377600778089</v>
      </c>
      <c r="F17" s="208">
        <v>522.95751639720004</v>
      </c>
      <c r="G17" s="216">
        <v>490.5762484465908</v>
      </c>
      <c r="I17" s="21" t="s">
        <v>16</v>
      </c>
      <c r="J17" s="20">
        <f t="shared" si="0"/>
        <v>-1.5330188679245283E-2</v>
      </c>
      <c r="K17" s="20">
        <f t="shared" si="1"/>
        <v>1.8150123051681705E-2</v>
      </c>
      <c r="L17" s="21" t="s">
        <v>16</v>
      </c>
      <c r="M17" s="20">
        <f t="shared" si="2"/>
        <v>-1.5908306682863457E-2</v>
      </c>
      <c r="N17" s="20">
        <f t="shared" si="3"/>
        <v>2.0147991272356412E-2</v>
      </c>
      <c r="O17" s="21" t="s">
        <v>16</v>
      </c>
      <c r="P17" s="20">
        <f t="shared" si="4"/>
        <v>-1.9796548965821482E-2</v>
      </c>
      <c r="Q17" s="20">
        <f t="shared" si="5"/>
        <v>2.241846960724234E-2</v>
      </c>
      <c r="R17" s="21" t="s">
        <v>16</v>
      </c>
      <c r="S17" s="20">
        <f t="shared" si="6"/>
        <v>-2.5070379246529349E-2</v>
      </c>
      <c r="T17" s="20">
        <f t="shared" si="7"/>
        <v>2.9091410103695408E-2</v>
      </c>
      <c r="U17" s="21" t="s">
        <v>16</v>
      </c>
      <c r="V17" s="20">
        <f t="shared" si="8"/>
        <v>-2.480587189195136E-2</v>
      </c>
      <c r="W17" s="20">
        <f t="shared" si="9"/>
        <v>3.1010703063741912E-2</v>
      </c>
      <c r="X17" s="21" t="s">
        <v>16</v>
      </c>
      <c r="Y17" s="20">
        <f t="shared" si="10"/>
        <v>-2.305671935495042E-2</v>
      </c>
      <c r="Z17" s="20">
        <f t="shared" si="11"/>
        <v>2.6638292489744815E-2</v>
      </c>
    </row>
    <row r="18" spans="1:26" x14ac:dyDescent="0.25">
      <c r="A18" s="212" t="s">
        <v>17</v>
      </c>
      <c r="B18" s="207">
        <v>260</v>
      </c>
      <c r="C18" s="208">
        <v>260.04612193144897</v>
      </c>
      <c r="D18" s="208">
        <v>276.2297861370115</v>
      </c>
      <c r="E18" s="208">
        <v>351.63752785802041</v>
      </c>
      <c r="F18" s="208">
        <v>453.76908235871679</v>
      </c>
      <c r="G18" s="216">
        <v>454.91591007789867</v>
      </c>
      <c r="I18" s="21" t="s">
        <v>17</v>
      </c>
      <c r="J18" s="20">
        <f t="shared" si="0"/>
        <v>-1.3330598851517637E-2</v>
      </c>
      <c r="K18" s="20">
        <f t="shared" si="1"/>
        <v>2.0200984413453651E-2</v>
      </c>
      <c r="L18" s="21" t="s">
        <v>17</v>
      </c>
      <c r="M18" s="20">
        <f t="shared" si="2"/>
        <v>-1.3027822184953245E-2</v>
      </c>
      <c r="N18" s="20">
        <f t="shared" si="3"/>
        <v>1.6428667654390834E-2</v>
      </c>
      <c r="O18" s="21" t="s">
        <v>17</v>
      </c>
      <c r="P18" s="20">
        <f t="shared" si="4"/>
        <v>-1.3533830805200308E-2</v>
      </c>
      <c r="Q18" s="20">
        <f t="shared" si="5"/>
        <v>1.8269140619106727E-2</v>
      </c>
      <c r="R18" s="21" t="s">
        <v>17</v>
      </c>
      <c r="S18" s="20">
        <f t="shared" si="6"/>
        <v>-1.6908448248555984E-2</v>
      </c>
      <c r="T18" s="20">
        <f t="shared" si="7"/>
        <v>2.040062423695373E-2</v>
      </c>
      <c r="U18" s="21" t="s">
        <v>17</v>
      </c>
      <c r="V18" s="20">
        <f t="shared" si="8"/>
        <v>-2.1524000272651826E-2</v>
      </c>
      <c r="W18" s="20">
        <f t="shared" si="9"/>
        <v>2.6617597393561121E-2</v>
      </c>
      <c r="X18" s="21" t="s">
        <v>17</v>
      </c>
      <c r="Y18" s="20">
        <f t="shared" si="10"/>
        <v>-2.13807099344515E-2</v>
      </c>
      <c r="Z18" s="20">
        <f t="shared" si="11"/>
        <v>2.8488873219023499E-2</v>
      </c>
    </row>
    <row r="19" spans="1:26" x14ac:dyDescent="0.25">
      <c r="A19" s="212" t="s">
        <v>18</v>
      </c>
      <c r="B19" s="207">
        <v>205</v>
      </c>
      <c r="C19" s="208">
        <v>189.95346705157877</v>
      </c>
      <c r="D19" s="208">
        <v>190.03697414214494</v>
      </c>
      <c r="E19" s="208">
        <v>201.90358744227717</v>
      </c>
      <c r="F19" s="208">
        <v>257.12828515118878</v>
      </c>
      <c r="G19" s="216">
        <v>331.82663719411528</v>
      </c>
      <c r="I19" s="21" t="s">
        <v>18</v>
      </c>
      <c r="J19" s="20">
        <f t="shared" si="0"/>
        <v>-1.0510664479081213E-2</v>
      </c>
      <c r="K19" s="20">
        <f t="shared" si="1"/>
        <v>1.6304347826086956E-2</v>
      </c>
      <c r="L19" s="21" t="s">
        <v>18</v>
      </c>
      <c r="M19" s="20">
        <f t="shared" si="2"/>
        <v>-9.5163118518479441E-3</v>
      </c>
      <c r="N19" s="20">
        <f t="shared" si="3"/>
        <v>1.7290783554885093E-2</v>
      </c>
      <c r="O19" s="21" t="s">
        <v>18</v>
      </c>
      <c r="P19" s="20">
        <f t="shared" si="4"/>
        <v>-9.3108288238558205E-3</v>
      </c>
      <c r="Q19" s="20">
        <f t="shared" si="5"/>
        <v>1.4065229318283492E-2</v>
      </c>
      <c r="R19" s="21" t="s">
        <v>18</v>
      </c>
      <c r="S19" s="20">
        <f t="shared" si="6"/>
        <v>-9.7085097266522459E-3</v>
      </c>
      <c r="T19" s="20">
        <f t="shared" si="7"/>
        <v>1.5709565414450732E-2</v>
      </c>
      <c r="U19" s="21" t="s">
        <v>18</v>
      </c>
      <c r="V19" s="20">
        <f t="shared" si="8"/>
        <v>-1.2196576397255658E-2</v>
      </c>
      <c r="W19" s="20">
        <f t="shared" si="9"/>
        <v>1.7633069953432522E-2</v>
      </c>
      <c r="X19" s="21" t="s">
        <v>18</v>
      </c>
      <c r="Y19" s="20">
        <f t="shared" si="10"/>
        <v>-1.5595605520055292E-2</v>
      </c>
      <c r="Z19" s="20">
        <f t="shared" si="11"/>
        <v>2.3116153277041217E-2</v>
      </c>
    </row>
    <row r="20" spans="1:26" ht="15.75" thickBot="1" x14ac:dyDescent="0.3">
      <c r="A20" s="213" t="s">
        <v>19</v>
      </c>
      <c r="B20" s="209">
        <v>190</v>
      </c>
      <c r="C20" s="210">
        <v>249.04559557765762</v>
      </c>
      <c r="D20" s="210">
        <v>276.70429199038972</v>
      </c>
      <c r="E20" s="210">
        <v>294.17580867970059</v>
      </c>
      <c r="F20" s="210">
        <v>312.68011895172884</v>
      </c>
      <c r="G20" s="217">
        <v>359.22250901882569</v>
      </c>
      <c r="I20" s="21" t="s">
        <v>19</v>
      </c>
      <c r="J20" s="20">
        <f t="shared" si="0"/>
        <v>-9.7415914684167351E-3</v>
      </c>
      <c r="K20" s="20">
        <f t="shared" si="1"/>
        <v>2.5533223954060706E-2</v>
      </c>
      <c r="L20" s="21" t="s">
        <v>19</v>
      </c>
      <c r="M20" s="20">
        <f t="shared" si="2"/>
        <v>-1.2476716480266502E-2</v>
      </c>
      <c r="N20" s="20">
        <f t="shared" si="3"/>
        <v>3.1161309744343935E-2</v>
      </c>
      <c r="O20" s="21" t="s">
        <v>19</v>
      </c>
      <c r="P20" s="20">
        <f t="shared" si="4"/>
        <v>-1.3557079137776986E-2</v>
      </c>
      <c r="Q20" s="20">
        <f t="shared" si="5"/>
        <v>3.6117607311830592E-2</v>
      </c>
      <c r="R20" s="21" t="s">
        <v>19</v>
      </c>
      <c r="S20" s="20">
        <f t="shared" si="6"/>
        <v>-1.4145408390671497E-2</v>
      </c>
      <c r="T20" s="20">
        <f t="shared" si="7"/>
        <v>3.7532236751396657E-2</v>
      </c>
      <c r="U20" s="21" t="s">
        <v>19</v>
      </c>
      <c r="V20" s="20">
        <f t="shared" si="8"/>
        <v>-1.4831611996538513E-2</v>
      </c>
      <c r="W20" s="20">
        <f t="shared" si="9"/>
        <v>4.0027839875987133E-2</v>
      </c>
      <c r="X20" s="21" t="s">
        <v>19</v>
      </c>
      <c r="Y20" s="20">
        <f t="shared" si="10"/>
        <v>-1.6883191150518832E-2</v>
      </c>
      <c r="Z20" s="20">
        <f t="shared" si="11"/>
        <v>4.3545356619892846E-2</v>
      </c>
    </row>
    <row r="21" spans="1:26" ht="15.75" thickTop="1" x14ac:dyDescent="0.25">
      <c r="A21" s="212" t="s">
        <v>20</v>
      </c>
      <c r="B21" s="207">
        <v>9656</v>
      </c>
      <c r="C21" s="208">
        <v>9863.2367863770323</v>
      </c>
      <c r="D21" s="208">
        <v>10066.638845938829</v>
      </c>
      <c r="E21" s="208">
        <v>10233.555665576236</v>
      </c>
      <c r="F21" s="208">
        <v>10347.944624700591</v>
      </c>
      <c r="G21" s="216">
        <v>10414.198493220403</v>
      </c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 x14ac:dyDescent="0.25">
      <c r="A22" s="204"/>
      <c r="B22" s="204"/>
      <c r="C22" s="204"/>
      <c r="D22" s="204"/>
      <c r="E22" s="204"/>
      <c r="F22" s="204"/>
      <c r="G22" s="204"/>
    </row>
    <row r="23" spans="1:26" x14ac:dyDescent="0.25">
      <c r="A23" s="922" t="s">
        <v>71</v>
      </c>
      <c r="B23" s="923"/>
      <c r="C23" s="923"/>
      <c r="D23" s="923"/>
      <c r="E23" s="923"/>
      <c r="F23" s="923"/>
      <c r="G23" s="924"/>
    </row>
    <row r="24" spans="1:26" x14ac:dyDescent="0.25">
      <c r="A24" s="211" t="s">
        <v>1</v>
      </c>
      <c r="B24" s="205">
        <v>2010</v>
      </c>
      <c r="C24" s="205">
        <v>2015</v>
      </c>
      <c r="D24" s="205">
        <v>2020</v>
      </c>
      <c r="E24" s="205">
        <v>2025</v>
      </c>
      <c r="F24" s="205">
        <v>2030</v>
      </c>
      <c r="G24" s="214">
        <v>2035</v>
      </c>
      <c r="Q24" s="919" t="s">
        <v>223</v>
      </c>
      <c r="R24" s="918"/>
      <c r="S24" s="920">
        <f>(SUM(B$48:B$50,B$61:B$65)/SUM(B$51:B$60))*100</f>
        <v>57.901554404145074</v>
      </c>
    </row>
    <row r="25" spans="1:26" x14ac:dyDescent="0.25">
      <c r="A25" s="211" t="s">
        <v>2</v>
      </c>
      <c r="B25" s="205">
        <v>675</v>
      </c>
      <c r="C25" s="206">
        <v>613.77869214601071</v>
      </c>
      <c r="D25" s="206">
        <v>645.41237026126191</v>
      </c>
      <c r="E25" s="206">
        <v>646.04543707442747</v>
      </c>
      <c r="F25" s="206">
        <v>632.95873138468289</v>
      </c>
      <c r="G25" s="215">
        <v>629.89684210056828</v>
      </c>
      <c r="Q25" s="919" t="s">
        <v>224</v>
      </c>
      <c r="R25" s="918"/>
      <c r="S25" s="920">
        <f>(SUM(B$48:B$50)/SUM(B$51:B$60))*100</f>
        <v>31.177137305699482</v>
      </c>
    </row>
    <row r="26" spans="1:26" x14ac:dyDescent="0.25">
      <c r="A26" s="211" t="s">
        <v>3</v>
      </c>
      <c r="B26" s="205">
        <v>576</v>
      </c>
      <c r="C26" s="206">
        <v>671.7051987371467</v>
      </c>
      <c r="D26" s="206">
        <v>610.44285844722208</v>
      </c>
      <c r="E26" s="206">
        <v>642.17845932920443</v>
      </c>
      <c r="F26" s="206">
        <v>642.76129434889117</v>
      </c>
      <c r="G26" s="215">
        <v>629.72936160359086</v>
      </c>
      <c r="Q26" s="919" t="s">
        <v>225</v>
      </c>
      <c r="R26" s="918"/>
      <c r="S26" s="920">
        <f>(SUM(B$61:B$65)/SUM(B$51:B$60))*100</f>
        <v>26.724417098445596</v>
      </c>
    </row>
    <row r="27" spans="1:26" x14ac:dyDescent="0.25">
      <c r="A27" s="211" t="s">
        <v>4</v>
      </c>
      <c r="B27" s="205">
        <v>625</v>
      </c>
      <c r="C27" s="206">
        <v>574.39776456111565</v>
      </c>
      <c r="D27" s="206">
        <v>670.26638629023205</v>
      </c>
      <c r="E27" s="206">
        <v>608.80087913837849</v>
      </c>
      <c r="F27" s="206">
        <v>640.71475347543912</v>
      </c>
      <c r="G27" s="215">
        <v>641.24171698403279</v>
      </c>
      <c r="Q27" s="919" t="s">
        <v>226</v>
      </c>
      <c r="R27" s="918"/>
      <c r="S27" s="920">
        <f>(SUM(B$61:B$65)/SUM(B$48:B$50))*100</f>
        <v>85.71799532588939</v>
      </c>
    </row>
    <row r="28" spans="1:26" x14ac:dyDescent="0.25">
      <c r="A28" s="211" t="s">
        <v>5</v>
      </c>
      <c r="B28" s="205">
        <v>657</v>
      </c>
      <c r="C28" s="206">
        <v>622.76734017947092</v>
      </c>
      <c r="D28" s="206">
        <v>572.33380055339978</v>
      </c>
      <c r="E28" s="206">
        <v>668.27620875447747</v>
      </c>
      <c r="F28" s="206">
        <v>606.66000364929062</v>
      </c>
      <c r="G28" s="215">
        <v>638.71376502442206</v>
      </c>
      <c r="Q28" s="919" t="s">
        <v>227</v>
      </c>
      <c r="R28" s="918"/>
      <c r="S28" s="921">
        <f>(B$21/B$43)*100</f>
        <v>98.050365556458161</v>
      </c>
    </row>
    <row r="29" spans="1:26" x14ac:dyDescent="0.25">
      <c r="A29" s="211" t="s">
        <v>6</v>
      </c>
      <c r="B29" s="205">
        <v>668</v>
      </c>
      <c r="C29" s="206">
        <v>653.47908463825434</v>
      </c>
      <c r="D29" s="206">
        <v>619.41621851946582</v>
      </c>
      <c r="E29" s="206">
        <v>569.24099550504229</v>
      </c>
      <c r="F29" s="206">
        <v>665.06812970348449</v>
      </c>
      <c r="G29" s="215">
        <v>603.41278642715974</v>
      </c>
      <c r="Q29" s="919" t="s">
        <v>228</v>
      </c>
      <c r="R29" s="918"/>
      <c r="S29" s="921">
        <f>(SUM(B$48)/SUM(B$28:B$33))*1000</f>
        <v>405.70430733410944</v>
      </c>
    </row>
    <row r="30" spans="1:26" x14ac:dyDescent="0.25">
      <c r="A30" s="211" t="s">
        <v>7</v>
      </c>
      <c r="B30" s="205">
        <v>576</v>
      </c>
      <c r="C30" s="206">
        <v>665.06256569017694</v>
      </c>
      <c r="D30" s="206">
        <v>650.38410627877158</v>
      </c>
      <c r="E30" s="206">
        <v>616.46837684657112</v>
      </c>
      <c r="F30" s="206">
        <v>566.51401186864496</v>
      </c>
      <c r="G30" s="215">
        <v>662.27013098783073</v>
      </c>
      <c r="Q30" s="919" t="s">
        <v>229</v>
      </c>
      <c r="R30" s="918"/>
      <c r="S30" s="921">
        <f>(SUM(B$52:B$54)/SUM(B$48:B$51,B$55:B$65))*100</f>
        <v>24.713856384679328</v>
      </c>
    </row>
    <row r="31" spans="1:26" x14ac:dyDescent="0.25">
      <c r="A31" s="211" t="s">
        <v>8</v>
      </c>
      <c r="B31" s="205">
        <v>562</v>
      </c>
      <c r="C31" s="206">
        <v>574.00706972079274</v>
      </c>
      <c r="D31" s="206">
        <v>662.9871491479397</v>
      </c>
      <c r="E31" s="206">
        <v>648.13644842726444</v>
      </c>
      <c r="F31" s="206">
        <v>614.31910225613103</v>
      </c>
      <c r="G31" s="215">
        <v>564.51393069283324</v>
      </c>
      <c r="Q31" s="918"/>
      <c r="R31" s="918"/>
      <c r="S31" s="904"/>
    </row>
    <row r="32" spans="1:26" x14ac:dyDescent="0.25">
      <c r="A32" s="211" t="s">
        <v>9</v>
      </c>
      <c r="B32" s="205">
        <v>504</v>
      </c>
      <c r="C32" s="206">
        <v>560.22749226556834</v>
      </c>
      <c r="D32" s="206">
        <v>572.11302231362049</v>
      </c>
      <c r="E32" s="206">
        <v>661.01881918077424</v>
      </c>
      <c r="F32" s="206">
        <v>645.99309305046722</v>
      </c>
      <c r="G32" s="215">
        <v>612.2618125744001</v>
      </c>
      <c r="Q32" s="904"/>
      <c r="R32" s="904"/>
      <c r="S32" s="904"/>
    </row>
    <row r="33" spans="1:19" x14ac:dyDescent="0.25">
      <c r="A33" s="211" t="s">
        <v>10</v>
      </c>
      <c r="B33" s="205">
        <v>469</v>
      </c>
      <c r="C33" s="206">
        <v>501.52270149959321</v>
      </c>
      <c r="D33" s="206">
        <v>557.55400392811748</v>
      </c>
      <c r="E33" s="206">
        <v>569.29987100097833</v>
      </c>
      <c r="F33" s="206">
        <v>657.97788804512186</v>
      </c>
      <c r="G33" s="215">
        <v>642.79838846673442</v>
      </c>
      <c r="Q33" s="904"/>
      <c r="R33" s="904"/>
      <c r="S33" s="904"/>
    </row>
    <row r="34" spans="1:19" x14ac:dyDescent="0.25">
      <c r="A34" s="212" t="s">
        <v>11</v>
      </c>
      <c r="B34" s="207">
        <v>649</v>
      </c>
      <c r="C34" s="208">
        <v>465.18009878783784</v>
      </c>
      <c r="D34" s="208">
        <v>498.05181206638593</v>
      </c>
      <c r="E34" s="208">
        <v>553.77065535826159</v>
      </c>
      <c r="F34" s="208">
        <v>565.35122136967595</v>
      </c>
      <c r="G34" s="216">
        <v>653.61211919684672</v>
      </c>
      <c r="Q34" s="904"/>
      <c r="R34" s="904"/>
      <c r="S34" s="904"/>
    </row>
    <row r="35" spans="1:19" x14ac:dyDescent="0.25">
      <c r="A35" s="212" t="s">
        <v>12</v>
      </c>
      <c r="B35" s="207">
        <v>737</v>
      </c>
      <c r="C35" s="208">
        <v>640.2392304952341</v>
      </c>
      <c r="D35" s="208">
        <v>458.6511750627825</v>
      </c>
      <c r="E35" s="208">
        <v>491.65501506381196</v>
      </c>
      <c r="F35" s="208">
        <v>546.72544243976927</v>
      </c>
      <c r="G35" s="216">
        <v>558.06879180593342</v>
      </c>
      <c r="Q35" s="904"/>
      <c r="R35" s="904"/>
      <c r="S35" s="904"/>
    </row>
    <row r="36" spans="1:19" x14ac:dyDescent="0.25">
      <c r="A36" s="212" t="s">
        <v>13</v>
      </c>
      <c r="B36" s="207">
        <v>667</v>
      </c>
      <c r="C36" s="208">
        <v>721.56956440686156</v>
      </c>
      <c r="D36" s="208">
        <v>626.51260569114675</v>
      </c>
      <c r="E36" s="208">
        <v>448.57779615898386</v>
      </c>
      <c r="F36" s="208">
        <v>481.42351597703077</v>
      </c>
      <c r="G36" s="216">
        <v>535.40541476821772</v>
      </c>
      <c r="Q36" s="904"/>
      <c r="R36" s="904"/>
      <c r="S36" s="904"/>
    </row>
    <row r="37" spans="1:19" x14ac:dyDescent="0.25">
      <c r="A37" s="212" t="s">
        <v>14</v>
      </c>
      <c r="B37" s="207">
        <v>495</v>
      </c>
      <c r="C37" s="208">
        <v>654.03240397472064</v>
      </c>
      <c r="D37" s="208">
        <v>707.27554431176929</v>
      </c>
      <c r="E37" s="208">
        <v>613.79145319952227</v>
      </c>
      <c r="F37" s="208">
        <v>439.23441008223449</v>
      </c>
      <c r="G37" s="216">
        <v>471.93801942572702</v>
      </c>
      <c r="Q37" s="904"/>
      <c r="R37" s="904"/>
      <c r="S37" s="904"/>
    </row>
    <row r="38" spans="1:19" x14ac:dyDescent="0.25">
      <c r="A38" s="212" t="s">
        <v>15</v>
      </c>
      <c r="B38" s="207">
        <v>424</v>
      </c>
      <c r="C38" s="208">
        <v>482.37799504141776</v>
      </c>
      <c r="D38" s="208">
        <v>637.58309147951366</v>
      </c>
      <c r="E38" s="208">
        <v>689.23189797282294</v>
      </c>
      <c r="F38" s="208">
        <v>597.83111065774949</v>
      </c>
      <c r="G38" s="216">
        <v>427.58100371544225</v>
      </c>
      <c r="Q38" s="904"/>
      <c r="R38" s="904"/>
      <c r="S38" s="904"/>
    </row>
    <row r="39" spans="1:19" x14ac:dyDescent="0.25">
      <c r="A39" s="212" t="s">
        <v>16</v>
      </c>
      <c r="B39" s="207">
        <v>354</v>
      </c>
      <c r="C39" s="208">
        <v>402.17059464753265</v>
      </c>
      <c r="D39" s="208">
        <v>457.56808654266234</v>
      </c>
      <c r="E39" s="208">
        <v>605.00120297206581</v>
      </c>
      <c r="F39" s="208">
        <v>653.7677984706296</v>
      </c>
      <c r="G39" s="216">
        <v>566.78113626933668</v>
      </c>
      <c r="Q39" s="904"/>
      <c r="R39" s="904"/>
      <c r="S39" s="904"/>
    </row>
    <row r="40" spans="1:19" x14ac:dyDescent="0.25">
      <c r="A40" s="212" t="s">
        <v>17</v>
      </c>
      <c r="B40" s="207">
        <v>394</v>
      </c>
      <c r="C40" s="208">
        <v>327.92981446732131</v>
      </c>
      <c r="D40" s="208">
        <v>372.87896374349202</v>
      </c>
      <c r="E40" s="208">
        <v>424.2627690010209</v>
      </c>
      <c r="F40" s="208">
        <v>561.15232256415152</v>
      </c>
      <c r="G40" s="216">
        <v>606.15581649339777</v>
      </c>
      <c r="Q40" s="904"/>
      <c r="R40" s="904"/>
      <c r="S40" s="904"/>
    </row>
    <row r="41" spans="1:19" x14ac:dyDescent="0.25">
      <c r="A41" s="212" t="s">
        <v>18</v>
      </c>
      <c r="B41" s="207">
        <v>318</v>
      </c>
      <c r="C41" s="208">
        <v>345.13836194334567</v>
      </c>
      <c r="D41" s="208">
        <v>287.07579860275706</v>
      </c>
      <c r="E41" s="208">
        <v>326.70489123879713</v>
      </c>
      <c r="F41" s="208">
        <v>371.74046973519876</v>
      </c>
      <c r="G41" s="216">
        <v>491.84081996177088</v>
      </c>
      <c r="Q41" s="904"/>
      <c r="R41" s="904"/>
      <c r="S41" s="904"/>
    </row>
    <row r="42" spans="1:19" ht="15.75" thickBot="1" x14ac:dyDescent="0.3">
      <c r="A42" s="213" t="s">
        <v>19</v>
      </c>
      <c r="B42" s="209">
        <v>498</v>
      </c>
      <c r="C42" s="210">
        <v>622.00555382775156</v>
      </c>
      <c r="D42" s="210">
        <v>737.17183901057831</v>
      </c>
      <c r="E42" s="210">
        <v>780.54134549988487</v>
      </c>
      <c r="F42" s="210">
        <v>843.86712224709265</v>
      </c>
      <c r="G42" s="217">
        <v>926.51158905090847</v>
      </c>
      <c r="Q42" s="904"/>
      <c r="R42" s="904"/>
      <c r="S42" s="904"/>
    </row>
    <row r="43" spans="1:19" ht="15.75" thickTop="1" x14ac:dyDescent="0.25">
      <c r="A43" s="212" t="s">
        <v>20</v>
      </c>
      <c r="B43" s="207">
        <v>9848</v>
      </c>
      <c r="C43" s="208">
        <v>10097.591527030154</v>
      </c>
      <c r="D43" s="208">
        <v>10343.678832251117</v>
      </c>
      <c r="E43" s="208">
        <v>10563.002521722288</v>
      </c>
      <c r="F43" s="208">
        <v>10734.060421325688</v>
      </c>
      <c r="G43" s="216">
        <v>10862.733445549155</v>
      </c>
      <c r="Q43" s="904"/>
      <c r="R43" s="904"/>
      <c r="S43" s="904"/>
    </row>
    <row r="44" spans="1:19" x14ac:dyDescent="0.25">
      <c r="A44" s="204"/>
      <c r="B44" s="204"/>
      <c r="C44" s="204"/>
      <c r="D44" s="204"/>
      <c r="E44" s="204"/>
      <c r="F44" s="204"/>
      <c r="G44" s="204"/>
      <c r="Q44" s="919" t="s">
        <v>223</v>
      </c>
      <c r="R44" s="918"/>
      <c r="S44" s="920">
        <f>(SUM(C$48:C$50,C$61:C$65)/SUM(C$51:C$60))*100</f>
        <v>60.17048498394859</v>
      </c>
    </row>
    <row r="45" spans="1:19" x14ac:dyDescent="0.25">
      <c r="A45" s="204"/>
      <c r="B45" s="204"/>
      <c r="C45" s="204"/>
      <c r="D45" s="204"/>
      <c r="E45" s="204"/>
      <c r="F45" s="204"/>
      <c r="G45" s="204"/>
      <c r="Q45" s="919" t="s">
        <v>224</v>
      </c>
      <c r="R45" s="918"/>
      <c r="S45" s="920">
        <f>(SUM(C$48:C$50)/SUM(C$51:C$60))*100</f>
        <v>30.859435986666316</v>
      </c>
    </row>
    <row r="46" spans="1:19" x14ac:dyDescent="0.25">
      <c r="A46" s="922" t="s">
        <v>72</v>
      </c>
      <c r="B46" s="923"/>
      <c r="C46" s="923"/>
      <c r="D46" s="923"/>
      <c r="E46" s="923"/>
      <c r="F46" s="923"/>
      <c r="G46" s="924"/>
      <c r="Q46" s="919" t="s">
        <v>225</v>
      </c>
      <c r="R46" s="918"/>
      <c r="S46" s="920">
        <f>(SUM(C$61:C$65)/SUM(C$51:C$60))*100</f>
        <v>29.311048997282274</v>
      </c>
    </row>
    <row r="47" spans="1:19" x14ac:dyDescent="0.25">
      <c r="A47" s="211" t="s">
        <v>1</v>
      </c>
      <c r="B47" s="205">
        <v>2010</v>
      </c>
      <c r="C47" s="205">
        <v>2015</v>
      </c>
      <c r="D47" s="205">
        <v>2020</v>
      </c>
      <c r="E47" s="205">
        <v>2025</v>
      </c>
      <c r="F47" s="205">
        <v>2030</v>
      </c>
      <c r="G47" s="214">
        <v>2035</v>
      </c>
      <c r="Q47" s="919" t="s">
        <v>226</v>
      </c>
      <c r="R47" s="918"/>
      <c r="S47" s="920">
        <f>(SUM(C$61:C$65)/SUM(C$48:C$50))*100</f>
        <v>94.982452077046815</v>
      </c>
    </row>
    <row r="48" spans="1:19" x14ac:dyDescent="0.25">
      <c r="A48" s="211" t="s">
        <v>2</v>
      </c>
      <c r="B48" s="205">
        <v>1394</v>
      </c>
      <c r="C48" s="206">
        <v>1252.6206044197938</v>
      </c>
      <c r="D48" s="206">
        <v>1317.1680580479788</v>
      </c>
      <c r="E48" s="206">
        <v>1318.4600757603462</v>
      </c>
      <c r="F48" s="206">
        <v>1291.7525130297709</v>
      </c>
      <c r="G48" s="215">
        <v>1285.5037593889151</v>
      </c>
      <c r="Q48" s="919" t="s">
        <v>227</v>
      </c>
      <c r="R48" s="918"/>
      <c r="S48" s="921">
        <f>(C$21/C$43)*100</f>
        <v>97.679102585742555</v>
      </c>
    </row>
    <row r="49" spans="1:19" x14ac:dyDescent="0.25">
      <c r="A49" s="211" t="s">
        <v>3</v>
      </c>
      <c r="B49" s="205">
        <v>1212</v>
      </c>
      <c r="C49" s="206">
        <v>1385.3954638569103</v>
      </c>
      <c r="D49" s="206">
        <v>1244.2279322250552</v>
      </c>
      <c r="E49" s="206">
        <v>1308.9439982730648</v>
      </c>
      <c r="F49" s="206">
        <v>1310.1319546668756</v>
      </c>
      <c r="G49" s="215">
        <v>1283.5691362626753</v>
      </c>
      <c r="Q49" s="919" t="s">
        <v>228</v>
      </c>
      <c r="R49" s="918"/>
      <c r="S49" s="921">
        <f>(SUM(C$48)/SUM(C$28:C$33))*1000</f>
        <v>350.18099064316215</v>
      </c>
    </row>
    <row r="50" spans="1:19" x14ac:dyDescent="0.25">
      <c r="A50" s="211" t="s">
        <v>4</v>
      </c>
      <c r="B50" s="205">
        <v>1245</v>
      </c>
      <c r="C50" s="206">
        <v>1207.7605343236792</v>
      </c>
      <c r="D50" s="206">
        <v>1381.1943294421735</v>
      </c>
      <c r="E50" s="206">
        <v>1239.8001997267693</v>
      </c>
      <c r="F50" s="206">
        <v>1304.8647170589138</v>
      </c>
      <c r="G50" s="215">
        <v>1305.9377228848443</v>
      </c>
      <c r="Q50" s="919" t="s">
        <v>229</v>
      </c>
      <c r="R50" s="918"/>
      <c r="S50" s="921">
        <f>(SUM(C$52:C$54)/SUM(C$48:C$51,C$55:C$65))*100</f>
        <v>26.031159455538383</v>
      </c>
    </row>
    <row r="51" spans="1:19" x14ac:dyDescent="0.25">
      <c r="A51" s="211" t="s">
        <v>5</v>
      </c>
      <c r="B51" s="205">
        <v>1441</v>
      </c>
      <c r="C51" s="206">
        <v>1239.7634283842001</v>
      </c>
      <c r="D51" s="206">
        <v>1203.1355604132464</v>
      </c>
      <c r="E51" s="206">
        <v>1376.5189951176749</v>
      </c>
      <c r="F51" s="206">
        <v>1234.9448325205683</v>
      </c>
      <c r="G51" s="215">
        <v>1300.3087763425915</v>
      </c>
      <c r="Q51" s="904"/>
      <c r="R51" s="904"/>
      <c r="S51" s="904"/>
    </row>
    <row r="52" spans="1:19" x14ac:dyDescent="0.25">
      <c r="A52" s="211" t="s">
        <v>6</v>
      </c>
      <c r="B52" s="205">
        <v>1445</v>
      </c>
      <c r="C52" s="206">
        <v>1432.3489372393112</v>
      </c>
      <c r="D52" s="206">
        <v>1231.9915571710499</v>
      </c>
      <c r="E52" s="206">
        <v>1196.0170881939034</v>
      </c>
      <c r="F52" s="206">
        <v>1368.9689912183549</v>
      </c>
      <c r="G52" s="215">
        <v>1227.5132389471605</v>
      </c>
      <c r="Q52" s="904"/>
      <c r="R52" s="904"/>
      <c r="S52" s="904"/>
    </row>
    <row r="53" spans="1:19" x14ac:dyDescent="0.25">
      <c r="A53" s="211" t="s">
        <v>7</v>
      </c>
      <c r="B53" s="205">
        <v>1261</v>
      </c>
      <c r="C53" s="206">
        <v>1437.060901614072</v>
      </c>
      <c r="D53" s="206">
        <v>1424.0667509482764</v>
      </c>
      <c r="E53" s="206">
        <v>1224.589598870801</v>
      </c>
      <c r="F53" s="206">
        <v>1189.2099204315671</v>
      </c>
      <c r="G53" s="215">
        <v>1361.7538793351132</v>
      </c>
      <c r="Q53" s="904"/>
      <c r="R53" s="904"/>
      <c r="S53" s="904"/>
    </row>
    <row r="54" spans="1:19" x14ac:dyDescent="0.25">
      <c r="A54" s="211" t="s">
        <v>8</v>
      </c>
      <c r="B54" s="205">
        <v>1159</v>
      </c>
      <c r="C54" s="206">
        <v>1253.40793839824</v>
      </c>
      <c r="D54" s="206">
        <v>1428.6982320104673</v>
      </c>
      <c r="E54" s="206">
        <v>1415.3478770194224</v>
      </c>
      <c r="F54" s="206">
        <v>1216.9837195888219</v>
      </c>
      <c r="G54" s="215">
        <v>1182.0818949541572</v>
      </c>
      <c r="Q54" s="904"/>
      <c r="R54" s="904"/>
      <c r="S54" s="904"/>
    </row>
    <row r="55" spans="1:19" x14ac:dyDescent="0.25">
      <c r="A55" s="211" t="s">
        <v>9</v>
      </c>
      <c r="B55" s="205">
        <v>1019</v>
      </c>
      <c r="C55" s="206">
        <v>1151.9389983912347</v>
      </c>
      <c r="D55" s="206">
        <v>1245.5157397847715</v>
      </c>
      <c r="E55" s="206">
        <v>1419.9905671078352</v>
      </c>
      <c r="F55" s="206">
        <v>1406.2801231738813</v>
      </c>
      <c r="G55" s="215">
        <v>1209.1173595426239</v>
      </c>
      <c r="Q55" s="904"/>
      <c r="R55" s="904"/>
      <c r="S55" s="904"/>
    </row>
    <row r="56" spans="1:19" x14ac:dyDescent="0.25">
      <c r="A56" s="211" t="s">
        <v>10</v>
      </c>
      <c r="B56" s="205">
        <v>995</v>
      </c>
      <c r="C56" s="206">
        <v>1012.6418875024383</v>
      </c>
      <c r="D56" s="206">
        <v>1145.0756238502277</v>
      </c>
      <c r="E56" s="206">
        <v>1237.9520374415581</v>
      </c>
      <c r="F56" s="206">
        <v>1411.6099955490149</v>
      </c>
      <c r="G56" s="215">
        <v>1397.5595311469779</v>
      </c>
      <c r="Q56" s="904"/>
      <c r="R56" s="904"/>
      <c r="S56" s="904"/>
    </row>
    <row r="57" spans="1:19" x14ac:dyDescent="0.25">
      <c r="A57" s="212" t="s">
        <v>11</v>
      </c>
      <c r="B57" s="207">
        <v>1299</v>
      </c>
      <c r="C57" s="208">
        <v>982.59846980908674</v>
      </c>
      <c r="D57" s="208">
        <v>1001.1552470845866</v>
      </c>
      <c r="E57" s="208">
        <v>1132.3356752037089</v>
      </c>
      <c r="F57" s="208">
        <v>1223.8216290333839</v>
      </c>
      <c r="G57" s="216">
        <v>1395.7745627091117</v>
      </c>
      <c r="Q57" s="904"/>
      <c r="R57" s="904"/>
      <c r="S57" s="904"/>
    </row>
    <row r="58" spans="1:19" x14ac:dyDescent="0.25">
      <c r="A58" s="212" t="s">
        <v>12</v>
      </c>
      <c r="B58" s="207">
        <v>1420</v>
      </c>
      <c r="C58" s="208">
        <v>1281.2588459143867</v>
      </c>
      <c r="D58" s="208">
        <v>968.70899632363989</v>
      </c>
      <c r="E58" s="208">
        <v>987.91329877026908</v>
      </c>
      <c r="F58" s="208">
        <v>1117.662392216077</v>
      </c>
      <c r="G58" s="216">
        <v>1207.8614418140635</v>
      </c>
      <c r="Q58" s="904"/>
      <c r="R58" s="904"/>
      <c r="S58" s="904"/>
    </row>
    <row r="59" spans="1:19" x14ac:dyDescent="0.25">
      <c r="A59" s="212" t="s">
        <v>13</v>
      </c>
      <c r="B59" s="207">
        <v>1330</v>
      </c>
      <c r="C59" s="208">
        <v>1387.5787712554682</v>
      </c>
      <c r="D59" s="208">
        <v>1251.5126541274099</v>
      </c>
      <c r="E59" s="208">
        <v>945.68525152393738</v>
      </c>
      <c r="F59" s="208">
        <v>965.3763014947674</v>
      </c>
      <c r="G59" s="216">
        <v>1092.412326495823</v>
      </c>
      <c r="Q59" s="904"/>
      <c r="R59" s="904"/>
      <c r="S59" s="904"/>
    </row>
    <row r="60" spans="1:19" x14ac:dyDescent="0.25">
      <c r="A60" s="212" t="s">
        <v>14</v>
      </c>
      <c r="B60" s="207">
        <v>983</v>
      </c>
      <c r="C60" s="208">
        <v>1283.6406137431741</v>
      </c>
      <c r="D60" s="208">
        <v>1339.4209972808551</v>
      </c>
      <c r="E60" s="208">
        <v>1206.9442970547943</v>
      </c>
      <c r="F60" s="208">
        <v>910.81711793427235</v>
      </c>
      <c r="G60" s="216">
        <v>931.31140228661275</v>
      </c>
      <c r="Q60" s="904"/>
      <c r="R60" s="904"/>
      <c r="S60" s="904"/>
    </row>
    <row r="61" spans="1:19" x14ac:dyDescent="0.25">
      <c r="A61" s="212" t="s">
        <v>15</v>
      </c>
      <c r="B61" s="207">
        <v>783</v>
      </c>
      <c r="C61" s="208">
        <v>938.98043065488537</v>
      </c>
      <c r="D61" s="208">
        <v>1226.7264059869146</v>
      </c>
      <c r="E61" s="208">
        <v>1280.4544937645858</v>
      </c>
      <c r="F61" s="208">
        <v>1152.5181222340993</v>
      </c>
      <c r="G61" s="216">
        <v>868.39624014604362</v>
      </c>
      <c r="Q61" s="904"/>
      <c r="R61" s="904"/>
      <c r="S61" s="904"/>
    </row>
    <row r="62" spans="1:19" x14ac:dyDescent="0.25">
      <c r="A62" s="212" t="s">
        <v>16</v>
      </c>
      <c r="B62" s="207">
        <v>653</v>
      </c>
      <c r="C62" s="208">
        <v>719.71357310119822</v>
      </c>
      <c r="D62" s="208">
        <v>861.62193986692137</v>
      </c>
      <c r="E62" s="208">
        <v>1126.3788037501549</v>
      </c>
      <c r="F62" s="208">
        <v>1176.7253148678296</v>
      </c>
      <c r="G62" s="216">
        <v>1057.3573847159275</v>
      </c>
      <c r="Q62" s="904"/>
      <c r="R62" s="904"/>
      <c r="S62" s="904"/>
    </row>
    <row r="63" spans="1:19" x14ac:dyDescent="0.25">
      <c r="A63" s="212" t="s">
        <v>17</v>
      </c>
      <c r="B63" s="207">
        <v>654</v>
      </c>
      <c r="C63" s="208">
        <v>587.97593639877027</v>
      </c>
      <c r="D63" s="208">
        <v>649.10874988050352</v>
      </c>
      <c r="E63" s="208">
        <v>775.9002968590413</v>
      </c>
      <c r="F63" s="208">
        <v>1014.9214049228683</v>
      </c>
      <c r="G63" s="216">
        <v>1061.0717265712965</v>
      </c>
      <c r="Q63" s="904"/>
      <c r="R63" s="904"/>
      <c r="S63" s="904"/>
    </row>
    <row r="64" spans="1:19" x14ac:dyDescent="0.25">
      <c r="A64" s="212" t="s">
        <v>18</v>
      </c>
      <c r="B64" s="207">
        <v>523</v>
      </c>
      <c r="C64" s="208">
        <v>535.09182899492441</v>
      </c>
      <c r="D64" s="208">
        <v>477.11277274490203</v>
      </c>
      <c r="E64" s="208">
        <v>528.6084786810743</v>
      </c>
      <c r="F64" s="208">
        <v>628.86875488638748</v>
      </c>
      <c r="G64" s="216">
        <v>823.66745715588615</v>
      </c>
      <c r="Q64" s="919" t="s">
        <v>223</v>
      </c>
      <c r="R64" s="918"/>
      <c r="S64" s="920">
        <f>(SUM(D$48:D$50,D$61:D$65)/SUM(D$51:D$60))*100</f>
        <v>66.760752363868164</v>
      </c>
    </row>
    <row r="65" spans="1:19" ht="15.75" thickBot="1" x14ac:dyDescent="0.3">
      <c r="A65" s="213" t="s">
        <v>19</v>
      </c>
      <c r="B65" s="209">
        <v>688</v>
      </c>
      <c r="C65" s="210">
        <v>871.05114940540921</v>
      </c>
      <c r="D65" s="210">
        <v>1013.876131000968</v>
      </c>
      <c r="E65" s="210">
        <v>1074.7171541795856</v>
      </c>
      <c r="F65" s="210">
        <v>1156.5472411988214</v>
      </c>
      <c r="G65" s="217">
        <v>1285.734098069734</v>
      </c>
      <c r="Q65" s="919" t="s">
        <v>224</v>
      </c>
      <c r="R65" s="918"/>
      <c r="S65" s="920">
        <f>(SUM(D$48:D$50)/SUM(D$51:D$60))*100</f>
        <v>32.212596508518331</v>
      </c>
    </row>
    <row r="66" spans="1:19" ht="15.75" thickTop="1" x14ac:dyDescent="0.25">
      <c r="A66" s="212" t="s">
        <v>20</v>
      </c>
      <c r="B66" s="207">
        <v>19504</v>
      </c>
      <c r="C66" s="208">
        <v>19960.828313407183</v>
      </c>
      <c r="D66" s="208">
        <v>20410.317678189946</v>
      </c>
      <c r="E66" s="208">
        <v>20796.558187298528</v>
      </c>
      <c r="F66" s="208">
        <v>21082.005046026279</v>
      </c>
      <c r="G66" s="216">
        <v>21276.931938769558</v>
      </c>
      <c r="Q66" s="919" t="s">
        <v>225</v>
      </c>
      <c r="R66" s="918"/>
      <c r="S66" s="920">
        <f>(SUM(D$61:D$65)/SUM(D$51:D$60))*100</f>
        <v>34.548155855349826</v>
      </c>
    </row>
    <row r="67" spans="1:19" x14ac:dyDescent="0.25">
      <c r="Q67" s="919" t="s">
        <v>226</v>
      </c>
      <c r="R67" s="918"/>
      <c r="S67" s="920">
        <f>(SUM(D$61:D$65)/SUM(D$48:D$50))*100</f>
        <v>107.25045354916942</v>
      </c>
    </row>
    <row r="68" spans="1:19" x14ac:dyDescent="0.25">
      <c r="Q68" s="919" t="s">
        <v>227</v>
      </c>
      <c r="R68" s="918"/>
      <c r="S68" s="921">
        <f>(D$21/D$43)*100</f>
        <v>97.321649378280298</v>
      </c>
    </row>
    <row r="69" spans="1:19" x14ac:dyDescent="0.25">
      <c r="Q69" s="919" t="s">
        <v>228</v>
      </c>
      <c r="R69" s="918"/>
      <c r="S69" s="921">
        <f>(SUM(D$48)/SUM(D$28:D$33))*1000</f>
        <v>362.37820446911377</v>
      </c>
    </row>
    <row r="70" spans="1:19" x14ac:dyDescent="0.25">
      <c r="Q70" s="919" t="s">
        <v>229</v>
      </c>
      <c r="R70" s="918"/>
      <c r="S70" s="921">
        <f>(SUM(D$52:D$54)/SUM(D$48:D$51,D$55:D$65))*100</f>
        <v>25.020619540034723</v>
      </c>
    </row>
    <row r="71" spans="1:19" x14ac:dyDescent="0.25">
      <c r="Q71" s="904"/>
      <c r="R71" s="904"/>
      <c r="S71" s="904"/>
    </row>
    <row r="72" spans="1:19" x14ac:dyDescent="0.25">
      <c r="Q72" s="904"/>
      <c r="R72" s="904"/>
      <c r="S72" s="904"/>
    </row>
    <row r="73" spans="1:19" x14ac:dyDescent="0.25">
      <c r="Q73" s="904"/>
      <c r="R73" s="904"/>
      <c r="S73" s="904"/>
    </row>
    <row r="74" spans="1:19" x14ac:dyDescent="0.25">
      <c r="Q74" s="904"/>
      <c r="R74" s="904"/>
      <c r="S74" s="904"/>
    </row>
    <row r="75" spans="1:19" x14ac:dyDescent="0.25">
      <c r="Q75" s="904"/>
      <c r="R75" s="904"/>
      <c r="S75" s="904"/>
    </row>
    <row r="76" spans="1:19" x14ac:dyDescent="0.25">
      <c r="Q76" s="904"/>
      <c r="R76" s="904"/>
      <c r="S76" s="904"/>
    </row>
    <row r="77" spans="1:19" x14ac:dyDescent="0.25">
      <c r="Q77" s="904"/>
      <c r="R77" s="904"/>
      <c r="S77" s="904"/>
    </row>
    <row r="78" spans="1:19" x14ac:dyDescent="0.25">
      <c r="Q78" s="904"/>
      <c r="R78" s="904"/>
      <c r="S78" s="904"/>
    </row>
    <row r="79" spans="1:19" x14ac:dyDescent="0.25">
      <c r="Q79" s="904"/>
      <c r="R79" s="904"/>
      <c r="S79" s="904"/>
    </row>
    <row r="80" spans="1:19" x14ac:dyDescent="0.25">
      <c r="Q80" s="904"/>
      <c r="R80" s="904"/>
      <c r="S80" s="904"/>
    </row>
    <row r="81" spans="17:19" x14ac:dyDescent="0.25">
      <c r="Q81" s="904"/>
      <c r="R81" s="904"/>
      <c r="S81" s="904"/>
    </row>
    <row r="82" spans="17:19" x14ac:dyDescent="0.25">
      <c r="Q82" s="904"/>
      <c r="R82" s="904"/>
      <c r="S82" s="904"/>
    </row>
    <row r="83" spans="17:19" x14ac:dyDescent="0.25">
      <c r="Q83" s="904"/>
      <c r="R83" s="904"/>
      <c r="S83" s="904"/>
    </row>
    <row r="84" spans="17:19" x14ac:dyDescent="0.25">
      <c r="Q84" s="919" t="s">
        <v>223</v>
      </c>
      <c r="R84" s="918"/>
      <c r="S84" s="920">
        <f>(SUM(E$48:E$50,E$61:E$65)/SUM(E$51:E$60))*100</f>
        <v>71.259602311672523</v>
      </c>
    </row>
    <row r="85" spans="17:19" x14ac:dyDescent="0.25">
      <c r="Q85" s="919" t="s">
        <v>224</v>
      </c>
      <c r="R85" s="918"/>
      <c r="S85" s="920">
        <f>(SUM(E$48:E$50)/SUM(E$51:E$60))*100</f>
        <v>31.846417085816885</v>
      </c>
    </row>
    <row r="86" spans="17:19" x14ac:dyDescent="0.25">
      <c r="Q86" s="919" t="s">
        <v>225</v>
      </c>
      <c r="R86" s="918"/>
      <c r="S86" s="920">
        <f>(SUM(E$61:E$65)/SUM(E$51:E$60))*100</f>
        <v>39.413185225855628</v>
      </c>
    </row>
    <row r="87" spans="17:19" x14ac:dyDescent="0.25">
      <c r="Q87" s="919" t="s">
        <v>226</v>
      </c>
      <c r="R87" s="918"/>
      <c r="S87" s="920">
        <f>(SUM(E$61:E$65)/SUM(E$48:E$50))*100</f>
        <v>123.76018664720898</v>
      </c>
    </row>
    <row r="88" spans="17:19" x14ac:dyDescent="0.25">
      <c r="Q88" s="919" t="s">
        <v>227</v>
      </c>
      <c r="R88" s="918"/>
      <c r="S88" s="921">
        <f>(E$21/E$43)*100</f>
        <v>96.881124893527556</v>
      </c>
    </row>
    <row r="89" spans="17:19" x14ac:dyDescent="0.25">
      <c r="Q89" s="919" t="s">
        <v>228</v>
      </c>
      <c r="R89" s="918"/>
      <c r="S89" s="921">
        <f>(SUM(E$48)/SUM(E$28:E$33))*1000</f>
        <v>353.24340686674924</v>
      </c>
    </row>
    <row r="90" spans="17:19" x14ac:dyDescent="0.25">
      <c r="Q90" s="919" t="s">
        <v>229</v>
      </c>
      <c r="R90" s="918"/>
      <c r="S90" s="921">
        <f>(SUM(E$52:E$54)/SUM(E$48:E$51,E$55:E$65))*100</f>
        <v>22.616851671680841</v>
      </c>
    </row>
    <row r="91" spans="17:19" x14ac:dyDescent="0.25">
      <c r="Q91" s="904"/>
      <c r="R91" s="904"/>
      <c r="S91" s="904"/>
    </row>
    <row r="92" spans="17:19" x14ac:dyDescent="0.25">
      <c r="Q92" s="904"/>
      <c r="R92" s="904"/>
      <c r="S92" s="904"/>
    </row>
    <row r="93" spans="17:19" x14ac:dyDescent="0.25">
      <c r="Q93" s="904"/>
      <c r="R93" s="904"/>
      <c r="S93" s="904"/>
    </row>
    <row r="94" spans="17:19" x14ac:dyDescent="0.25">
      <c r="Q94" s="904"/>
      <c r="R94" s="904"/>
      <c r="S94" s="904"/>
    </row>
    <row r="95" spans="17:19" x14ac:dyDescent="0.25">
      <c r="Q95" s="904"/>
      <c r="R95" s="904"/>
      <c r="S95" s="904"/>
    </row>
    <row r="96" spans="17:19" x14ac:dyDescent="0.25">
      <c r="Q96" s="904"/>
      <c r="R96" s="904"/>
      <c r="S96" s="904"/>
    </row>
    <row r="97" spans="17:19" x14ac:dyDescent="0.25">
      <c r="Q97" s="904"/>
      <c r="R97" s="904"/>
      <c r="S97" s="904"/>
    </row>
    <row r="98" spans="17:19" x14ac:dyDescent="0.25">
      <c r="Q98" s="904"/>
      <c r="R98" s="904"/>
      <c r="S98" s="904"/>
    </row>
    <row r="99" spans="17:19" x14ac:dyDescent="0.25">
      <c r="Q99" s="904"/>
      <c r="R99" s="904"/>
      <c r="S99" s="904"/>
    </row>
    <row r="100" spans="17:19" x14ac:dyDescent="0.25">
      <c r="Q100" s="904"/>
      <c r="R100" s="904"/>
      <c r="S100" s="904"/>
    </row>
    <row r="101" spans="17:19" x14ac:dyDescent="0.25">
      <c r="Q101" s="904"/>
      <c r="R101" s="904"/>
      <c r="S101" s="904"/>
    </row>
    <row r="102" spans="17:19" x14ac:dyDescent="0.25">
      <c r="Q102" s="904"/>
      <c r="R102" s="904"/>
      <c r="S102" s="904"/>
    </row>
    <row r="103" spans="17:19" x14ac:dyDescent="0.25">
      <c r="Q103" s="904"/>
      <c r="R103" s="904"/>
      <c r="S103" s="904"/>
    </row>
    <row r="104" spans="17:19" x14ac:dyDescent="0.25">
      <c r="Q104" s="919" t="s">
        <v>223</v>
      </c>
      <c r="R104" s="918"/>
      <c r="S104" s="920">
        <f>(SUM(F$48:F$50,F$61:F$65)/SUM(F$51:F$60))*100</f>
        <v>75.017215768240845</v>
      </c>
    </row>
    <row r="105" spans="17:19" x14ac:dyDescent="0.25">
      <c r="Q105" s="919" t="s">
        <v>224</v>
      </c>
      <c r="R105" s="918"/>
      <c r="S105" s="920">
        <f>(SUM(F$48:F$50)/SUM(F$51:F$60))*100</f>
        <v>32.432795814629692</v>
      </c>
    </row>
    <row r="106" spans="17:19" x14ac:dyDescent="0.25">
      <c r="Q106" s="919" t="s">
        <v>225</v>
      </c>
      <c r="R106" s="918"/>
      <c r="S106" s="920">
        <f>(SUM(F$61:F$65)/SUM(F$51:F$60))*100</f>
        <v>42.584419953611167</v>
      </c>
    </row>
    <row r="107" spans="17:19" x14ac:dyDescent="0.25">
      <c r="Q107" s="919" t="s">
        <v>226</v>
      </c>
      <c r="R107" s="918"/>
      <c r="S107" s="920">
        <f>(SUM(F$61:F$65)/SUM(F$48:F$50))*100</f>
        <v>131.30049039559617</v>
      </c>
    </row>
    <row r="108" spans="17:19" x14ac:dyDescent="0.25">
      <c r="Q108" s="919" t="s">
        <v>227</v>
      </c>
      <c r="R108" s="918"/>
      <c r="S108" s="921">
        <f>(F$21/F$43)*100</f>
        <v>96.402891529676978</v>
      </c>
    </row>
    <row r="109" spans="17:19" x14ac:dyDescent="0.25">
      <c r="Q109" s="919" t="s">
        <v>228</v>
      </c>
      <c r="R109" s="918"/>
      <c r="S109" s="921">
        <f>(SUM(F$48)/SUM(F$28:F$33))*1000</f>
        <v>343.86834304371791</v>
      </c>
    </row>
    <row r="110" spans="17:19" x14ac:dyDescent="0.25">
      <c r="Q110" s="919" t="s">
        <v>229</v>
      </c>
      <c r="R110" s="918"/>
      <c r="S110" s="921">
        <f>(SUM(F$52:F$54)/SUM(F$48:F$51,F$55:F$65))*100</f>
        <v>21.813121889947539</v>
      </c>
    </row>
    <row r="111" spans="17:19" x14ac:dyDescent="0.25">
      <c r="Q111" s="904"/>
      <c r="R111" s="904"/>
      <c r="S111" s="904"/>
    </row>
    <row r="112" spans="17:19" x14ac:dyDescent="0.25">
      <c r="Q112" s="904"/>
      <c r="R112" s="904"/>
      <c r="S112" s="904"/>
    </row>
    <row r="113" spans="17:19" x14ac:dyDescent="0.25">
      <c r="Q113" s="904"/>
      <c r="R113" s="904"/>
      <c r="S113" s="904"/>
    </row>
    <row r="114" spans="17:19" x14ac:dyDescent="0.25">
      <c r="Q114" s="904"/>
      <c r="R114" s="904"/>
      <c r="S114" s="904"/>
    </row>
    <row r="115" spans="17:19" x14ac:dyDescent="0.25">
      <c r="Q115" s="904"/>
      <c r="R115" s="904"/>
      <c r="S115" s="904"/>
    </row>
    <row r="116" spans="17:19" x14ac:dyDescent="0.25">
      <c r="Q116" s="904"/>
      <c r="R116" s="904"/>
      <c r="S116" s="904"/>
    </row>
    <row r="117" spans="17:19" x14ac:dyDescent="0.25">
      <c r="Q117" s="904"/>
      <c r="R117" s="904"/>
      <c r="S117" s="904"/>
    </row>
    <row r="118" spans="17:19" x14ac:dyDescent="0.25">
      <c r="Q118" s="904"/>
      <c r="R118" s="904"/>
      <c r="S118" s="904"/>
    </row>
    <row r="119" spans="17:19" x14ac:dyDescent="0.25">
      <c r="Q119" s="904"/>
      <c r="R119" s="904"/>
      <c r="S119" s="904"/>
    </row>
    <row r="120" spans="17:19" x14ac:dyDescent="0.25">
      <c r="Q120" s="904"/>
      <c r="R120" s="904"/>
      <c r="S120" s="904"/>
    </row>
    <row r="121" spans="17:19" x14ac:dyDescent="0.25">
      <c r="Q121" s="904"/>
      <c r="R121" s="904"/>
      <c r="S121" s="904"/>
    </row>
    <row r="122" spans="17:19" x14ac:dyDescent="0.25">
      <c r="Q122" s="904"/>
      <c r="R122" s="904"/>
      <c r="S122" s="904"/>
    </row>
    <row r="123" spans="17:19" x14ac:dyDescent="0.25">
      <c r="Q123" s="904"/>
      <c r="R123" s="904"/>
      <c r="S123" s="904"/>
    </row>
    <row r="124" spans="17:19" x14ac:dyDescent="0.25">
      <c r="Q124" s="919" t="s">
        <v>223</v>
      </c>
      <c r="R124" s="918"/>
      <c r="S124" s="920">
        <f>(SUM(G$48:G$50,G$61:G$65)/SUM(G$51:G$60))*100</f>
        <v>72.90313917838948</v>
      </c>
    </row>
    <row r="125" spans="17:19" x14ac:dyDescent="0.25">
      <c r="Q125" s="919" t="s">
        <v>224</v>
      </c>
      <c r="R125" s="918"/>
      <c r="S125" s="920">
        <f>(SUM(G$48:G$50)/SUM(G$51:G$60))*100</f>
        <v>31.489572943254355</v>
      </c>
    </row>
    <row r="126" spans="17:19" x14ac:dyDescent="0.25">
      <c r="Q126" s="919" t="s">
        <v>225</v>
      </c>
      <c r="R126" s="918"/>
      <c r="S126" s="920">
        <f>(SUM(G$61:G$65)/SUM(G$51:G$60))*100</f>
        <v>41.413566235135121</v>
      </c>
    </row>
    <row r="127" spans="17:19" x14ac:dyDescent="0.25">
      <c r="Q127" s="919" t="s">
        <v>226</v>
      </c>
      <c r="R127" s="918"/>
      <c r="S127" s="920">
        <f>(SUM(G$61:G$65)/SUM(G$48:G$50))*100</f>
        <v>131.51517268831893</v>
      </c>
    </row>
    <row r="128" spans="17:19" x14ac:dyDescent="0.25">
      <c r="Q128" s="919" t="s">
        <v>227</v>
      </c>
      <c r="R128" s="918"/>
      <c r="S128" s="921">
        <f>(G$21/G$43)*100</f>
        <v>95.870883193653881</v>
      </c>
    </row>
    <row r="129" spans="17:19" x14ac:dyDescent="0.25">
      <c r="Q129" s="919" t="s">
        <v>228</v>
      </c>
      <c r="R129" s="918"/>
      <c r="S129" s="921">
        <f>(SUM(G$48)/SUM(G$28:G$33))*1000</f>
        <v>345.19705538408255</v>
      </c>
    </row>
    <row r="130" spans="17:19" x14ac:dyDescent="0.25">
      <c r="Q130" s="919" t="s">
        <v>229</v>
      </c>
      <c r="R130" s="918"/>
      <c r="S130" s="921">
        <f>(SUM(G$52:G$54)/SUM(G$48:G$51,G$55:G$65))*100</f>
        <v>21.543692828050027</v>
      </c>
    </row>
    <row r="147" spans="4:8" x14ac:dyDescent="0.25">
      <c r="D147" s="19"/>
      <c r="E147" s="19"/>
      <c r="F147" s="19"/>
      <c r="G147" s="19"/>
      <c r="H147" s="19"/>
    </row>
  </sheetData>
  <mergeCells count="3">
    <mergeCell ref="A1:G1"/>
    <mergeCell ref="A23:G23"/>
    <mergeCell ref="A46:G46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Z147"/>
  <sheetViews>
    <sheetView zoomScaleNormal="100" workbookViewId="0">
      <selection sqref="A1:G1"/>
    </sheetView>
  </sheetViews>
  <sheetFormatPr defaultRowHeight="15" x14ac:dyDescent="0.25"/>
  <cols>
    <col min="1" max="9" width="9.140625" style="18"/>
    <col min="10" max="11" width="11.140625" style="18" bestFit="1" customWidth="1"/>
    <col min="12" max="12" width="11.140625" style="18" customWidth="1"/>
    <col min="13" max="14" width="11.140625" style="18" bestFit="1" customWidth="1"/>
    <col min="15" max="15" width="11.140625" style="18" customWidth="1"/>
    <col min="16" max="17" width="11.140625" style="18" bestFit="1" customWidth="1"/>
    <col min="18" max="18" width="11.140625" style="18" customWidth="1"/>
    <col min="19" max="20" width="11.140625" style="18" bestFit="1" customWidth="1"/>
    <col min="21" max="21" width="11.140625" style="18" customWidth="1"/>
    <col min="22" max="23" width="11.140625" style="18" bestFit="1" customWidth="1"/>
    <col min="24" max="24" width="11.140625" style="18" customWidth="1"/>
    <col min="25" max="26" width="11.140625" style="18" bestFit="1" customWidth="1"/>
    <col min="27" max="16384" width="9.140625" style="18"/>
  </cols>
  <sheetData>
    <row r="1" spans="1:26" x14ac:dyDescent="0.25">
      <c r="A1" s="922" t="s">
        <v>73</v>
      </c>
      <c r="B1" s="923"/>
      <c r="C1" s="923"/>
      <c r="D1" s="923"/>
      <c r="E1" s="923"/>
      <c r="F1" s="923"/>
      <c r="G1" s="924"/>
      <c r="J1" s="20" t="s">
        <v>23</v>
      </c>
      <c r="K1" s="20" t="s">
        <v>24</v>
      </c>
      <c r="L1" s="20"/>
      <c r="M1" s="20" t="s">
        <v>23</v>
      </c>
      <c r="N1" s="20" t="s">
        <v>24</v>
      </c>
      <c r="O1" s="20"/>
      <c r="P1" s="20" t="s">
        <v>23</v>
      </c>
      <c r="Q1" s="20" t="s">
        <v>24</v>
      </c>
      <c r="R1" s="20"/>
      <c r="S1" s="20" t="s">
        <v>23</v>
      </c>
      <c r="T1" s="20" t="s">
        <v>24</v>
      </c>
      <c r="U1" s="20"/>
      <c r="V1" s="20" t="s">
        <v>23</v>
      </c>
      <c r="W1" s="20" t="s">
        <v>24</v>
      </c>
      <c r="X1" s="20"/>
      <c r="Y1" s="20" t="s">
        <v>23</v>
      </c>
      <c r="Z1" s="20" t="s">
        <v>24</v>
      </c>
    </row>
    <row r="2" spans="1:26" x14ac:dyDescent="0.25">
      <c r="A2" s="225" t="s">
        <v>1</v>
      </c>
      <c r="B2" s="219">
        <v>2010</v>
      </c>
      <c r="C2" s="219">
        <v>2015</v>
      </c>
      <c r="D2" s="219">
        <v>2020</v>
      </c>
      <c r="E2" s="219">
        <v>2025</v>
      </c>
      <c r="F2" s="219">
        <v>2030</v>
      </c>
      <c r="G2" s="228">
        <v>2035</v>
      </c>
      <c r="J2" s="1">
        <f>B2</f>
        <v>2010</v>
      </c>
      <c r="K2" s="1">
        <f>B24</f>
        <v>2010</v>
      </c>
      <c r="L2" s="1"/>
      <c r="M2" s="1">
        <v>2015</v>
      </c>
      <c r="N2" s="1">
        <v>2015</v>
      </c>
      <c r="O2" s="1"/>
      <c r="P2" s="1">
        <v>2020</v>
      </c>
      <c r="Q2" s="1">
        <v>2020</v>
      </c>
      <c r="R2" s="1"/>
      <c r="S2" s="1">
        <v>2025</v>
      </c>
      <c r="T2" s="1">
        <v>2025</v>
      </c>
      <c r="U2" s="1"/>
      <c r="V2" s="1">
        <v>2030</v>
      </c>
      <c r="W2" s="1">
        <v>2030</v>
      </c>
      <c r="X2" s="1"/>
      <c r="Y2" s="1">
        <v>2035</v>
      </c>
      <c r="Z2" s="1">
        <v>2035</v>
      </c>
    </row>
    <row r="3" spans="1:26" x14ac:dyDescent="0.25">
      <c r="A3" s="225" t="s">
        <v>2</v>
      </c>
      <c r="B3" s="219">
        <v>176</v>
      </c>
      <c r="C3" s="220">
        <v>160.68818087553385</v>
      </c>
      <c r="D3" s="220">
        <v>172.61630806106868</v>
      </c>
      <c r="E3" s="220">
        <v>181.42640530329857</v>
      </c>
      <c r="F3" s="220">
        <v>186.74955195844575</v>
      </c>
      <c r="G3" s="229">
        <v>180.36123883081564</v>
      </c>
      <c r="I3" s="21" t="s">
        <v>2</v>
      </c>
      <c r="J3" s="20">
        <f>-B3/B$66</f>
        <v>-3.0823117338003504E-2</v>
      </c>
      <c r="K3" s="20">
        <f>B25/B$66</f>
        <v>2.7320490367775833E-2</v>
      </c>
      <c r="L3" s="21" t="s">
        <v>2</v>
      </c>
      <c r="M3" s="20">
        <f>-C3/C$66</f>
        <v>-2.9054289862793636E-2</v>
      </c>
      <c r="N3" s="20">
        <f>C25/C$66</f>
        <v>2.7991490572594101E-2</v>
      </c>
      <c r="O3" s="21" t="s">
        <v>2</v>
      </c>
      <c r="P3" s="20">
        <f>-D3/D$66</f>
        <v>-3.2232142831399614E-2</v>
      </c>
      <c r="Q3" s="20">
        <f>D25/D$66</f>
        <v>3.096554695413371E-2</v>
      </c>
      <c r="R3" s="21" t="s">
        <v>2</v>
      </c>
      <c r="S3" s="20">
        <f>-E3/E$66</f>
        <v>-3.4965482720539912E-2</v>
      </c>
      <c r="T3" s="20">
        <f>E25/E$66</f>
        <v>3.3594377318400079E-2</v>
      </c>
      <c r="U3" s="21" t="s">
        <v>2</v>
      </c>
      <c r="V3" s="20">
        <f>-F3/F$66</f>
        <v>-3.715457157847267E-2</v>
      </c>
      <c r="W3" s="20">
        <f>F25/F$66</f>
        <v>3.5697526331522532E-2</v>
      </c>
      <c r="X3" s="21" t="s">
        <v>2</v>
      </c>
      <c r="Y3" s="20">
        <f>-G3/G$66</f>
        <v>-3.7180187905406746E-2</v>
      </c>
      <c r="Z3" s="20">
        <f>G25/G$66</f>
        <v>3.5722141440531333E-2</v>
      </c>
    </row>
    <row r="4" spans="1:26" x14ac:dyDescent="0.25">
      <c r="A4" s="225" t="s">
        <v>3</v>
      </c>
      <c r="B4" s="219">
        <v>179</v>
      </c>
      <c r="C4" s="220">
        <v>168.5244935935221</v>
      </c>
      <c r="D4" s="220">
        <v>153.44679413984861</v>
      </c>
      <c r="E4" s="220">
        <v>165.75547975294037</v>
      </c>
      <c r="F4" s="220">
        <v>173.80360832381456</v>
      </c>
      <c r="G4" s="229">
        <v>178.52142258984134</v>
      </c>
      <c r="I4" s="21" t="s">
        <v>3</v>
      </c>
      <c r="J4" s="20">
        <f t="shared" ref="J4:J20" si="0">-B4/B$66</f>
        <v>-3.1348511383537656E-2</v>
      </c>
      <c r="K4" s="20">
        <f t="shared" ref="K4:K20" si="1">B26/B$66</f>
        <v>3.1698774080560418E-2</v>
      </c>
      <c r="L4" s="21" t="s">
        <v>3</v>
      </c>
      <c r="M4" s="20">
        <f t="shared" ref="M4:M20" si="2">-C4/C$66</f>
        <v>-3.0471186238889166E-2</v>
      </c>
      <c r="N4" s="20">
        <f t="shared" ref="N4:N20" si="3">C26/C$66</f>
        <v>2.6857632468248259E-2</v>
      </c>
      <c r="O4" s="21" t="s">
        <v>3</v>
      </c>
      <c r="P4" s="20">
        <f t="shared" ref="P4:P20" si="4">-D4/D$66</f>
        <v>-2.8652675064665342E-2</v>
      </c>
      <c r="Q4" s="20">
        <f t="shared" ref="Q4:Q20" si="5">D26/D$66</f>
        <v>2.7718016201316555E-2</v>
      </c>
      <c r="R4" s="21" t="s">
        <v>3</v>
      </c>
      <c r="S4" s="20">
        <f t="shared" ref="S4:S20" si="6">-E4/E$66</f>
        <v>-3.1945296790989584E-2</v>
      </c>
      <c r="T4" s="20">
        <f t="shared" ref="T4:T20" si="7">E26/E$66</f>
        <v>3.0691032584706266E-2</v>
      </c>
      <c r="U4" s="21" t="s">
        <v>3</v>
      </c>
      <c r="V4" s="20">
        <f t="shared" ref="V4:V20" si="8">-F4/F$66</f>
        <v>-3.4578924224144311E-2</v>
      </c>
      <c r="W4" s="20">
        <f t="shared" ref="W4:W20" si="9">F26/F$66</f>
        <v>3.3233198377033389E-2</v>
      </c>
      <c r="X4" s="21" t="s">
        <v>3</v>
      </c>
      <c r="Y4" s="20">
        <f t="shared" ref="Y4:Y20" si="10">-G4/G$66</f>
        <v>-3.680092285935653E-2</v>
      </c>
      <c r="Z4" s="20">
        <f t="shared" ref="Z4:Z20" si="11">G26/G$66</f>
        <v>3.5368093400641176E-2</v>
      </c>
    </row>
    <row r="5" spans="1:26" x14ac:dyDescent="0.25">
      <c r="A5" s="225" t="s">
        <v>4</v>
      </c>
      <c r="B5" s="219">
        <v>181</v>
      </c>
      <c r="C5" s="220">
        <v>171.73411394417977</v>
      </c>
      <c r="D5" s="220">
        <v>161.4120612686927</v>
      </c>
      <c r="E5" s="220">
        <v>146.55071178146994</v>
      </c>
      <c r="F5" s="220">
        <v>159.27679659196059</v>
      </c>
      <c r="G5" s="229">
        <v>166.54385637058598</v>
      </c>
      <c r="I5" s="21" t="s">
        <v>4</v>
      </c>
      <c r="J5" s="20">
        <f t="shared" si="0"/>
        <v>-3.1698774080560418E-2</v>
      </c>
      <c r="K5" s="20">
        <f t="shared" si="1"/>
        <v>2.5394045534150613E-2</v>
      </c>
      <c r="L5" s="21" t="s">
        <v>4</v>
      </c>
      <c r="M5" s="20">
        <f t="shared" si="2"/>
        <v>-3.1051522885364502E-2</v>
      </c>
      <c r="N5" s="20">
        <f t="shared" si="3"/>
        <v>3.1675873047049795E-2</v>
      </c>
      <c r="O5" s="21" t="s">
        <v>4</v>
      </c>
      <c r="P5" s="20">
        <f t="shared" si="4"/>
        <v>-3.0140006306255362E-2</v>
      </c>
      <c r="Q5" s="20">
        <f t="shared" si="5"/>
        <v>2.6390298157499773E-2</v>
      </c>
      <c r="R5" s="21" t="s">
        <v>4</v>
      </c>
      <c r="S5" s="20">
        <f t="shared" si="6"/>
        <v>-2.8244049546764884E-2</v>
      </c>
      <c r="T5" s="20">
        <f t="shared" si="7"/>
        <v>2.7448371532254847E-2</v>
      </c>
      <c r="U5" s="21" t="s">
        <v>4</v>
      </c>
      <c r="V5" s="20">
        <f t="shared" si="8"/>
        <v>-3.1688756828089387E-2</v>
      </c>
      <c r="W5" s="20">
        <f t="shared" si="9"/>
        <v>3.0436838576869563E-2</v>
      </c>
      <c r="X5" s="21" t="s">
        <v>4</v>
      </c>
      <c r="Y5" s="20">
        <f t="shared" si="10"/>
        <v>-3.4331832684725949E-2</v>
      </c>
      <c r="Z5" s="20">
        <f t="shared" si="11"/>
        <v>3.3003432398403504E-2</v>
      </c>
    </row>
    <row r="6" spans="1:26" x14ac:dyDescent="0.25">
      <c r="A6" s="225" t="s">
        <v>5</v>
      </c>
      <c r="B6" s="219">
        <v>152</v>
      </c>
      <c r="C6" s="220">
        <v>174.7947696078428</v>
      </c>
      <c r="D6" s="220">
        <v>164.41831178275132</v>
      </c>
      <c r="E6" s="220">
        <v>154.3118655142253</v>
      </c>
      <c r="F6" s="220">
        <v>139.68457466180186</v>
      </c>
      <c r="G6" s="229">
        <v>152.83401942974021</v>
      </c>
      <c r="I6" s="21" t="s">
        <v>5</v>
      </c>
      <c r="J6" s="20">
        <f t="shared" si="0"/>
        <v>-2.6619964973730297E-2</v>
      </c>
      <c r="K6" s="20">
        <f t="shared" si="1"/>
        <v>2.9422066549912435E-2</v>
      </c>
      <c r="L6" s="21" t="s">
        <v>5</v>
      </c>
      <c r="M6" s="20">
        <f t="shared" si="2"/>
        <v>-3.1604924985865882E-2</v>
      </c>
      <c r="N6" s="20">
        <f t="shared" si="3"/>
        <v>2.5004650221857477E-2</v>
      </c>
      <c r="O6" s="21" t="s">
        <v>5</v>
      </c>
      <c r="P6" s="20">
        <f t="shared" si="4"/>
        <v>-3.0701354750353849E-2</v>
      </c>
      <c r="Q6" s="20">
        <f t="shared" si="5"/>
        <v>3.164160662289503E-2</v>
      </c>
      <c r="R6" s="21" t="s">
        <v>5</v>
      </c>
      <c r="S6" s="20">
        <f t="shared" si="6"/>
        <v>-2.9739821269080861E-2</v>
      </c>
      <c r="T6" s="20">
        <f t="shared" si="7"/>
        <v>2.5849272500218685E-2</v>
      </c>
      <c r="U6" s="21" t="s">
        <v>5</v>
      </c>
      <c r="V6" s="20">
        <f t="shared" si="8"/>
        <v>-2.7790805778400228E-2</v>
      </c>
      <c r="W6" s="20">
        <f t="shared" si="9"/>
        <v>2.716095895502459E-2</v>
      </c>
      <c r="X6" s="21" t="s">
        <v>5</v>
      </c>
      <c r="Y6" s="20">
        <f t="shared" si="10"/>
        <v>-3.1505647208747489E-2</v>
      </c>
      <c r="Z6" s="20">
        <f t="shared" si="11"/>
        <v>3.0257514431970715E-2</v>
      </c>
    </row>
    <row r="7" spans="1:26" x14ac:dyDescent="0.25">
      <c r="A7" s="225" t="s">
        <v>6</v>
      </c>
      <c r="B7" s="219">
        <v>125</v>
      </c>
      <c r="C7" s="220">
        <v>146.31690125432556</v>
      </c>
      <c r="D7" s="220">
        <v>167.97108267148013</v>
      </c>
      <c r="E7" s="220">
        <v>156.54182298189025</v>
      </c>
      <c r="F7" s="220">
        <v>146.75465626446831</v>
      </c>
      <c r="G7" s="229">
        <v>132.41900102017064</v>
      </c>
      <c r="I7" s="21" t="s">
        <v>6</v>
      </c>
      <c r="J7" s="20">
        <f t="shared" si="0"/>
        <v>-2.1891418563922942E-2</v>
      </c>
      <c r="K7" s="20">
        <f t="shared" si="1"/>
        <v>2.0665499124343258E-2</v>
      </c>
      <c r="L7" s="21" t="s">
        <v>6</v>
      </c>
      <c r="M7" s="20">
        <f t="shared" si="2"/>
        <v>-2.6455795552018723E-2</v>
      </c>
      <c r="N7" s="20">
        <f t="shared" si="3"/>
        <v>2.9395265139425284E-2</v>
      </c>
      <c r="O7" s="21" t="s">
        <v>6</v>
      </c>
      <c r="P7" s="20">
        <f t="shared" si="4"/>
        <v>-3.1364753359784385E-2</v>
      </c>
      <c r="Q7" s="20">
        <f t="shared" si="5"/>
        <v>2.4468389554216954E-2</v>
      </c>
      <c r="R7" s="21" t="s">
        <v>6</v>
      </c>
      <c r="S7" s="20">
        <f t="shared" si="6"/>
        <v>-3.0169590790076601E-2</v>
      </c>
      <c r="T7" s="20">
        <f t="shared" si="7"/>
        <v>3.14461152936059E-2</v>
      </c>
      <c r="U7" s="21" t="s">
        <v>6</v>
      </c>
      <c r="V7" s="20">
        <f t="shared" si="8"/>
        <v>-2.9197426839693934E-2</v>
      </c>
      <c r="W7" s="20">
        <f t="shared" si="9"/>
        <v>2.5153702606553207E-2</v>
      </c>
      <c r="X7" s="21" t="s">
        <v>6</v>
      </c>
      <c r="Y7" s="20">
        <f t="shared" si="10"/>
        <v>-2.7297236213787917E-2</v>
      </c>
      <c r="Z7" s="20">
        <f t="shared" si="11"/>
        <v>2.6845656899156148E-2</v>
      </c>
    </row>
    <row r="8" spans="1:26" x14ac:dyDescent="0.25">
      <c r="A8" s="225" t="s">
        <v>7</v>
      </c>
      <c r="B8" s="219">
        <v>145</v>
      </c>
      <c r="C8" s="220">
        <v>117.95121207879167</v>
      </c>
      <c r="D8" s="220">
        <v>139.95552368087436</v>
      </c>
      <c r="E8" s="220">
        <v>160.29694486255676</v>
      </c>
      <c r="F8" s="220">
        <v>147.91880430529591</v>
      </c>
      <c r="G8" s="229">
        <v>138.56563291891965</v>
      </c>
      <c r="I8" s="21" t="s">
        <v>7</v>
      </c>
      <c r="J8" s="20">
        <f t="shared" si="0"/>
        <v>-2.5394045534150613E-2</v>
      </c>
      <c r="K8" s="20">
        <f t="shared" si="1"/>
        <v>2.084063047285464E-2</v>
      </c>
      <c r="L8" s="21" t="s">
        <v>7</v>
      </c>
      <c r="M8" s="20">
        <f t="shared" si="2"/>
        <v>-2.132694941676851E-2</v>
      </c>
      <c r="N8" s="20">
        <f t="shared" si="3"/>
        <v>2.0445483327006086E-2</v>
      </c>
      <c r="O8" s="21" t="s">
        <v>7</v>
      </c>
      <c r="P8" s="20">
        <f t="shared" si="4"/>
        <v>-2.6133489239784549E-2</v>
      </c>
      <c r="Q8" s="20">
        <f t="shared" si="5"/>
        <v>2.943760155133741E-2</v>
      </c>
      <c r="R8" s="21" t="s">
        <v>7</v>
      </c>
      <c r="S8" s="20">
        <f t="shared" si="6"/>
        <v>-3.0893298284652523E-2</v>
      </c>
      <c r="T8" s="20">
        <f t="shared" si="7"/>
        <v>2.3927661004170694E-2</v>
      </c>
      <c r="U8" s="21" t="s">
        <v>7</v>
      </c>
      <c r="V8" s="20">
        <f t="shared" si="8"/>
        <v>-2.9429038756602265E-2</v>
      </c>
      <c r="W8" s="20">
        <f t="shared" si="9"/>
        <v>3.1326722446387664E-2</v>
      </c>
      <c r="X8" s="21" t="s">
        <v>7</v>
      </c>
      <c r="Y8" s="20">
        <f t="shared" si="10"/>
        <v>-2.8564320707453576E-2</v>
      </c>
      <c r="Z8" s="20">
        <f t="shared" si="11"/>
        <v>2.4557753399613174E-2</v>
      </c>
    </row>
    <row r="9" spans="1:26" x14ac:dyDescent="0.25">
      <c r="A9" s="225" t="s">
        <v>8</v>
      </c>
      <c r="B9" s="219">
        <v>141</v>
      </c>
      <c r="C9" s="220">
        <v>138.61020208556195</v>
      </c>
      <c r="D9" s="220">
        <v>111.6339624912822</v>
      </c>
      <c r="E9" s="220">
        <v>134.46062934281483</v>
      </c>
      <c r="F9" s="220">
        <v>153.54458471497077</v>
      </c>
      <c r="G9" s="229">
        <v>140.1948953596968</v>
      </c>
      <c r="I9" s="21" t="s">
        <v>8</v>
      </c>
      <c r="J9" s="20">
        <f t="shared" si="0"/>
        <v>-2.469352014010508E-2</v>
      </c>
      <c r="K9" s="20">
        <f t="shared" si="1"/>
        <v>2.1366024518388791E-2</v>
      </c>
      <c r="L9" s="21" t="s">
        <v>8</v>
      </c>
      <c r="M9" s="20">
        <f t="shared" si="2"/>
        <v>-2.5062334811380635E-2</v>
      </c>
      <c r="N9" s="20">
        <f t="shared" si="3"/>
        <v>2.0597124456392977E-2</v>
      </c>
      <c r="O9" s="21" t="s">
        <v>8</v>
      </c>
      <c r="P9" s="20">
        <f t="shared" si="4"/>
        <v>-2.0845086216194204E-2</v>
      </c>
      <c r="Q9" s="20">
        <f t="shared" si="5"/>
        <v>2.0199730926270702E-2</v>
      </c>
      <c r="R9" s="21" t="s">
        <v>8</v>
      </c>
      <c r="S9" s="20">
        <f t="shared" si="6"/>
        <v>-2.5913983160386383E-2</v>
      </c>
      <c r="T9" s="20">
        <f t="shared" si="7"/>
        <v>2.9436383439265912E-2</v>
      </c>
      <c r="U9" s="21" t="s">
        <v>8</v>
      </c>
      <c r="V9" s="20">
        <f t="shared" si="8"/>
        <v>-3.0548310308924621E-2</v>
      </c>
      <c r="W9" s="20">
        <f t="shared" si="9"/>
        <v>2.332558814419574E-2</v>
      </c>
      <c r="X9" s="21" t="s">
        <v>8</v>
      </c>
      <c r="Y9" s="20">
        <f t="shared" si="10"/>
        <v>-2.8900181583593035E-2</v>
      </c>
      <c r="Z9" s="20">
        <f t="shared" si="11"/>
        <v>3.130099557675161E-2</v>
      </c>
    </row>
    <row r="10" spans="1:26" x14ac:dyDescent="0.25">
      <c r="A10" s="225" t="s">
        <v>9</v>
      </c>
      <c r="B10" s="219">
        <v>131</v>
      </c>
      <c r="C10" s="220">
        <v>134.83319524012487</v>
      </c>
      <c r="D10" s="220">
        <v>132.13705741789136</v>
      </c>
      <c r="E10" s="220">
        <v>105.28687223194305</v>
      </c>
      <c r="F10" s="220">
        <v>128.93684451043868</v>
      </c>
      <c r="G10" s="229">
        <v>146.6785670759044</v>
      </c>
      <c r="I10" s="21" t="s">
        <v>9</v>
      </c>
      <c r="J10" s="20">
        <f t="shared" si="0"/>
        <v>-2.2942206654991245E-2</v>
      </c>
      <c r="K10" s="20">
        <f t="shared" si="1"/>
        <v>1.8213660245183887E-2</v>
      </c>
      <c r="L10" s="21" t="s">
        <v>9</v>
      </c>
      <c r="M10" s="20">
        <f t="shared" si="2"/>
        <v>-2.4379408095158202E-2</v>
      </c>
      <c r="N10" s="20">
        <f t="shared" si="3"/>
        <v>2.1301881100310005E-2</v>
      </c>
      <c r="O10" s="21" t="s">
        <v>9</v>
      </c>
      <c r="P10" s="20">
        <f t="shared" si="4"/>
        <v>-2.4673569698336634E-2</v>
      </c>
      <c r="Q10" s="20">
        <f t="shared" si="5"/>
        <v>2.0360437419351802E-2</v>
      </c>
      <c r="R10" s="21" t="s">
        <v>9</v>
      </c>
      <c r="S10" s="20">
        <f t="shared" si="6"/>
        <v>-2.0291458156663181E-2</v>
      </c>
      <c r="T10" s="20">
        <f t="shared" si="7"/>
        <v>1.9950452967053015E-2</v>
      </c>
      <c r="U10" s="21" t="s">
        <v>9</v>
      </c>
      <c r="V10" s="20">
        <f t="shared" si="8"/>
        <v>-2.56525018037605E-2</v>
      </c>
      <c r="W10" s="20">
        <f t="shared" si="9"/>
        <v>2.9472387203825032E-2</v>
      </c>
      <c r="X10" s="21" t="s">
        <v>9</v>
      </c>
      <c r="Y10" s="20">
        <f t="shared" si="10"/>
        <v>-3.0236744440935655E-2</v>
      </c>
      <c r="Z10" s="20">
        <f t="shared" si="11"/>
        <v>2.2783726748466831E-2</v>
      </c>
    </row>
    <row r="11" spans="1:26" x14ac:dyDescent="0.25">
      <c r="A11" s="225" t="s">
        <v>10</v>
      </c>
      <c r="B11" s="219">
        <v>143</v>
      </c>
      <c r="C11" s="220">
        <v>124.31430437170665</v>
      </c>
      <c r="D11" s="220">
        <v>128.69417110988473</v>
      </c>
      <c r="E11" s="220">
        <v>125.67018663734579</v>
      </c>
      <c r="F11" s="220">
        <v>98.992826803709846</v>
      </c>
      <c r="G11" s="229">
        <v>123.4711706734162</v>
      </c>
      <c r="I11" s="21" t="s">
        <v>10</v>
      </c>
      <c r="J11" s="20">
        <f t="shared" si="0"/>
        <v>-2.5043782837127847E-2</v>
      </c>
      <c r="K11" s="20">
        <f t="shared" si="1"/>
        <v>2.6795096322241682E-2</v>
      </c>
      <c r="L11" s="21" t="s">
        <v>10</v>
      </c>
      <c r="M11" s="20">
        <f t="shared" si="2"/>
        <v>-2.2477470425188294E-2</v>
      </c>
      <c r="N11" s="20">
        <f t="shared" si="3"/>
        <v>1.7628178944532627E-2</v>
      </c>
      <c r="O11" s="21" t="s">
        <v>10</v>
      </c>
      <c r="P11" s="20">
        <f t="shared" si="4"/>
        <v>-2.4030689518135587E-2</v>
      </c>
      <c r="Q11" s="20">
        <f t="shared" si="5"/>
        <v>2.1157409449121384E-2</v>
      </c>
      <c r="R11" s="21" t="s">
        <v>10</v>
      </c>
      <c r="S11" s="20">
        <f t="shared" si="6"/>
        <v>-2.4219841273982676E-2</v>
      </c>
      <c r="T11" s="20">
        <f t="shared" si="7"/>
        <v>2.000077491151632E-2</v>
      </c>
      <c r="U11" s="21" t="s">
        <v>10</v>
      </c>
      <c r="V11" s="20">
        <f t="shared" si="8"/>
        <v>-1.9695019509616801E-2</v>
      </c>
      <c r="W11" s="20">
        <f t="shared" si="9"/>
        <v>1.9605553814364875E-2</v>
      </c>
      <c r="X11" s="21" t="s">
        <v>10</v>
      </c>
      <c r="Y11" s="20">
        <f t="shared" si="10"/>
        <v>-2.5452704562782254E-2</v>
      </c>
      <c r="Z11" s="20">
        <f t="shared" si="11"/>
        <v>2.9488099533325134E-2</v>
      </c>
    </row>
    <row r="12" spans="1:26" x14ac:dyDescent="0.25">
      <c r="A12" s="226" t="s">
        <v>11</v>
      </c>
      <c r="B12" s="221">
        <v>195</v>
      </c>
      <c r="C12" s="222">
        <v>133.76938201314564</v>
      </c>
      <c r="D12" s="222">
        <v>117.5275961634309</v>
      </c>
      <c r="E12" s="222">
        <v>122.3644199398442</v>
      </c>
      <c r="F12" s="222">
        <v>119.00478533699459</v>
      </c>
      <c r="G12" s="230">
        <v>92.594883526500567</v>
      </c>
      <c r="I12" s="21" t="s">
        <v>11</v>
      </c>
      <c r="J12" s="20">
        <f t="shared" si="0"/>
        <v>-3.4150612959719787E-2</v>
      </c>
      <c r="K12" s="20">
        <f t="shared" si="1"/>
        <v>3.6952714535901925E-2</v>
      </c>
      <c r="L12" s="21" t="s">
        <v>11</v>
      </c>
      <c r="M12" s="20">
        <f t="shared" si="2"/>
        <v>-2.4187058305098225E-2</v>
      </c>
      <c r="N12" s="20">
        <f t="shared" si="3"/>
        <v>2.6073435553877172E-2</v>
      </c>
      <c r="O12" s="21" t="s">
        <v>11</v>
      </c>
      <c r="P12" s="20">
        <f t="shared" si="4"/>
        <v>-2.1945587347578826E-2</v>
      </c>
      <c r="Q12" s="20">
        <f t="shared" si="5"/>
        <v>1.7051947618879706E-2</v>
      </c>
      <c r="R12" s="21" t="s">
        <v>11</v>
      </c>
      <c r="S12" s="20">
        <f t="shared" si="6"/>
        <v>-2.3582735952150415E-2</v>
      </c>
      <c r="T12" s="20">
        <f t="shared" si="7"/>
        <v>2.1028635363652643E-2</v>
      </c>
      <c r="U12" s="21" t="s">
        <v>11</v>
      </c>
      <c r="V12" s="20">
        <f t="shared" si="8"/>
        <v>-2.367647883818216E-2</v>
      </c>
      <c r="W12" s="20">
        <f t="shared" si="9"/>
        <v>1.9640590237687661E-2</v>
      </c>
      <c r="X12" s="21" t="s">
        <v>11</v>
      </c>
      <c r="Y12" s="20">
        <f t="shared" si="10"/>
        <v>-1.9087777345685102E-2</v>
      </c>
      <c r="Z12" s="20">
        <f t="shared" si="11"/>
        <v>1.9338811814808718E-2</v>
      </c>
    </row>
    <row r="13" spans="1:26" x14ac:dyDescent="0.25">
      <c r="A13" s="226" t="s">
        <v>12</v>
      </c>
      <c r="B13" s="221">
        <v>260</v>
      </c>
      <c r="C13" s="222">
        <v>180.84932927239734</v>
      </c>
      <c r="D13" s="222">
        <v>123.73280698332388</v>
      </c>
      <c r="E13" s="222">
        <v>109.97527690631026</v>
      </c>
      <c r="F13" s="222">
        <v>115.14480607399142</v>
      </c>
      <c r="G13" s="230">
        <v>111.46692400430538</v>
      </c>
      <c r="I13" s="21" t="s">
        <v>12</v>
      </c>
      <c r="J13" s="20">
        <f t="shared" si="0"/>
        <v>-4.553415061295972E-2</v>
      </c>
      <c r="K13" s="20">
        <f t="shared" si="1"/>
        <v>4.0105078809106832E-2</v>
      </c>
      <c r="L13" s="21" t="s">
        <v>12</v>
      </c>
      <c r="M13" s="20">
        <f t="shared" si="2"/>
        <v>-3.2699659710766431E-2</v>
      </c>
      <c r="N13" s="20">
        <f t="shared" si="3"/>
        <v>3.6224943038709087E-2</v>
      </c>
      <c r="O13" s="21" t="s">
        <v>12</v>
      </c>
      <c r="P13" s="20">
        <f t="shared" si="4"/>
        <v>-2.3104268376575102E-2</v>
      </c>
      <c r="Q13" s="20">
        <f t="shared" si="5"/>
        <v>2.519650702766733E-2</v>
      </c>
      <c r="R13" s="21" t="s">
        <v>12</v>
      </c>
      <c r="S13" s="20">
        <f t="shared" si="6"/>
        <v>-2.1195032982799612E-2</v>
      </c>
      <c r="T13" s="20">
        <f t="shared" si="7"/>
        <v>1.637115196823815E-2</v>
      </c>
      <c r="U13" s="21" t="s">
        <v>12</v>
      </c>
      <c r="V13" s="20">
        <f t="shared" si="8"/>
        <v>-2.2908520498712712E-2</v>
      </c>
      <c r="W13" s="20">
        <f t="shared" si="9"/>
        <v>2.0807695629376767E-2</v>
      </c>
      <c r="X13" s="21" t="s">
        <v>12</v>
      </c>
      <c r="Y13" s="20">
        <f t="shared" si="10"/>
        <v>-2.2978114402980483E-2</v>
      </c>
      <c r="Z13" s="20">
        <f t="shared" si="11"/>
        <v>1.9227954843989672E-2</v>
      </c>
    </row>
    <row r="14" spans="1:26" x14ac:dyDescent="0.25">
      <c r="A14" s="226" t="s">
        <v>13</v>
      </c>
      <c r="B14" s="221">
        <v>247</v>
      </c>
      <c r="C14" s="222">
        <v>243.42880917587422</v>
      </c>
      <c r="D14" s="222">
        <v>166.18948654568507</v>
      </c>
      <c r="E14" s="222">
        <v>113.49628926641164</v>
      </c>
      <c r="F14" s="222">
        <v>102.16124969112346</v>
      </c>
      <c r="G14" s="230">
        <v>107.54316707849</v>
      </c>
      <c r="I14" s="21" t="s">
        <v>13</v>
      </c>
      <c r="J14" s="20">
        <f t="shared" si="0"/>
        <v>-4.3257443082311733E-2</v>
      </c>
      <c r="K14" s="20">
        <f t="shared" si="1"/>
        <v>3.5726795096322241E-2</v>
      </c>
      <c r="L14" s="21" t="s">
        <v>13</v>
      </c>
      <c r="M14" s="20">
        <f t="shared" si="2"/>
        <v>-4.4014756681008647E-2</v>
      </c>
      <c r="N14" s="20">
        <f t="shared" si="3"/>
        <v>3.9489777021359092E-2</v>
      </c>
      <c r="O14" s="21" t="s">
        <v>13</v>
      </c>
      <c r="P14" s="20">
        <f t="shared" si="4"/>
        <v>-3.1032081079630073E-2</v>
      </c>
      <c r="Q14" s="20">
        <f t="shared" si="5"/>
        <v>3.533300137201361E-2</v>
      </c>
      <c r="R14" s="21" t="s">
        <v>13</v>
      </c>
      <c r="S14" s="20">
        <f t="shared" si="6"/>
        <v>-2.1873621618396052E-2</v>
      </c>
      <c r="T14" s="20">
        <f t="shared" si="7"/>
        <v>2.4183193215950381E-2</v>
      </c>
      <c r="U14" s="21" t="s">
        <v>13</v>
      </c>
      <c r="V14" s="20">
        <f t="shared" si="8"/>
        <v>-2.0325389937426313E-2</v>
      </c>
      <c r="W14" s="20">
        <f t="shared" si="9"/>
        <v>1.5628863882860743E-2</v>
      </c>
      <c r="X14" s="21" t="s">
        <v>13</v>
      </c>
      <c r="Y14" s="20">
        <f t="shared" si="10"/>
        <v>-2.2169259791298634E-2</v>
      </c>
      <c r="Z14" s="20">
        <f t="shared" si="11"/>
        <v>2.0593765590406241E-2</v>
      </c>
    </row>
    <row r="15" spans="1:26" x14ac:dyDescent="0.25">
      <c r="A15" s="226" t="s">
        <v>14</v>
      </c>
      <c r="B15" s="221">
        <v>210</v>
      </c>
      <c r="C15" s="222">
        <v>229.15399700555398</v>
      </c>
      <c r="D15" s="222">
        <v>224.67355952341865</v>
      </c>
      <c r="E15" s="222">
        <v>150.31043611526059</v>
      </c>
      <c r="F15" s="222">
        <v>102.58045652650185</v>
      </c>
      <c r="G15" s="230">
        <v>93.610606936395044</v>
      </c>
      <c r="I15" s="21" t="s">
        <v>14</v>
      </c>
      <c r="J15" s="20">
        <f t="shared" si="0"/>
        <v>-3.6777583187390543E-2</v>
      </c>
      <c r="K15" s="20">
        <f t="shared" si="1"/>
        <v>3.607705779334501E-2</v>
      </c>
      <c r="L15" s="21" t="s">
        <v>14</v>
      </c>
      <c r="M15" s="20">
        <f t="shared" si="2"/>
        <v>-4.1433704806044226E-2</v>
      </c>
      <c r="N15" s="20">
        <f t="shared" si="3"/>
        <v>3.4447347041955394E-2</v>
      </c>
      <c r="O15" s="21" t="s">
        <v>14</v>
      </c>
      <c r="P15" s="20">
        <f t="shared" si="4"/>
        <v>-4.1952642495608233E-2</v>
      </c>
      <c r="Q15" s="20">
        <f t="shared" si="5"/>
        <v>3.8261450986846711E-2</v>
      </c>
      <c r="R15" s="21" t="s">
        <v>14</v>
      </c>
      <c r="S15" s="20">
        <f t="shared" si="6"/>
        <v>-2.8968644051117112E-2</v>
      </c>
      <c r="T15" s="20">
        <f t="shared" si="7"/>
        <v>3.3849354568671337E-2</v>
      </c>
      <c r="U15" s="21" t="s">
        <v>14</v>
      </c>
      <c r="V15" s="20">
        <f t="shared" si="8"/>
        <v>-2.0408792816886592E-2</v>
      </c>
      <c r="W15" s="20">
        <f t="shared" si="9"/>
        <v>2.2792640508520673E-2</v>
      </c>
      <c r="X15" s="21" t="s">
        <v>14</v>
      </c>
      <c r="Y15" s="20">
        <f t="shared" si="10"/>
        <v>-1.9297161509847012E-2</v>
      </c>
      <c r="Z15" s="20">
        <f t="shared" si="11"/>
        <v>1.4710339219070225E-2</v>
      </c>
    </row>
    <row r="16" spans="1:26" x14ac:dyDescent="0.25">
      <c r="A16" s="226" t="s">
        <v>15</v>
      </c>
      <c r="B16" s="221">
        <v>171</v>
      </c>
      <c r="C16" s="222">
        <v>190.09237775206478</v>
      </c>
      <c r="D16" s="222">
        <v>207.04992009113462</v>
      </c>
      <c r="E16" s="222">
        <v>201.8850009190391</v>
      </c>
      <c r="F16" s="222">
        <v>132.12983847057123</v>
      </c>
      <c r="G16" s="230">
        <v>90.232722082130167</v>
      </c>
      <c r="I16" s="21" t="s">
        <v>15</v>
      </c>
      <c r="J16" s="20">
        <f t="shared" si="0"/>
        <v>-2.9947460595446587E-2</v>
      </c>
      <c r="K16" s="20">
        <f t="shared" si="1"/>
        <v>2.8896672504378284E-2</v>
      </c>
      <c r="L16" s="21" t="s">
        <v>15</v>
      </c>
      <c r="M16" s="20">
        <f t="shared" si="2"/>
        <v>-3.4370910255024728E-2</v>
      </c>
      <c r="N16" s="20">
        <f t="shared" si="3"/>
        <v>3.4515670933285753E-2</v>
      </c>
      <c r="O16" s="21" t="s">
        <v>15</v>
      </c>
      <c r="P16" s="20">
        <f t="shared" si="4"/>
        <v>-3.8661831391077491E-2</v>
      </c>
      <c r="Q16" s="20">
        <f t="shared" si="5"/>
        <v>3.2638158999261778E-2</v>
      </c>
      <c r="R16" s="21" t="s">
        <v>15</v>
      </c>
      <c r="S16" s="20">
        <f t="shared" si="6"/>
        <v>-3.8908374441801855E-2</v>
      </c>
      <c r="T16" s="20">
        <f t="shared" si="7"/>
        <v>3.6425606217050911E-2</v>
      </c>
      <c r="U16" s="21" t="s">
        <v>15</v>
      </c>
      <c r="V16" s="20">
        <f t="shared" si="8"/>
        <v>-2.6287760744932009E-2</v>
      </c>
      <c r="W16" s="20">
        <f t="shared" si="9"/>
        <v>3.1853041276654837E-2</v>
      </c>
      <c r="X16" s="21" t="s">
        <v>15</v>
      </c>
      <c r="Y16" s="20">
        <f t="shared" si="10"/>
        <v>-1.8600834547254991E-2</v>
      </c>
      <c r="Z16" s="20">
        <f t="shared" si="11"/>
        <v>2.1152281796257909E-2</v>
      </c>
    </row>
    <row r="17" spans="1:26" x14ac:dyDescent="0.25">
      <c r="A17" s="226" t="s">
        <v>16</v>
      </c>
      <c r="B17" s="221">
        <v>137</v>
      </c>
      <c r="C17" s="222">
        <v>150.59915724801542</v>
      </c>
      <c r="D17" s="222">
        <v>167.28815139610543</v>
      </c>
      <c r="E17" s="222">
        <v>181.85634040332286</v>
      </c>
      <c r="F17" s="222">
        <v>176.28705750092018</v>
      </c>
      <c r="G17" s="230">
        <v>112.64620399128061</v>
      </c>
      <c r="I17" s="21" t="s">
        <v>16</v>
      </c>
      <c r="J17" s="20">
        <f t="shared" si="0"/>
        <v>-2.3992994746059544E-2</v>
      </c>
      <c r="K17" s="20">
        <f t="shared" si="1"/>
        <v>1.9964973730297722E-2</v>
      </c>
      <c r="L17" s="21" t="s">
        <v>16</v>
      </c>
      <c r="M17" s="20">
        <f t="shared" si="2"/>
        <v>-2.7230077183868936E-2</v>
      </c>
      <c r="N17" s="20">
        <f t="shared" si="3"/>
        <v>2.7390029269162199E-2</v>
      </c>
      <c r="O17" s="21" t="s">
        <v>16</v>
      </c>
      <c r="P17" s="20">
        <f t="shared" si="4"/>
        <v>-3.1237231582385925E-2</v>
      </c>
      <c r="Q17" s="20">
        <f t="shared" si="5"/>
        <v>3.2544670577562863E-2</v>
      </c>
      <c r="R17" s="21" t="s">
        <v>16</v>
      </c>
      <c r="S17" s="20">
        <f t="shared" si="6"/>
        <v>-3.5048342149329906E-2</v>
      </c>
      <c r="T17" s="20">
        <f t="shared" si="7"/>
        <v>3.0433000199123258E-2</v>
      </c>
      <c r="U17" s="21" t="s">
        <v>16</v>
      </c>
      <c r="V17" s="20">
        <f t="shared" si="8"/>
        <v>-3.5073016387925253E-2</v>
      </c>
      <c r="W17" s="20">
        <f t="shared" si="9"/>
        <v>3.4183946882489685E-2</v>
      </c>
      <c r="X17" s="21" t="s">
        <v>16</v>
      </c>
      <c r="Y17" s="20">
        <f t="shared" si="10"/>
        <v>-2.3221214593426357E-2</v>
      </c>
      <c r="Z17" s="20">
        <f t="shared" si="11"/>
        <v>2.9613438803836802E-2</v>
      </c>
    </row>
    <row r="18" spans="1:26" x14ac:dyDescent="0.25">
      <c r="A18" s="226" t="s">
        <v>17</v>
      </c>
      <c r="B18" s="221">
        <v>113</v>
      </c>
      <c r="C18" s="222">
        <v>111.76724082699135</v>
      </c>
      <c r="D18" s="222">
        <v>123.20942038686934</v>
      </c>
      <c r="E18" s="222">
        <v>136.73755442904431</v>
      </c>
      <c r="F18" s="222">
        <v>148.34314280517731</v>
      </c>
      <c r="G18" s="230">
        <v>142.90745597903961</v>
      </c>
      <c r="I18" s="21" t="s">
        <v>17</v>
      </c>
      <c r="J18" s="20">
        <f t="shared" si="0"/>
        <v>-1.9789842381786341E-2</v>
      </c>
      <c r="K18" s="20">
        <f t="shared" si="1"/>
        <v>2.6795096322241682E-2</v>
      </c>
      <c r="L18" s="21" t="s">
        <v>17</v>
      </c>
      <c r="M18" s="20">
        <f t="shared" si="2"/>
        <v>-2.0208815573482555E-2</v>
      </c>
      <c r="N18" s="20">
        <f t="shared" si="3"/>
        <v>1.7475723835608834E-2</v>
      </c>
      <c r="O18" s="21" t="s">
        <v>17</v>
      </c>
      <c r="P18" s="20">
        <f t="shared" si="4"/>
        <v>-2.3006537914590047E-2</v>
      </c>
      <c r="Q18" s="20">
        <f t="shared" si="5"/>
        <v>2.474326005053307E-2</v>
      </c>
      <c r="R18" s="21" t="s">
        <v>17</v>
      </c>
      <c r="S18" s="20">
        <f t="shared" si="6"/>
        <v>-2.6352804536058941E-2</v>
      </c>
      <c r="T18" s="20">
        <f t="shared" si="7"/>
        <v>2.9181865510699848E-2</v>
      </c>
      <c r="U18" s="21" t="s">
        <v>17</v>
      </c>
      <c r="V18" s="20">
        <f t="shared" si="8"/>
        <v>-2.9513462601275551E-2</v>
      </c>
      <c r="W18" s="20">
        <f t="shared" si="9"/>
        <v>2.6990745643095181E-2</v>
      </c>
      <c r="X18" s="21" t="s">
        <v>17</v>
      </c>
      <c r="Y18" s="20">
        <f t="shared" si="10"/>
        <v>-2.9459356682332381E-2</v>
      </c>
      <c r="Z18" s="20">
        <f t="shared" si="11"/>
        <v>3.0650323547307217E-2</v>
      </c>
    </row>
    <row r="19" spans="1:26" x14ac:dyDescent="0.25">
      <c r="A19" s="226" t="s">
        <v>18</v>
      </c>
      <c r="B19" s="221">
        <v>84</v>
      </c>
      <c r="C19" s="222">
        <v>82.507096278398819</v>
      </c>
      <c r="D19" s="222">
        <v>81.524263883991182</v>
      </c>
      <c r="E19" s="222">
        <v>90.145425765803978</v>
      </c>
      <c r="F19" s="222">
        <v>99.935406295016847</v>
      </c>
      <c r="G19" s="230">
        <v>108.18461371658842</v>
      </c>
      <c r="I19" s="21" t="s">
        <v>18</v>
      </c>
      <c r="J19" s="20">
        <f t="shared" si="0"/>
        <v>-1.4711033274956218E-2</v>
      </c>
      <c r="K19" s="20">
        <f t="shared" si="1"/>
        <v>2.3642732049036778E-2</v>
      </c>
      <c r="L19" s="21" t="s">
        <v>18</v>
      </c>
      <c r="M19" s="20">
        <f t="shared" si="2"/>
        <v>-1.4918241515639769E-2</v>
      </c>
      <c r="N19" s="20">
        <f t="shared" si="3"/>
        <v>2.3208869311529254E-2</v>
      </c>
      <c r="O19" s="21" t="s">
        <v>18</v>
      </c>
      <c r="P19" s="20">
        <f t="shared" si="4"/>
        <v>-1.5222789475973967E-2</v>
      </c>
      <c r="Q19" s="20">
        <f t="shared" si="5"/>
        <v>1.4793324581253535E-2</v>
      </c>
      <c r="R19" s="21" t="s">
        <v>18</v>
      </c>
      <c r="S19" s="20">
        <f t="shared" si="6"/>
        <v>-1.7373316313469531E-2</v>
      </c>
      <c r="T19" s="20">
        <f t="shared" si="7"/>
        <v>2.167163766701918E-2</v>
      </c>
      <c r="U19" s="21" t="s">
        <v>18</v>
      </c>
      <c r="V19" s="20">
        <f t="shared" si="8"/>
        <v>-1.9882549475878562E-2</v>
      </c>
      <c r="W19" s="20">
        <f t="shared" si="9"/>
        <v>2.5350640524552465E-2</v>
      </c>
      <c r="X19" s="21" t="s">
        <v>18</v>
      </c>
      <c r="Y19" s="20">
        <f t="shared" si="10"/>
        <v>-2.2301489458218152E-2</v>
      </c>
      <c r="Z19" s="20">
        <f t="shared" si="11"/>
        <v>2.3258620148895216E-2</v>
      </c>
    </row>
    <row r="20" spans="1:26" ht="15.75" thickBot="1" x14ac:dyDescent="0.3">
      <c r="A20" s="227" t="s">
        <v>19</v>
      </c>
      <c r="B20" s="223">
        <v>77</v>
      </c>
      <c r="C20" s="224">
        <v>101.33827530160305</v>
      </c>
      <c r="D20" s="224">
        <v>115.05982466356994</v>
      </c>
      <c r="E20" s="224">
        <v>122.6066570787481</v>
      </c>
      <c r="F20" s="224">
        <v>132.6054361585914</v>
      </c>
      <c r="G20" s="231">
        <v>144.8145964831705</v>
      </c>
      <c r="I20" s="21" t="s">
        <v>19</v>
      </c>
      <c r="J20" s="20">
        <f t="shared" si="0"/>
        <v>-1.3485113835376532E-2</v>
      </c>
      <c r="K20" s="20">
        <f t="shared" si="1"/>
        <v>2.8021015761821366E-2</v>
      </c>
      <c r="L20" s="21" t="s">
        <v>19</v>
      </c>
      <c r="M20" s="20">
        <f t="shared" si="2"/>
        <v>-1.832313745022085E-2</v>
      </c>
      <c r="N20" s="20">
        <f t="shared" si="3"/>
        <v>4.1006380962514508E-2</v>
      </c>
      <c r="O20" s="21" t="s">
        <v>19</v>
      </c>
      <c r="P20" s="20">
        <f t="shared" si="4"/>
        <v>-2.1484787528881309E-2</v>
      </c>
      <c r="Q20" s="20">
        <f t="shared" si="5"/>
        <v>5.0677117772627539E-2</v>
      </c>
      <c r="R20" s="21" t="s">
        <v>19</v>
      </c>
      <c r="S20" s="20">
        <f t="shared" si="6"/>
        <v>-2.3629421209902492E-2</v>
      </c>
      <c r="T20" s="20">
        <f t="shared" si="7"/>
        <v>5.1195998490240029E-2</v>
      </c>
      <c r="U20" s="21" t="s">
        <v>19</v>
      </c>
      <c r="V20" s="20">
        <f t="shared" si="8"/>
        <v>-2.6382382810456611E-2</v>
      </c>
      <c r="W20" s="20">
        <f t="shared" si="9"/>
        <v>5.7145649219605042E-2</v>
      </c>
      <c r="X20" s="21" t="s">
        <v>19</v>
      </c>
      <c r="Y20" s="20">
        <f t="shared" si="10"/>
        <v>-2.9852500146888603E-2</v>
      </c>
      <c r="Z20" s="20">
        <f t="shared" si="11"/>
        <v>6.4889563761847499E-2</v>
      </c>
    </row>
    <row r="21" spans="1:26" ht="15.75" thickTop="1" x14ac:dyDescent="0.25">
      <c r="A21" s="226" t="s">
        <v>20</v>
      </c>
      <c r="B21" s="221">
        <v>2867</v>
      </c>
      <c r="C21" s="222">
        <v>2761.2730379256336</v>
      </c>
      <c r="D21" s="222">
        <v>2658.5403022613032</v>
      </c>
      <c r="E21" s="222">
        <v>2559.6783192322696</v>
      </c>
      <c r="F21" s="222">
        <v>2463.8544269937952</v>
      </c>
      <c r="G21" s="230">
        <v>2363.5909780669913</v>
      </c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 x14ac:dyDescent="0.25">
      <c r="A22" s="218"/>
      <c r="B22" s="218"/>
      <c r="C22" s="218"/>
      <c r="D22" s="218"/>
      <c r="E22" s="218"/>
      <c r="F22" s="218"/>
      <c r="G22" s="218"/>
    </row>
    <row r="23" spans="1:26" x14ac:dyDescent="0.25">
      <c r="A23" s="922" t="s">
        <v>74</v>
      </c>
      <c r="B23" s="923"/>
      <c r="C23" s="923"/>
      <c r="D23" s="923"/>
      <c r="E23" s="923"/>
      <c r="F23" s="923"/>
      <c r="G23" s="924"/>
    </row>
    <row r="24" spans="1:26" x14ac:dyDescent="0.25">
      <c r="A24" s="225" t="s">
        <v>1</v>
      </c>
      <c r="B24" s="219">
        <v>2010</v>
      </c>
      <c r="C24" s="219">
        <v>2015</v>
      </c>
      <c r="D24" s="219">
        <v>2020</v>
      </c>
      <c r="E24" s="219">
        <v>2025</v>
      </c>
      <c r="F24" s="219">
        <v>2030</v>
      </c>
      <c r="G24" s="228">
        <v>2035</v>
      </c>
      <c r="Q24" s="919" t="s">
        <v>223</v>
      </c>
      <c r="R24" s="918"/>
      <c r="S24" s="920">
        <f>(SUM(B$48:B$50,B$61:B$65)/SUM(B$51:B$60))*100</f>
        <v>68.785101980490694</v>
      </c>
    </row>
    <row r="25" spans="1:26" x14ac:dyDescent="0.25">
      <c r="A25" s="225" t="s">
        <v>2</v>
      </c>
      <c r="B25" s="219">
        <v>156</v>
      </c>
      <c r="C25" s="220">
        <v>154.810243903594</v>
      </c>
      <c r="D25" s="220">
        <v>165.83316909067349</v>
      </c>
      <c r="E25" s="220">
        <v>174.3121112896759</v>
      </c>
      <c r="F25" s="220">
        <v>179.42602391085609</v>
      </c>
      <c r="G25" s="229">
        <v>173.28824965316872</v>
      </c>
      <c r="Q25" s="919" t="s">
        <v>224</v>
      </c>
      <c r="R25" s="918"/>
      <c r="S25" s="920">
        <f>(SUM(B$48:B$50)/SUM(B$51:B$60))*100</f>
        <v>30.091634643807268</v>
      </c>
    </row>
    <row r="26" spans="1:26" x14ac:dyDescent="0.25">
      <c r="A26" s="225" t="s">
        <v>3</v>
      </c>
      <c r="B26" s="219">
        <v>181</v>
      </c>
      <c r="C26" s="220">
        <v>148.5393077692494</v>
      </c>
      <c r="D26" s="220">
        <v>148.44131364381866</v>
      </c>
      <c r="E26" s="220">
        <v>159.24744301095359</v>
      </c>
      <c r="F26" s="220">
        <v>167.03960356396757</v>
      </c>
      <c r="G26" s="229">
        <v>171.57076120898245</v>
      </c>
      <c r="Q26" s="919" t="s">
        <v>225</v>
      </c>
      <c r="R26" s="918"/>
      <c r="S26" s="920">
        <f>(SUM(B$61:B$65)/SUM(B$51:B$60))*100</f>
        <v>38.693467336683419</v>
      </c>
    </row>
    <row r="27" spans="1:26" x14ac:dyDescent="0.25">
      <c r="A27" s="225" t="s">
        <v>4</v>
      </c>
      <c r="B27" s="219">
        <v>145</v>
      </c>
      <c r="C27" s="220">
        <v>175.18715623791107</v>
      </c>
      <c r="D27" s="220">
        <v>141.33084047209857</v>
      </c>
      <c r="E27" s="220">
        <v>142.42215439517017</v>
      </c>
      <c r="F27" s="220">
        <v>152.9842957617434</v>
      </c>
      <c r="G27" s="229">
        <v>160.09978131873601</v>
      </c>
      <c r="Q27" s="919" t="s">
        <v>226</v>
      </c>
      <c r="R27" s="918"/>
      <c r="S27" s="920">
        <f>(SUM(B$61:B$65)/SUM(B$48:B$50))*100</f>
        <v>128.58546168958742</v>
      </c>
    </row>
    <row r="28" spans="1:26" x14ac:dyDescent="0.25">
      <c r="A28" s="225" t="s">
        <v>5</v>
      </c>
      <c r="B28" s="219">
        <v>168</v>
      </c>
      <c r="C28" s="220">
        <v>138.29117065169103</v>
      </c>
      <c r="D28" s="220">
        <v>169.4537451305911</v>
      </c>
      <c r="E28" s="220">
        <v>134.12486328024215</v>
      </c>
      <c r="F28" s="220">
        <v>136.51878356071427</v>
      </c>
      <c r="G28" s="229">
        <v>146.77932238470271</v>
      </c>
      <c r="Q28" s="919" t="s">
        <v>227</v>
      </c>
      <c r="R28" s="918"/>
      <c r="S28" s="921">
        <f>(B$21/B$43)*100</f>
        <v>100.84417868448821</v>
      </c>
    </row>
    <row r="29" spans="1:26" x14ac:dyDescent="0.25">
      <c r="A29" s="225" t="s">
        <v>6</v>
      </c>
      <c r="B29" s="219">
        <v>118</v>
      </c>
      <c r="C29" s="220">
        <v>162.57398490599599</v>
      </c>
      <c r="D29" s="220">
        <v>131.03823382584415</v>
      </c>
      <c r="E29" s="220">
        <v>163.16536236808759</v>
      </c>
      <c r="F29" s="220">
        <v>126.42973643091325</v>
      </c>
      <c r="G29" s="229">
        <v>130.22838797581019</v>
      </c>
      <c r="Q29" s="919" t="s">
        <v>228</v>
      </c>
      <c r="R29" s="918"/>
      <c r="S29" s="921">
        <f>(SUM(B$48)/SUM(B$28:B$33))*1000</f>
        <v>423.46938775510205</v>
      </c>
    </row>
    <row r="30" spans="1:26" x14ac:dyDescent="0.25">
      <c r="A30" s="225" t="s">
        <v>7</v>
      </c>
      <c r="B30" s="219">
        <v>119</v>
      </c>
      <c r="C30" s="220">
        <v>113.07615978406059</v>
      </c>
      <c r="D30" s="220">
        <v>157.65039651705968</v>
      </c>
      <c r="E30" s="220">
        <v>124.15414247241291</v>
      </c>
      <c r="F30" s="220">
        <v>157.4571077702619</v>
      </c>
      <c r="G30" s="229">
        <v>119.12975903523613</v>
      </c>
      <c r="Q30" s="919" t="s">
        <v>229</v>
      </c>
      <c r="R30" s="918"/>
      <c r="S30" s="921">
        <f>(SUM(B$52:B$54)/SUM(B$48:B$51,B$55:B$65))*100</f>
        <v>15.587044534412955</v>
      </c>
    </row>
    <row r="31" spans="1:26" x14ac:dyDescent="0.25">
      <c r="A31" s="225" t="s">
        <v>8</v>
      </c>
      <c r="B31" s="219">
        <v>122</v>
      </c>
      <c r="C31" s="220">
        <v>113.91482895622629</v>
      </c>
      <c r="D31" s="220">
        <v>108.17782095837259</v>
      </c>
      <c r="E31" s="220">
        <v>152.73740892409731</v>
      </c>
      <c r="F31" s="220">
        <v>117.24110789154345</v>
      </c>
      <c r="G31" s="229">
        <v>151.84125355213263</v>
      </c>
      <c r="Q31" s="918"/>
      <c r="R31" s="918"/>
      <c r="S31" s="904"/>
    </row>
    <row r="32" spans="1:26" x14ac:dyDescent="0.25">
      <c r="A32" s="225" t="s">
        <v>9</v>
      </c>
      <c r="B32" s="219">
        <v>104</v>
      </c>
      <c r="C32" s="220">
        <v>117.81256879450036</v>
      </c>
      <c r="D32" s="220">
        <v>109.03846995903652</v>
      </c>
      <c r="E32" s="220">
        <v>103.5174888021413</v>
      </c>
      <c r="F32" s="220">
        <v>148.13668605585917</v>
      </c>
      <c r="G32" s="229">
        <v>110.52394872212827</v>
      </c>
      <c r="Q32" s="904"/>
      <c r="R32" s="904"/>
      <c r="S32" s="904"/>
    </row>
    <row r="33" spans="1:19" x14ac:dyDescent="0.25">
      <c r="A33" s="225" t="s">
        <v>10</v>
      </c>
      <c r="B33" s="219">
        <v>153</v>
      </c>
      <c r="C33" s="220">
        <v>97.494725223787356</v>
      </c>
      <c r="D33" s="220">
        <v>113.30658114625626</v>
      </c>
      <c r="E33" s="220">
        <v>103.77859572192327</v>
      </c>
      <c r="F33" s="220">
        <v>98.543146514201993</v>
      </c>
      <c r="G33" s="229">
        <v>143.04688766307981</v>
      </c>
      <c r="Q33" s="904"/>
      <c r="R33" s="904"/>
      <c r="S33" s="904"/>
    </row>
    <row r="34" spans="1:19" x14ac:dyDescent="0.25">
      <c r="A34" s="226" t="s">
        <v>11</v>
      </c>
      <c r="B34" s="221">
        <v>211</v>
      </c>
      <c r="C34" s="222">
        <v>144.20221413476122</v>
      </c>
      <c r="D34" s="222">
        <v>91.32015387926144</v>
      </c>
      <c r="E34" s="222">
        <v>109.11188479660751</v>
      </c>
      <c r="F34" s="222">
        <v>98.719249644443636</v>
      </c>
      <c r="G34" s="230">
        <v>93.812652730775824</v>
      </c>
      <c r="Q34" s="904"/>
      <c r="R34" s="904"/>
      <c r="S34" s="904"/>
    </row>
    <row r="35" spans="1:19" x14ac:dyDescent="0.25">
      <c r="A35" s="226" t="s">
        <v>12</v>
      </c>
      <c r="B35" s="221">
        <v>229</v>
      </c>
      <c r="C35" s="222">
        <v>200.34632499017485</v>
      </c>
      <c r="D35" s="222">
        <v>134.93760070192161</v>
      </c>
      <c r="E35" s="222">
        <v>84.945466819672887</v>
      </c>
      <c r="F35" s="222">
        <v>104.58545667433469</v>
      </c>
      <c r="G35" s="230">
        <v>93.274885126135857</v>
      </c>
      <c r="Q35" s="904"/>
      <c r="R35" s="904"/>
      <c r="S35" s="904"/>
    </row>
    <row r="36" spans="1:19" x14ac:dyDescent="0.25">
      <c r="A36" s="226" t="s">
        <v>13</v>
      </c>
      <c r="B36" s="221">
        <v>204</v>
      </c>
      <c r="C36" s="222">
        <v>218.40287484942547</v>
      </c>
      <c r="D36" s="222">
        <v>189.22267382149178</v>
      </c>
      <c r="E36" s="222">
        <v>125.4800298051554</v>
      </c>
      <c r="F36" s="222">
        <v>78.555160340884171</v>
      </c>
      <c r="G36" s="230">
        <v>99.900438468116434</v>
      </c>
      <c r="Q36" s="904"/>
      <c r="R36" s="904"/>
      <c r="S36" s="904"/>
    </row>
    <row r="37" spans="1:19" x14ac:dyDescent="0.25">
      <c r="A37" s="226" t="s">
        <v>14</v>
      </c>
      <c r="B37" s="221">
        <v>206</v>
      </c>
      <c r="C37" s="222">
        <v>190.51512042799536</v>
      </c>
      <c r="D37" s="222">
        <v>204.90571926775692</v>
      </c>
      <c r="E37" s="222">
        <v>175.6351190776868</v>
      </c>
      <c r="F37" s="222">
        <v>114.56235994879236</v>
      </c>
      <c r="G37" s="230">
        <v>71.359913831613909</v>
      </c>
      <c r="Q37" s="904"/>
      <c r="R37" s="904"/>
      <c r="S37" s="904"/>
    </row>
    <row r="38" spans="1:19" x14ac:dyDescent="0.25">
      <c r="A38" s="226" t="s">
        <v>15</v>
      </c>
      <c r="B38" s="221">
        <v>165</v>
      </c>
      <c r="C38" s="222">
        <v>190.89299377682127</v>
      </c>
      <c r="D38" s="222">
        <v>174.79069070376394</v>
      </c>
      <c r="E38" s="222">
        <v>189.00259006208239</v>
      </c>
      <c r="F38" s="222">
        <v>160.10253743245283</v>
      </c>
      <c r="G38" s="230">
        <v>102.60980279545068</v>
      </c>
      <c r="Q38" s="904"/>
      <c r="R38" s="904"/>
      <c r="S38" s="904"/>
    </row>
    <row r="39" spans="1:19" x14ac:dyDescent="0.25">
      <c r="A39" s="226" t="s">
        <v>16</v>
      </c>
      <c r="B39" s="221">
        <v>114</v>
      </c>
      <c r="C39" s="222">
        <v>151.48379114319579</v>
      </c>
      <c r="D39" s="222">
        <v>174.2900219680694</v>
      </c>
      <c r="E39" s="222">
        <v>157.9085829545283</v>
      </c>
      <c r="F39" s="222">
        <v>171.81833872026255</v>
      </c>
      <c r="G39" s="230">
        <v>143.65490896090515</v>
      </c>
      <c r="Q39" s="904"/>
      <c r="R39" s="904"/>
      <c r="S39" s="904"/>
    </row>
    <row r="40" spans="1:19" x14ac:dyDescent="0.25">
      <c r="A40" s="226" t="s">
        <v>17</v>
      </c>
      <c r="B40" s="221">
        <v>153</v>
      </c>
      <c r="C40" s="222">
        <v>96.651554241676479</v>
      </c>
      <c r="D40" s="222">
        <v>132.51027775780327</v>
      </c>
      <c r="E40" s="222">
        <v>151.41678443182175</v>
      </c>
      <c r="F40" s="222">
        <v>135.66324254948114</v>
      </c>
      <c r="G40" s="230">
        <v>148.6848409594441</v>
      </c>
      <c r="Q40" s="904"/>
      <c r="R40" s="904"/>
      <c r="S40" s="904"/>
    </row>
    <row r="41" spans="1:19" x14ac:dyDescent="0.25">
      <c r="A41" s="226" t="s">
        <v>18</v>
      </c>
      <c r="B41" s="221">
        <v>135</v>
      </c>
      <c r="C41" s="222">
        <v>128.35939227767619</v>
      </c>
      <c r="D41" s="222">
        <v>79.224303718256905</v>
      </c>
      <c r="E41" s="222">
        <v>112.44824933170955</v>
      </c>
      <c r="F41" s="222">
        <v>127.41960299073384</v>
      </c>
      <c r="G41" s="230">
        <v>112.82765848905461</v>
      </c>
      <c r="Q41" s="904"/>
      <c r="R41" s="904"/>
      <c r="S41" s="904"/>
    </row>
    <row r="42" spans="1:19" ht="15.75" thickBot="1" x14ac:dyDescent="0.3">
      <c r="A42" s="227" t="s">
        <v>19</v>
      </c>
      <c r="B42" s="223">
        <v>160</v>
      </c>
      <c r="C42" s="224">
        <v>226.79063202964852</v>
      </c>
      <c r="D42" s="224">
        <v>271.39669301059263</v>
      </c>
      <c r="E42" s="224">
        <v>265.64214903691527</v>
      </c>
      <c r="F42" s="224">
        <v>287.23045199420494</v>
      </c>
      <c r="G42" s="231">
        <v>314.77953089032354</v>
      </c>
      <c r="Q42" s="904"/>
      <c r="R42" s="904"/>
      <c r="S42" s="904"/>
    </row>
    <row r="43" spans="1:19" ht="15.75" thickTop="1" x14ac:dyDescent="0.25">
      <c r="A43" s="226" t="s">
        <v>20</v>
      </c>
      <c r="B43" s="221">
        <v>2843</v>
      </c>
      <c r="C43" s="222">
        <v>2769.3450440983911</v>
      </c>
      <c r="D43" s="222">
        <v>2696.8687055726687</v>
      </c>
      <c r="E43" s="222">
        <v>2629.0504265808841</v>
      </c>
      <c r="F43" s="222">
        <v>2562.4328917556513</v>
      </c>
      <c r="G43" s="230">
        <v>2487.4129837657974</v>
      </c>
      <c r="Q43" s="904"/>
      <c r="R43" s="904"/>
      <c r="S43" s="904"/>
    </row>
    <row r="44" spans="1:19" x14ac:dyDescent="0.25">
      <c r="A44" s="218"/>
      <c r="B44" s="218"/>
      <c r="C44" s="218"/>
      <c r="D44" s="218"/>
      <c r="E44" s="218"/>
      <c r="F44" s="218"/>
      <c r="G44" s="218"/>
      <c r="Q44" s="919" t="s">
        <v>223</v>
      </c>
      <c r="R44" s="918"/>
      <c r="S44" s="920">
        <f>(SUM(C$48:C$50,C$61:C$65)/SUM(C$51:C$60))*100</f>
        <v>77.226360049639439</v>
      </c>
    </row>
    <row r="45" spans="1:19" x14ac:dyDescent="0.25">
      <c r="A45" s="218"/>
      <c r="B45" s="218"/>
      <c r="C45" s="218"/>
      <c r="D45" s="218"/>
      <c r="E45" s="218"/>
      <c r="F45" s="218"/>
      <c r="G45" s="218"/>
      <c r="Q45" s="919" t="s">
        <v>224</v>
      </c>
      <c r="R45" s="918"/>
      <c r="S45" s="920">
        <f>(SUM(C$48:C$50)/SUM(C$51:C$60))*100</f>
        <v>31.387141944660701</v>
      </c>
    </row>
    <row r="46" spans="1:19" x14ac:dyDescent="0.25">
      <c r="A46" s="922" t="s">
        <v>75</v>
      </c>
      <c r="B46" s="923"/>
      <c r="C46" s="923"/>
      <c r="D46" s="923"/>
      <c r="E46" s="923"/>
      <c r="F46" s="923"/>
      <c r="G46" s="924"/>
      <c r="Q46" s="919" t="s">
        <v>225</v>
      </c>
      <c r="R46" s="918"/>
      <c r="S46" s="920">
        <f>(SUM(C$61:C$65)/SUM(C$51:C$60))*100</f>
        <v>45.839218104978741</v>
      </c>
    </row>
    <row r="47" spans="1:19" x14ac:dyDescent="0.25">
      <c r="A47" s="225" t="s">
        <v>1</v>
      </c>
      <c r="B47" s="219">
        <v>2010</v>
      </c>
      <c r="C47" s="219">
        <v>2015</v>
      </c>
      <c r="D47" s="219">
        <v>2020</v>
      </c>
      <c r="E47" s="219">
        <v>2025</v>
      </c>
      <c r="F47" s="219">
        <v>2030</v>
      </c>
      <c r="G47" s="228">
        <v>2035</v>
      </c>
      <c r="Q47" s="919" t="s">
        <v>226</v>
      </c>
      <c r="R47" s="918"/>
      <c r="S47" s="920">
        <f>(SUM(C$61:C$65)/SUM(C$48:C$50))*100</f>
        <v>146.04457515054665</v>
      </c>
    </row>
    <row r="48" spans="1:19" x14ac:dyDescent="0.25">
      <c r="A48" s="225" t="s">
        <v>2</v>
      </c>
      <c r="B48" s="219">
        <v>332</v>
      </c>
      <c r="C48" s="220">
        <v>315.49842477912784</v>
      </c>
      <c r="D48" s="220">
        <v>338.44947715174214</v>
      </c>
      <c r="E48" s="220">
        <v>355.73851659297446</v>
      </c>
      <c r="F48" s="220">
        <v>366.17557586930184</v>
      </c>
      <c r="G48" s="229">
        <v>353.64948848398433</v>
      </c>
      <c r="Q48" s="919" t="s">
        <v>227</v>
      </c>
      <c r="R48" s="918"/>
      <c r="S48" s="921">
        <f>(C$21/C$43)*100</f>
        <v>99.708522916277289</v>
      </c>
    </row>
    <row r="49" spans="1:19" x14ac:dyDescent="0.25">
      <c r="A49" s="225" t="s">
        <v>3</v>
      </c>
      <c r="B49" s="219">
        <v>360</v>
      </c>
      <c r="C49" s="220">
        <v>317.06380136277153</v>
      </c>
      <c r="D49" s="220">
        <v>301.88810778366724</v>
      </c>
      <c r="E49" s="220">
        <v>325.00292276389393</v>
      </c>
      <c r="F49" s="220">
        <v>340.8432118877821</v>
      </c>
      <c r="G49" s="229">
        <v>350.09218379882378</v>
      </c>
      <c r="Q49" s="919" t="s">
        <v>228</v>
      </c>
      <c r="R49" s="918"/>
      <c r="S49" s="921">
        <f>(SUM(C$48)/SUM(C$28:C$33))*1000</f>
        <v>424.53437361495162</v>
      </c>
    </row>
    <row r="50" spans="1:19" x14ac:dyDescent="0.25">
      <c r="A50" s="225" t="s">
        <v>4</v>
      </c>
      <c r="B50" s="219">
        <v>326</v>
      </c>
      <c r="C50" s="220">
        <v>346.92127018209084</v>
      </c>
      <c r="D50" s="220">
        <v>302.74290174079124</v>
      </c>
      <c r="E50" s="220">
        <v>288.97286617664008</v>
      </c>
      <c r="F50" s="220">
        <v>312.26109235370399</v>
      </c>
      <c r="G50" s="229">
        <v>326.64363768932196</v>
      </c>
      <c r="Q50" s="919" t="s">
        <v>229</v>
      </c>
      <c r="R50" s="918"/>
      <c r="S50" s="921">
        <f>(SUM(C$52:C$54)/SUM(C$48:C$51,C$55:C$65))*100</f>
        <v>16.724652924213228</v>
      </c>
    </row>
    <row r="51" spans="1:19" x14ac:dyDescent="0.25">
      <c r="A51" s="225" t="s">
        <v>5</v>
      </c>
      <c r="B51" s="219">
        <v>320</v>
      </c>
      <c r="C51" s="220">
        <v>313.0859402595338</v>
      </c>
      <c r="D51" s="220">
        <v>333.87205691334242</v>
      </c>
      <c r="E51" s="220">
        <v>288.43672879446746</v>
      </c>
      <c r="F51" s="220">
        <v>276.20335822251616</v>
      </c>
      <c r="G51" s="229">
        <v>299.61334181444295</v>
      </c>
      <c r="Q51" s="904"/>
      <c r="R51" s="904"/>
      <c r="S51" s="904"/>
    </row>
    <row r="52" spans="1:19" x14ac:dyDescent="0.25">
      <c r="A52" s="225" t="s">
        <v>6</v>
      </c>
      <c r="B52" s="219">
        <v>243</v>
      </c>
      <c r="C52" s="220">
        <v>308.89088616032154</v>
      </c>
      <c r="D52" s="220">
        <v>299.00931649732428</v>
      </c>
      <c r="E52" s="220">
        <v>319.70718534997786</v>
      </c>
      <c r="F52" s="220">
        <v>273.18439269538158</v>
      </c>
      <c r="G52" s="229">
        <v>262.6473889959808</v>
      </c>
      <c r="Q52" s="904"/>
      <c r="R52" s="904"/>
      <c r="S52" s="904"/>
    </row>
    <row r="53" spans="1:19" x14ac:dyDescent="0.25">
      <c r="A53" s="225" t="s">
        <v>7</v>
      </c>
      <c r="B53" s="219">
        <v>264</v>
      </c>
      <c r="C53" s="220">
        <v>231.02737186285225</v>
      </c>
      <c r="D53" s="220">
        <v>297.60592019793404</v>
      </c>
      <c r="E53" s="220">
        <v>284.45108733496966</v>
      </c>
      <c r="F53" s="220">
        <v>305.37591207555784</v>
      </c>
      <c r="G53" s="229">
        <v>257.69539195415575</v>
      </c>
      <c r="Q53" s="904"/>
      <c r="R53" s="904"/>
      <c r="S53" s="904"/>
    </row>
    <row r="54" spans="1:19" x14ac:dyDescent="0.25">
      <c r="A54" s="225" t="s">
        <v>8</v>
      </c>
      <c r="B54" s="219">
        <v>263</v>
      </c>
      <c r="C54" s="220">
        <v>252.52503104178822</v>
      </c>
      <c r="D54" s="220">
        <v>219.8117834496548</v>
      </c>
      <c r="E54" s="220">
        <v>287.19803826691214</v>
      </c>
      <c r="F54" s="220">
        <v>270.7856926065142</v>
      </c>
      <c r="G54" s="229">
        <v>292.0361489118294</v>
      </c>
      <c r="Q54" s="904"/>
      <c r="R54" s="904"/>
      <c r="S54" s="904"/>
    </row>
    <row r="55" spans="1:19" x14ac:dyDescent="0.25">
      <c r="A55" s="225" t="s">
        <v>9</v>
      </c>
      <c r="B55" s="219">
        <v>235</v>
      </c>
      <c r="C55" s="220">
        <v>252.64576403462524</v>
      </c>
      <c r="D55" s="220">
        <v>241.17552737692787</v>
      </c>
      <c r="E55" s="220">
        <v>208.80436103408437</v>
      </c>
      <c r="F55" s="220">
        <v>277.07353056629785</v>
      </c>
      <c r="G55" s="229">
        <v>257.20251579803266</v>
      </c>
      <c r="Q55" s="904"/>
      <c r="R55" s="904"/>
      <c r="S55" s="904"/>
    </row>
    <row r="56" spans="1:19" x14ac:dyDescent="0.25">
      <c r="A56" s="225" t="s">
        <v>10</v>
      </c>
      <c r="B56" s="219">
        <v>296</v>
      </c>
      <c r="C56" s="220">
        <v>221.809029595494</v>
      </c>
      <c r="D56" s="220">
        <v>242.000752256141</v>
      </c>
      <c r="E56" s="220">
        <v>229.44878235926905</v>
      </c>
      <c r="F56" s="220">
        <v>197.53597331791184</v>
      </c>
      <c r="G56" s="229">
        <v>266.51805833649598</v>
      </c>
      <c r="Q56" s="904"/>
      <c r="R56" s="904"/>
      <c r="S56" s="904"/>
    </row>
    <row r="57" spans="1:19" x14ac:dyDescent="0.25">
      <c r="A57" s="226" t="s">
        <v>11</v>
      </c>
      <c r="B57" s="221">
        <v>406</v>
      </c>
      <c r="C57" s="222">
        <v>277.97159614790689</v>
      </c>
      <c r="D57" s="222">
        <v>208.84775004269233</v>
      </c>
      <c r="E57" s="222">
        <v>231.47630473645171</v>
      </c>
      <c r="F57" s="222">
        <v>217.72403498143822</v>
      </c>
      <c r="G57" s="230">
        <v>186.40753625727638</v>
      </c>
      <c r="Q57" s="904"/>
      <c r="R57" s="904"/>
      <c r="S57" s="904"/>
    </row>
    <row r="58" spans="1:19" x14ac:dyDescent="0.25">
      <c r="A58" s="226" t="s">
        <v>12</v>
      </c>
      <c r="B58" s="221">
        <v>489</v>
      </c>
      <c r="C58" s="222">
        <v>381.19565426257219</v>
      </c>
      <c r="D58" s="222">
        <v>258.67040768524549</v>
      </c>
      <c r="E58" s="222">
        <v>194.92074372598313</v>
      </c>
      <c r="F58" s="222">
        <v>219.73026274832611</v>
      </c>
      <c r="G58" s="230">
        <v>204.74180913044125</v>
      </c>
      <c r="Q58" s="904"/>
      <c r="R58" s="904"/>
      <c r="S58" s="904"/>
    </row>
    <row r="59" spans="1:19" x14ac:dyDescent="0.25">
      <c r="A59" s="226" t="s">
        <v>13</v>
      </c>
      <c r="B59" s="221">
        <v>451</v>
      </c>
      <c r="C59" s="222">
        <v>461.83168402529969</v>
      </c>
      <c r="D59" s="222">
        <v>355.41216036717685</v>
      </c>
      <c r="E59" s="222">
        <v>238.97631907156705</v>
      </c>
      <c r="F59" s="222">
        <v>180.71641003200762</v>
      </c>
      <c r="G59" s="230">
        <v>207.44360554660642</v>
      </c>
      <c r="Q59" s="904"/>
      <c r="R59" s="904"/>
      <c r="S59" s="904"/>
    </row>
    <row r="60" spans="1:19" x14ac:dyDescent="0.25">
      <c r="A60" s="226" t="s">
        <v>14</v>
      </c>
      <c r="B60" s="221">
        <v>416</v>
      </c>
      <c r="C60" s="222">
        <v>419.66911743354933</v>
      </c>
      <c r="D60" s="222">
        <v>429.57927879117557</v>
      </c>
      <c r="E60" s="222">
        <v>325.94555519294738</v>
      </c>
      <c r="F60" s="222">
        <v>217.14281647529421</v>
      </c>
      <c r="G60" s="230">
        <v>164.97052076800895</v>
      </c>
      <c r="Q60" s="904"/>
      <c r="R60" s="904"/>
      <c r="S60" s="904"/>
    </row>
    <row r="61" spans="1:19" x14ac:dyDescent="0.25">
      <c r="A61" s="226" t="s">
        <v>15</v>
      </c>
      <c r="B61" s="221">
        <v>336</v>
      </c>
      <c r="C61" s="222">
        <v>380.98537152888605</v>
      </c>
      <c r="D61" s="222">
        <v>381.84061079489857</v>
      </c>
      <c r="E61" s="222">
        <v>390.88759098112149</v>
      </c>
      <c r="F61" s="222">
        <v>292.23237590302404</v>
      </c>
      <c r="G61" s="230">
        <v>192.84252487758084</v>
      </c>
      <c r="Q61" s="904"/>
      <c r="R61" s="904"/>
      <c r="S61" s="904"/>
    </row>
    <row r="62" spans="1:19" x14ac:dyDescent="0.25">
      <c r="A62" s="226" t="s">
        <v>16</v>
      </c>
      <c r="B62" s="221">
        <v>251</v>
      </c>
      <c r="C62" s="222">
        <v>302.08294839121118</v>
      </c>
      <c r="D62" s="222">
        <v>341.57817336417486</v>
      </c>
      <c r="E62" s="222">
        <v>339.76492335785116</v>
      </c>
      <c r="F62" s="222">
        <v>348.10539622118273</v>
      </c>
      <c r="G62" s="230">
        <v>256.30111295218575</v>
      </c>
      <c r="Q62" s="904"/>
      <c r="R62" s="904"/>
      <c r="S62" s="904"/>
    </row>
    <row r="63" spans="1:19" x14ac:dyDescent="0.25">
      <c r="A63" s="226" t="s">
        <v>17</v>
      </c>
      <c r="B63" s="221">
        <v>266</v>
      </c>
      <c r="C63" s="222">
        <v>208.41879506866783</v>
      </c>
      <c r="D63" s="222">
        <v>255.71969814467261</v>
      </c>
      <c r="E63" s="222">
        <v>288.15433886086606</v>
      </c>
      <c r="F63" s="222">
        <v>284.00638535465845</v>
      </c>
      <c r="G63" s="230">
        <v>291.59229693848374</v>
      </c>
      <c r="Q63" s="904"/>
      <c r="R63" s="904"/>
      <c r="S63" s="904"/>
    </row>
    <row r="64" spans="1:19" x14ac:dyDescent="0.25">
      <c r="A64" s="226" t="s">
        <v>18</v>
      </c>
      <c r="B64" s="221">
        <v>219</v>
      </c>
      <c r="C64" s="222">
        <v>210.86648855607501</v>
      </c>
      <c r="D64" s="222">
        <v>160.7485676022481</v>
      </c>
      <c r="E64" s="222">
        <v>202.59367509751354</v>
      </c>
      <c r="F64" s="222">
        <v>227.35500928575067</v>
      </c>
      <c r="G64" s="230">
        <v>221.01227220564303</v>
      </c>
      <c r="Q64" s="919" t="s">
        <v>223</v>
      </c>
      <c r="R64" s="918"/>
      <c r="S64" s="920">
        <f>(SUM(D$48:D$50,D$61:D$65)/SUM(D$51:D$60))*100</f>
        <v>85.566075152094342</v>
      </c>
    </row>
    <row r="65" spans="1:19" ht="15.75" thickBot="1" x14ac:dyDescent="0.3">
      <c r="A65" s="227" t="s">
        <v>19</v>
      </c>
      <c r="B65" s="223">
        <v>237</v>
      </c>
      <c r="C65" s="224">
        <v>328.12890733125158</v>
      </c>
      <c r="D65" s="224">
        <v>386.45651767416257</v>
      </c>
      <c r="E65" s="224">
        <v>388.24880611566334</v>
      </c>
      <c r="F65" s="224">
        <v>419.83588815279631</v>
      </c>
      <c r="G65" s="231">
        <v>459.59412737349408</v>
      </c>
      <c r="Q65" s="919" t="s">
        <v>224</v>
      </c>
      <c r="R65" s="918"/>
      <c r="S65" s="920">
        <f>(SUM(D$48:D$50)/SUM(D$51:D$60))*100</f>
        <v>32.677941910511684</v>
      </c>
    </row>
    <row r="66" spans="1:19" ht="15.75" thickTop="1" x14ac:dyDescent="0.25">
      <c r="A66" s="226" t="s">
        <v>20</v>
      </c>
      <c r="B66" s="221">
        <v>5710</v>
      </c>
      <c r="C66" s="222">
        <v>5530.6180820240261</v>
      </c>
      <c r="D66" s="222">
        <v>5355.4090078339723</v>
      </c>
      <c r="E66" s="222">
        <v>5188.7287458131541</v>
      </c>
      <c r="F66" s="222">
        <v>5026.2873187494451</v>
      </c>
      <c r="G66" s="230">
        <v>4851.0039618327883</v>
      </c>
      <c r="Q66" s="919" t="s">
        <v>225</v>
      </c>
      <c r="R66" s="918"/>
      <c r="S66" s="920">
        <f>(SUM(D$61:D$65)/SUM(D$51:D$60))*100</f>
        <v>52.888133241582679</v>
      </c>
    </row>
    <row r="67" spans="1:19" x14ac:dyDescent="0.25">
      <c r="Q67" s="919" t="s">
        <v>226</v>
      </c>
      <c r="R67" s="918"/>
      <c r="S67" s="920">
        <f>(SUM(D$61:D$65)/SUM(D$48:D$50))*100</f>
        <v>161.84658564611092</v>
      </c>
    </row>
    <row r="68" spans="1:19" x14ac:dyDescent="0.25">
      <c r="Q68" s="919" t="s">
        <v>227</v>
      </c>
      <c r="R68" s="918"/>
      <c r="S68" s="921">
        <f>(D$21/D$43)*100</f>
        <v>98.5787812646509</v>
      </c>
    </row>
    <row r="69" spans="1:19" x14ac:dyDescent="0.25">
      <c r="Q69" s="919" t="s">
        <v>228</v>
      </c>
      <c r="R69" s="918"/>
      <c r="S69" s="921">
        <f>(SUM(D$48)/SUM(D$28:D$33))*1000</f>
        <v>429.14212108198046</v>
      </c>
    </row>
    <row r="70" spans="1:19" x14ac:dyDescent="0.25">
      <c r="Q70" s="919" t="s">
        <v>229</v>
      </c>
      <c r="R70" s="918"/>
      <c r="S70" s="921">
        <f>(SUM(D$52:D$54)/SUM(D$48:D$51,D$55:D$65))*100</f>
        <v>17.987007270777521</v>
      </c>
    </row>
    <row r="71" spans="1:19" x14ac:dyDescent="0.25">
      <c r="Q71" s="904"/>
      <c r="R71" s="904"/>
      <c r="S71" s="904"/>
    </row>
    <row r="72" spans="1:19" x14ac:dyDescent="0.25">
      <c r="Q72" s="904"/>
      <c r="R72" s="904"/>
      <c r="S72" s="904"/>
    </row>
    <row r="73" spans="1:19" x14ac:dyDescent="0.25">
      <c r="Q73" s="904"/>
      <c r="R73" s="904"/>
      <c r="S73" s="904"/>
    </row>
    <row r="74" spans="1:19" x14ac:dyDescent="0.25">
      <c r="Q74" s="904"/>
      <c r="R74" s="904"/>
      <c r="S74" s="904"/>
    </row>
    <row r="75" spans="1:19" x14ac:dyDescent="0.25">
      <c r="Q75" s="904"/>
      <c r="R75" s="904"/>
      <c r="S75" s="904"/>
    </row>
    <row r="76" spans="1:19" x14ac:dyDescent="0.25">
      <c r="Q76" s="904"/>
      <c r="R76" s="904"/>
      <c r="S76" s="904"/>
    </row>
    <row r="77" spans="1:19" x14ac:dyDescent="0.25">
      <c r="Q77" s="904"/>
      <c r="R77" s="904"/>
      <c r="S77" s="904"/>
    </row>
    <row r="78" spans="1:19" x14ac:dyDescent="0.25">
      <c r="Q78" s="904"/>
      <c r="R78" s="904"/>
      <c r="S78" s="904"/>
    </row>
    <row r="79" spans="1:19" x14ac:dyDescent="0.25">
      <c r="Q79" s="904"/>
      <c r="R79" s="904"/>
      <c r="S79" s="904"/>
    </row>
    <row r="80" spans="1:19" x14ac:dyDescent="0.25">
      <c r="Q80" s="904"/>
      <c r="R80" s="904"/>
      <c r="S80" s="904"/>
    </row>
    <row r="81" spans="17:19" x14ac:dyDescent="0.25">
      <c r="Q81" s="904"/>
      <c r="R81" s="904"/>
      <c r="S81" s="904"/>
    </row>
    <row r="82" spans="17:19" x14ac:dyDescent="0.25">
      <c r="Q82" s="904"/>
      <c r="R82" s="904"/>
      <c r="S82" s="904"/>
    </row>
    <row r="83" spans="17:19" x14ac:dyDescent="0.25">
      <c r="Q83" s="904"/>
      <c r="R83" s="904"/>
      <c r="S83" s="904"/>
    </row>
    <row r="84" spans="17:19" x14ac:dyDescent="0.25">
      <c r="Q84" s="919" t="s">
        <v>223</v>
      </c>
      <c r="R84" s="918"/>
      <c r="S84" s="920">
        <f>(SUM(E$48:E$50,E$61:E$65)/SUM(E$51:E$60))*100</f>
        <v>98.850238862600975</v>
      </c>
    </row>
    <row r="85" spans="17:19" x14ac:dyDescent="0.25">
      <c r="Q85" s="919" t="s">
        <v>224</v>
      </c>
      <c r="R85" s="918"/>
      <c r="S85" s="920">
        <f>(SUM(E$48:E$50)/SUM(E$51:E$60))*100</f>
        <v>37.162844837363004</v>
      </c>
    </row>
    <row r="86" spans="17:19" x14ac:dyDescent="0.25">
      <c r="Q86" s="919" t="s">
        <v>225</v>
      </c>
      <c r="R86" s="918"/>
      <c r="S86" s="920">
        <f>(SUM(E$61:E$65)/SUM(E$51:E$60))*100</f>
        <v>61.687394025237971</v>
      </c>
    </row>
    <row r="87" spans="17:19" x14ac:dyDescent="0.25">
      <c r="Q87" s="919" t="s">
        <v>226</v>
      </c>
      <c r="R87" s="918"/>
      <c r="S87" s="920">
        <f>(SUM(E$61:E$65)/SUM(E$48:E$50))*100</f>
        <v>165.9921200736988</v>
      </c>
    </row>
    <row r="88" spans="17:19" x14ac:dyDescent="0.25">
      <c r="Q88" s="919" t="s">
        <v>227</v>
      </c>
      <c r="R88" s="918"/>
      <c r="S88" s="921">
        <f>(E$21/E$43)*100</f>
        <v>97.361324581406606</v>
      </c>
    </row>
    <row r="89" spans="17:19" x14ac:dyDescent="0.25">
      <c r="Q89" s="919" t="s">
        <v>228</v>
      </c>
      <c r="R89" s="918"/>
      <c r="S89" s="921">
        <f>(SUM(E$48)/SUM(E$28:E$33))*1000</f>
        <v>455.21253267340103</v>
      </c>
    </row>
    <row r="90" spans="17:19" x14ac:dyDescent="0.25">
      <c r="Q90" s="919" t="s">
        <v>229</v>
      </c>
      <c r="R90" s="918"/>
      <c r="S90" s="921">
        <f>(SUM(E$52:E$54)/SUM(E$48:E$51,E$55:E$65))*100</f>
        <v>20.741891108179686</v>
      </c>
    </row>
    <row r="91" spans="17:19" x14ac:dyDescent="0.25">
      <c r="Q91" s="904"/>
      <c r="R91" s="904"/>
      <c r="S91" s="904"/>
    </row>
    <row r="92" spans="17:19" x14ac:dyDescent="0.25">
      <c r="Q92" s="904"/>
      <c r="R92" s="904"/>
      <c r="S92" s="904"/>
    </row>
    <row r="93" spans="17:19" x14ac:dyDescent="0.25">
      <c r="Q93" s="904"/>
      <c r="R93" s="904"/>
      <c r="S93" s="904"/>
    </row>
    <row r="94" spans="17:19" x14ac:dyDescent="0.25">
      <c r="Q94" s="904"/>
      <c r="R94" s="904"/>
      <c r="S94" s="904"/>
    </row>
    <row r="95" spans="17:19" x14ac:dyDescent="0.25">
      <c r="Q95" s="904"/>
      <c r="R95" s="904"/>
      <c r="S95" s="904"/>
    </row>
    <row r="96" spans="17:19" x14ac:dyDescent="0.25">
      <c r="Q96" s="904"/>
      <c r="R96" s="904"/>
      <c r="S96" s="904"/>
    </row>
    <row r="97" spans="17:19" x14ac:dyDescent="0.25">
      <c r="Q97" s="904"/>
      <c r="R97" s="904"/>
      <c r="S97" s="904"/>
    </row>
    <row r="98" spans="17:19" x14ac:dyDescent="0.25">
      <c r="Q98" s="904"/>
      <c r="R98" s="904"/>
      <c r="S98" s="904"/>
    </row>
    <row r="99" spans="17:19" x14ac:dyDescent="0.25">
      <c r="Q99" s="904"/>
      <c r="R99" s="904"/>
      <c r="S99" s="904"/>
    </row>
    <row r="100" spans="17:19" x14ac:dyDescent="0.25">
      <c r="Q100" s="904"/>
      <c r="R100" s="904"/>
      <c r="S100" s="904"/>
    </row>
    <row r="101" spans="17:19" x14ac:dyDescent="0.25">
      <c r="Q101" s="904"/>
      <c r="R101" s="904"/>
      <c r="S101" s="904"/>
    </row>
    <row r="102" spans="17:19" x14ac:dyDescent="0.25">
      <c r="Q102" s="904"/>
      <c r="R102" s="904"/>
      <c r="S102" s="904"/>
    </row>
    <row r="103" spans="17:19" x14ac:dyDescent="0.25">
      <c r="Q103" s="904"/>
      <c r="R103" s="904"/>
      <c r="S103" s="904"/>
    </row>
    <row r="104" spans="17:19" x14ac:dyDescent="0.25">
      <c r="Q104" s="919" t="s">
        <v>223</v>
      </c>
      <c r="R104" s="918"/>
      <c r="S104" s="920">
        <f>(SUM(F$48:F$50,F$61:F$65)/SUM(F$51:F$60))*100</f>
        <v>106.37833351530763</v>
      </c>
    </row>
    <row r="105" spans="17:19" x14ac:dyDescent="0.25">
      <c r="Q105" s="919" t="s">
        <v>224</v>
      </c>
      <c r="R105" s="918"/>
      <c r="S105" s="920">
        <f>(SUM(F$48:F$50)/SUM(F$51:F$60))*100</f>
        <v>41.851424262647292</v>
      </c>
    </row>
    <row r="106" spans="17:19" x14ac:dyDescent="0.25">
      <c r="Q106" s="919" t="s">
        <v>225</v>
      </c>
      <c r="R106" s="918"/>
      <c r="S106" s="920">
        <f>(SUM(F$61:F$65)/SUM(F$51:F$60))*100</f>
        <v>64.526909252660346</v>
      </c>
    </row>
    <row r="107" spans="17:19" x14ac:dyDescent="0.25">
      <c r="Q107" s="919" t="s">
        <v>226</v>
      </c>
      <c r="R107" s="918"/>
      <c r="S107" s="920">
        <f>(SUM(F$61:F$65)/SUM(F$48:F$50))*100</f>
        <v>154.18091591748072</v>
      </c>
    </row>
    <row r="108" spans="17:19" x14ac:dyDescent="0.25">
      <c r="Q108" s="919" t="s">
        <v>227</v>
      </c>
      <c r="R108" s="918"/>
      <c r="S108" s="921">
        <f>(F$21/F$43)*100</f>
        <v>96.152934772300895</v>
      </c>
    </row>
    <row r="109" spans="17:19" x14ac:dyDescent="0.25">
      <c r="Q109" s="919" t="s">
        <v>228</v>
      </c>
      <c r="R109" s="918"/>
      <c r="S109" s="921">
        <f>(SUM(F$48)/SUM(F$28:F$33))*1000</f>
        <v>466.86621453955388</v>
      </c>
    </row>
    <row r="110" spans="17:19" x14ac:dyDescent="0.25">
      <c r="Q110" s="919" t="s">
        <v>229</v>
      </c>
      <c r="R110" s="918"/>
      <c r="S110" s="921">
        <f>(SUM(F$52:F$54)/SUM(F$48:F$51,F$55:F$65))*100</f>
        <v>20.334161579709971</v>
      </c>
    </row>
    <row r="111" spans="17:19" x14ac:dyDescent="0.25">
      <c r="Q111" s="904"/>
      <c r="R111" s="904"/>
      <c r="S111" s="904"/>
    </row>
    <row r="112" spans="17:19" x14ac:dyDescent="0.25">
      <c r="Q112" s="904"/>
      <c r="R112" s="904"/>
      <c r="S112" s="904"/>
    </row>
    <row r="113" spans="17:19" x14ac:dyDescent="0.25">
      <c r="Q113" s="904"/>
      <c r="R113" s="904"/>
      <c r="S113" s="904"/>
    </row>
    <row r="114" spans="17:19" x14ac:dyDescent="0.25">
      <c r="Q114" s="904"/>
      <c r="R114" s="904"/>
      <c r="S114" s="904"/>
    </row>
    <row r="115" spans="17:19" x14ac:dyDescent="0.25">
      <c r="Q115" s="904"/>
      <c r="R115" s="904"/>
      <c r="S115" s="904"/>
    </row>
    <row r="116" spans="17:19" x14ac:dyDescent="0.25">
      <c r="Q116" s="904"/>
      <c r="R116" s="904"/>
      <c r="S116" s="904"/>
    </row>
    <row r="117" spans="17:19" x14ac:dyDescent="0.25">
      <c r="Q117" s="904"/>
      <c r="R117" s="904"/>
      <c r="S117" s="904"/>
    </row>
    <row r="118" spans="17:19" x14ac:dyDescent="0.25">
      <c r="Q118" s="904"/>
      <c r="R118" s="904"/>
      <c r="S118" s="904"/>
    </row>
    <row r="119" spans="17:19" x14ac:dyDescent="0.25">
      <c r="Q119" s="904"/>
      <c r="R119" s="904"/>
      <c r="S119" s="904"/>
    </row>
    <row r="120" spans="17:19" x14ac:dyDescent="0.25">
      <c r="Q120" s="904"/>
      <c r="R120" s="904"/>
      <c r="S120" s="904"/>
    </row>
    <row r="121" spans="17:19" x14ac:dyDescent="0.25">
      <c r="Q121" s="904"/>
      <c r="R121" s="904"/>
      <c r="S121" s="904"/>
    </row>
    <row r="122" spans="17:19" x14ac:dyDescent="0.25">
      <c r="Q122" s="904"/>
      <c r="R122" s="904"/>
      <c r="S122" s="904"/>
    </row>
    <row r="123" spans="17:19" x14ac:dyDescent="0.25">
      <c r="Q123" s="904"/>
      <c r="R123" s="904"/>
      <c r="S123" s="904"/>
    </row>
    <row r="124" spans="17:19" x14ac:dyDescent="0.25">
      <c r="Q124" s="919" t="s">
        <v>223</v>
      </c>
      <c r="R124" s="918"/>
      <c r="S124" s="920">
        <f>(SUM(G$48:G$50,G$61:G$65)/SUM(G$51:G$60))*100</f>
        <v>102.18613114393635</v>
      </c>
    </row>
    <row r="125" spans="17:19" x14ac:dyDescent="0.25">
      <c r="Q125" s="919" t="s">
        <v>224</v>
      </c>
      <c r="R125" s="918"/>
      <c r="S125" s="920">
        <f>(SUM(G$48:G$50)/SUM(G$51:G$60))*100</f>
        <v>42.94567084461837</v>
      </c>
    </row>
    <row r="126" spans="17:19" x14ac:dyDescent="0.25">
      <c r="Q126" s="919" t="s">
        <v>225</v>
      </c>
      <c r="R126" s="918"/>
      <c r="S126" s="920">
        <f>(SUM(G$61:G$65)/SUM(G$51:G$60))*100</f>
        <v>59.240460299317967</v>
      </c>
    </row>
    <row r="127" spans="17:19" x14ac:dyDescent="0.25">
      <c r="Q127" s="919" t="s">
        <v>226</v>
      </c>
      <c r="R127" s="918"/>
      <c r="S127" s="920">
        <f>(SUM(G$61:G$65)/SUM(G$48:G$50))*100</f>
        <v>137.94279873670092</v>
      </c>
    </row>
    <row r="128" spans="17:19" x14ac:dyDescent="0.25">
      <c r="Q128" s="919" t="s">
        <v>227</v>
      </c>
      <c r="R128" s="918"/>
      <c r="S128" s="921">
        <f>(G$21/G$43)*100</f>
        <v>95.022056791255196</v>
      </c>
    </row>
    <row r="129" spans="17:19" x14ac:dyDescent="0.25">
      <c r="Q129" s="919" t="s">
        <v>228</v>
      </c>
      <c r="R129" s="918"/>
      <c r="S129" s="921">
        <f>(SUM(G$48)/SUM(G$28:G$33))*1000</f>
        <v>441.20726456169473</v>
      </c>
    </row>
    <row r="130" spans="17:19" x14ac:dyDescent="0.25">
      <c r="Q130" s="919" t="s">
        <v>229</v>
      </c>
      <c r="R130" s="918"/>
      <c r="S130" s="921">
        <f>(SUM(G$52:G$54)/SUM(G$48:G$51,G$55:G$65))*100</f>
        <v>20.115235344478872</v>
      </c>
    </row>
    <row r="147" spans="4:8" x14ac:dyDescent="0.25">
      <c r="D147" s="19"/>
      <c r="E147" s="19"/>
      <c r="F147" s="19"/>
      <c r="G147" s="19"/>
      <c r="H147" s="19"/>
    </row>
  </sheetData>
  <mergeCells count="3">
    <mergeCell ref="A1:G1"/>
    <mergeCell ref="A23:G23"/>
    <mergeCell ref="A46:G46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Z147"/>
  <sheetViews>
    <sheetView workbookViewId="0">
      <selection sqref="A1:G1"/>
    </sheetView>
  </sheetViews>
  <sheetFormatPr defaultRowHeight="15" x14ac:dyDescent="0.25"/>
  <cols>
    <col min="1" max="9" width="9.140625" style="18"/>
    <col min="10" max="11" width="11.140625" style="18" bestFit="1" customWidth="1"/>
    <col min="12" max="12" width="11.140625" style="18" customWidth="1"/>
    <col min="13" max="14" width="11.140625" style="18" bestFit="1" customWidth="1"/>
    <col min="15" max="15" width="11.140625" style="18" customWidth="1"/>
    <col min="16" max="17" width="11.140625" style="18" bestFit="1" customWidth="1"/>
    <col min="18" max="18" width="11.140625" style="18" customWidth="1"/>
    <col min="19" max="20" width="11.140625" style="18" bestFit="1" customWidth="1"/>
    <col min="21" max="21" width="11.140625" style="18" customWidth="1"/>
    <col min="22" max="23" width="11.140625" style="18" bestFit="1" customWidth="1"/>
    <col min="24" max="24" width="11.140625" style="18" customWidth="1"/>
    <col min="25" max="26" width="11.140625" style="18" bestFit="1" customWidth="1"/>
    <col min="27" max="16384" width="9.140625" style="18"/>
  </cols>
  <sheetData>
    <row r="1" spans="1:26" x14ac:dyDescent="0.25">
      <c r="A1" s="922" t="s">
        <v>76</v>
      </c>
      <c r="B1" s="923"/>
      <c r="C1" s="923"/>
      <c r="D1" s="923"/>
      <c r="E1" s="923"/>
      <c r="F1" s="923"/>
      <c r="G1" s="924"/>
      <c r="J1" s="20" t="s">
        <v>23</v>
      </c>
      <c r="K1" s="20" t="s">
        <v>24</v>
      </c>
      <c r="L1" s="20"/>
      <c r="M1" s="20" t="s">
        <v>23</v>
      </c>
      <c r="N1" s="20" t="s">
        <v>24</v>
      </c>
      <c r="O1" s="20"/>
      <c r="P1" s="20" t="s">
        <v>23</v>
      </c>
      <c r="Q1" s="20" t="s">
        <v>24</v>
      </c>
      <c r="R1" s="20"/>
      <c r="S1" s="20" t="s">
        <v>23</v>
      </c>
      <c r="T1" s="20" t="s">
        <v>24</v>
      </c>
      <c r="U1" s="20"/>
      <c r="V1" s="20" t="s">
        <v>23</v>
      </c>
      <c r="W1" s="20" t="s">
        <v>24</v>
      </c>
      <c r="X1" s="20"/>
      <c r="Y1" s="20" t="s">
        <v>23</v>
      </c>
      <c r="Z1" s="20" t="s">
        <v>24</v>
      </c>
    </row>
    <row r="2" spans="1:26" x14ac:dyDescent="0.25">
      <c r="A2" s="239" t="s">
        <v>1</v>
      </c>
      <c r="B2" s="233">
        <v>2010</v>
      </c>
      <c r="C2" s="233">
        <v>2015</v>
      </c>
      <c r="D2" s="233">
        <v>2020</v>
      </c>
      <c r="E2" s="233">
        <v>2025</v>
      </c>
      <c r="F2" s="233">
        <v>2030</v>
      </c>
      <c r="G2" s="242">
        <v>2035</v>
      </c>
      <c r="J2" s="1">
        <f>B2</f>
        <v>2010</v>
      </c>
      <c r="K2" s="1">
        <f>B24</f>
        <v>2010</v>
      </c>
      <c r="L2" s="1"/>
      <c r="M2" s="1">
        <v>2015</v>
      </c>
      <c r="N2" s="1">
        <v>2015</v>
      </c>
      <c r="O2" s="1"/>
      <c r="P2" s="1">
        <v>2020</v>
      </c>
      <c r="Q2" s="1">
        <v>2020</v>
      </c>
      <c r="R2" s="1"/>
      <c r="S2" s="1">
        <v>2025</v>
      </c>
      <c r="T2" s="1">
        <v>2025</v>
      </c>
      <c r="U2" s="1"/>
      <c r="V2" s="1">
        <v>2030</v>
      </c>
      <c r="W2" s="1">
        <v>2030</v>
      </c>
      <c r="X2" s="1"/>
      <c r="Y2" s="1">
        <v>2035</v>
      </c>
      <c r="Z2" s="1">
        <v>2035</v>
      </c>
    </row>
    <row r="3" spans="1:26" x14ac:dyDescent="0.25">
      <c r="A3" s="239" t="s">
        <v>2</v>
      </c>
      <c r="B3" s="233">
        <v>144</v>
      </c>
      <c r="C3" s="234">
        <v>120.94727297543659</v>
      </c>
      <c r="D3" s="234">
        <v>135.4281103119464</v>
      </c>
      <c r="E3" s="234">
        <v>152.80713091720926</v>
      </c>
      <c r="F3" s="234">
        <v>147.61355076993885</v>
      </c>
      <c r="G3" s="243">
        <v>139.01907596631042</v>
      </c>
      <c r="I3" s="21" t="s">
        <v>2</v>
      </c>
      <c r="J3" s="20">
        <f>-B3/B$66</f>
        <v>-3.2997250229147568E-2</v>
      </c>
      <c r="K3" s="20">
        <f>B25/B$66</f>
        <v>2.8872593950504125E-2</v>
      </c>
      <c r="L3" s="21" t="s">
        <v>2</v>
      </c>
      <c r="M3" s="20">
        <f>-C3/C$66</f>
        <v>-2.8044096350387841E-2</v>
      </c>
      <c r="N3" s="20">
        <f>C25/C$66</f>
        <v>2.6962689848912428E-2</v>
      </c>
      <c r="O3" s="21" t="s">
        <v>2</v>
      </c>
      <c r="P3" s="20">
        <f>-D3/D$66</f>
        <v>-3.1715544850888004E-2</v>
      </c>
      <c r="Q3" s="20">
        <f>D25/D$66</f>
        <v>3.04716447442001E-2</v>
      </c>
      <c r="R3" s="21" t="s">
        <v>2</v>
      </c>
      <c r="S3" s="20">
        <f>-E3/E$66</f>
        <v>-3.5978755832752903E-2</v>
      </c>
      <c r="T3" s="20">
        <f>E25/E$66</f>
        <v>3.4567826210646906E-2</v>
      </c>
      <c r="U3" s="21" t="s">
        <v>2</v>
      </c>
      <c r="V3" s="20">
        <f>-F3/F$66</f>
        <v>-3.5123031524943088E-2</v>
      </c>
      <c r="W3" s="20">
        <f>F25/F$66</f>
        <v>3.374565770224959E-2</v>
      </c>
      <c r="X3" s="21" t="s">
        <v>2</v>
      </c>
      <c r="Y3" s="20">
        <f>-G3/G$66</f>
        <v>-3.3649701792922017E-2</v>
      </c>
      <c r="Z3" s="20">
        <f>G25/G$66</f>
        <v>3.2330105645026648E-2</v>
      </c>
    </row>
    <row r="4" spans="1:26" x14ac:dyDescent="0.25">
      <c r="A4" s="239" t="s">
        <v>3</v>
      </c>
      <c r="B4" s="233">
        <v>153</v>
      </c>
      <c r="C4" s="234">
        <v>139.23342793321953</v>
      </c>
      <c r="D4" s="234">
        <v>116.58912774436234</v>
      </c>
      <c r="E4" s="234">
        <v>131.653889565898</v>
      </c>
      <c r="F4" s="234">
        <v>148.52474017128782</v>
      </c>
      <c r="G4" s="243">
        <v>142.80230684694644</v>
      </c>
      <c r="I4" s="21" t="s">
        <v>3</v>
      </c>
      <c r="J4" s="20">
        <f t="shared" ref="J4:J20" si="0">-B4/B$66</f>
        <v>-3.5059578368469291E-2</v>
      </c>
      <c r="K4" s="20">
        <f t="shared" ref="K4:K20" si="1">B26/B$66</f>
        <v>2.7268560953253897E-2</v>
      </c>
      <c r="L4" s="21" t="s">
        <v>3</v>
      </c>
      <c r="M4" s="20">
        <f t="shared" ref="M4:M20" si="2">-C4/C$66</f>
        <v>-3.2284114987420995E-2</v>
      </c>
      <c r="N4" s="20">
        <f t="shared" ref="N4:N20" si="3">C26/C$66</f>
        <v>2.8390021369916408E-2</v>
      </c>
      <c r="O4" s="21" t="s">
        <v>3</v>
      </c>
      <c r="P4" s="20">
        <f t="shared" ref="P4:P20" si="4">-D4/D$66</f>
        <v>-2.7303694200450302E-2</v>
      </c>
      <c r="Q4" s="20">
        <f t="shared" ref="Q4:Q20" si="5">D26/D$66</f>
        <v>2.6368122353955688E-2</v>
      </c>
      <c r="R4" s="21" t="s">
        <v>3</v>
      </c>
      <c r="S4" s="20">
        <f t="shared" ref="S4:S20" si="6">-E4/E$66</f>
        <v>-3.0998181293581263E-2</v>
      </c>
      <c r="T4" s="20">
        <f t="shared" ref="T4:T20" si="7">E26/E$66</f>
        <v>2.9823134751696997E-2</v>
      </c>
      <c r="U4" s="21" t="s">
        <v>3</v>
      </c>
      <c r="V4" s="20">
        <f t="shared" ref="V4:V20" si="8">-F4/F$66</f>
        <v>-3.5339839086998504E-2</v>
      </c>
      <c r="W4" s="20">
        <f t="shared" ref="W4:W20" si="9">F26/F$66</f>
        <v>3.4003727721639461E-2</v>
      </c>
      <c r="X4" s="21" t="s">
        <v>3</v>
      </c>
      <c r="Y4" s="20">
        <f t="shared" ref="Y4:Y20" si="10">-G4/G$66</f>
        <v>-3.4565436486612734E-2</v>
      </c>
      <c r="Z4" s="20">
        <f t="shared" ref="Z4:Z20" si="11">G26/G$66</f>
        <v>3.3258511261196486E-2</v>
      </c>
    </row>
    <row r="5" spans="1:26" x14ac:dyDescent="0.25">
      <c r="A5" s="239" t="s">
        <v>4</v>
      </c>
      <c r="B5" s="233">
        <v>158</v>
      </c>
      <c r="C5" s="234">
        <v>148.474335472044</v>
      </c>
      <c r="D5" s="234">
        <v>134.93007690770338</v>
      </c>
      <c r="E5" s="234">
        <v>112.6392637759044</v>
      </c>
      <c r="F5" s="234">
        <v>128.33874603803312</v>
      </c>
      <c r="G5" s="243">
        <v>144.70763987845052</v>
      </c>
      <c r="I5" s="21" t="s">
        <v>4</v>
      </c>
      <c r="J5" s="20">
        <f t="shared" si="0"/>
        <v>-3.6205316223648032E-2</v>
      </c>
      <c r="K5" s="20">
        <f t="shared" si="1"/>
        <v>3.1164069660861594E-2</v>
      </c>
      <c r="L5" s="21" t="s">
        <v>4</v>
      </c>
      <c r="M5" s="20">
        <f t="shared" si="2"/>
        <v>-3.4426808204129161E-2</v>
      </c>
      <c r="N5" s="20">
        <f t="shared" si="3"/>
        <v>2.6666746339784501E-2</v>
      </c>
      <c r="O5" s="21" t="s">
        <v>4</v>
      </c>
      <c r="P5" s="20">
        <f t="shared" si="4"/>
        <v>-3.1598911747663522E-2</v>
      </c>
      <c r="Q5" s="20">
        <f t="shared" si="5"/>
        <v>2.7869604870778632E-2</v>
      </c>
      <c r="R5" s="21" t="s">
        <v>4</v>
      </c>
      <c r="S5" s="20">
        <f t="shared" si="6"/>
        <v>-2.6521148222919115E-2</v>
      </c>
      <c r="T5" s="20">
        <f t="shared" si="7"/>
        <v>2.5668586659030802E-2</v>
      </c>
      <c r="U5" s="21" t="s">
        <v>4</v>
      </c>
      <c r="V5" s="20">
        <f t="shared" si="8"/>
        <v>-3.0536802342698427E-2</v>
      </c>
      <c r="W5" s="20">
        <f t="shared" si="9"/>
        <v>2.9350036412100742E-2</v>
      </c>
      <c r="X5" s="21" t="s">
        <v>4</v>
      </c>
      <c r="Y5" s="20">
        <f t="shared" si="10"/>
        <v>-3.5026624189671944E-2</v>
      </c>
      <c r="Z5" s="20">
        <f t="shared" si="11"/>
        <v>3.3675020847919637E-2</v>
      </c>
    </row>
    <row r="6" spans="1:26" x14ac:dyDescent="0.25">
      <c r="A6" s="239" t="s">
        <v>5</v>
      </c>
      <c r="B6" s="233">
        <v>139</v>
      </c>
      <c r="C6" s="234">
        <v>153.91109989088568</v>
      </c>
      <c r="D6" s="234">
        <v>143.91242399202824</v>
      </c>
      <c r="E6" s="234">
        <v>130.62549853730857</v>
      </c>
      <c r="F6" s="234">
        <v>108.71814849935198</v>
      </c>
      <c r="G6" s="243">
        <v>125.01792163984311</v>
      </c>
      <c r="I6" s="21" t="s">
        <v>5</v>
      </c>
      <c r="J6" s="20">
        <f t="shared" si="0"/>
        <v>-3.1851512373968834E-2</v>
      </c>
      <c r="K6" s="20">
        <f t="shared" si="1"/>
        <v>3.46012832263978E-2</v>
      </c>
      <c r="L6" s="21" t="s">
        <v>5</v>
      </c>
      <c r="M6" s="20">
        <f t="shared" si="2"/>
        <v>-3.5687433114848073E-2</v>
      </c>
      <c r="N6" s="20">
        <f t="shared" si="3"/>
        <v>3.0486980631822373E-2</v>
      </c>
      <c r="O6" s="21" t="s">
        <v>5</v>
      </c>
      <c r="P6" s="20">
        <f t="shared" si="4"/>
        <v>-3.3702463448731727E-2</v>
      </c>
      <c r="Q6" s="20">
        <f t="shared" si="5"/>
        <v>2.600272070851405E-2</v>
      </c>
      <c r="R6" s="21" t="s">
        <v>5</v>
      </c>
      <c r="S6" s="20">
        <f t="shared" si="6"/>
        <v>-3.0756044493445548E-2</v>
      </c>
      <c r="T6" s="20">
        <f t="shared" si="7"/>
        <v>2.7215259850039981E-2</v>
      </c>
      <c r="U6" s="21" t="s">
        <v>5</v>
      </c>
      <c r="V6" s="20">
        <f t="shared" si="8"/>
        <v>-2.586829554034286E-2</v>
      </c>
      <c r="W6" s="20">
        <f t="shared" si="9"/>
        <v>2.5093645983118602E-2</v>
      </c>
      <c r="X6" s="21" t="s">
        <v>5</v>
      </c>
      <c r="Y6" s="20">
        <f t="shared" si="10"/>
        <v>-3.0260708846684345E-2</v>
      </c>
      <c r="Z6" s="20">
        <f t="shared" si="11"/>
        <v>2.9055846784863375E-2</v>
      </c>
    </row>
    <row r="7" spans="1:26" x14ac:dyDescent="0.25">
      <c r="A7" s="239" t="s">
        <v>6</v>
      </c>
      <c r="B7" s="233">
        <v>96</v>
      </c>
      <c r="C7" s="234">
        <v>135.5953904012936</v>
      </c>
      <c r="D7" s="234">
        <v>149.25594370052698</v>
      </c>
      <c r="E7" s="234">
        <v>138.86521147748692</v>
      </c>
      <c r="F7" s="234">
        <v>125.92309990575006</v>
      </c>
      <c r="G7" s="243">
        <v>104.46071646129818</v>
      </c>
      <c r="I7" s="21" t="s">
        <v>6</v>
      </c>
      <c r="J7" s="20">
        <f t="shared" si="0"/>
        <v>-2.1998166819431713E-2</v>
      </c>
      <c r="K7" s="20">
        <f t="shared" si="1"/>
        <v>1.6498625114573784E-2</v>
      </c>
      <c r="L7" s="21" t="s">
        <v>6</v>
      </c>
      <c r="M7" s="20">
        <f t="shared" si="2"/>
        <v>-3.1440561655777223E-2</v>
      </c>
      <c r="N7" s="20">
        <f t="shared" si="3"/>
        <v>3.4503128344876163E-2</v>
      </c>
      <c r="O7" s="21" t="s">
        <v>6</v>
      </c>
      <c r="P7" s="20">
        <f t="shared" si="4"/>
        <v>-3.4953847955139825E-2</v>
      </c>
      <c r="Q7" s="20">
        <f t="shared" si="5"/>
        <v>2.9754223023643184E-2</v>
      </c>
      <c r="R7" s="21" t="s">
        <v>6</v>
      </c>
      <c r="S7" s="20">
        <f t="shared" si="6"/>
        <v>-3.2696101990940675E-2</v>
      </c>
      <c r="T7" s="20">
        <f t="shared" si="7"/>
        <v>2.5244208439858955E-2</v>
      </c>
      <c r="U7" s="21" t="s">
        <v>6</v>
      </c>
      <c r="V7" s="20">
        <f t="shared" si="8"/>
        <v>-2.9962025739773142E-2</v>
      </c>
      <c r="W7" s="20">
        <f t="shared" si="9"/>
        <v>2.6727462072714168E-2</v>
      </c>
      <c r="X7" s="21" t="s">
        <v>6</v>
      </c>
      <c r="Y7" s="20">
        <f t="shared" si="10"/>
        <v>-2.5284817450876299E-2</v>
      </c>
      <c r="Z7" s="20">
        <f t="shared" si="11"/>
        <v>2.4695935607892239E-2</v>
      </c>
    </row>
    <row r="8" spans="1:26" x14ac:dyDescent="0.25">
      <c r="A8" s="239" t="s">
        <v>7</v>
      </c>
      <c r="B8" s="233">
        <v>120</v>
      </c>
      <c r="C8" s="234">
        <v>91.778948369058739</v>
      </c>
      <c r="D8" s="234">
        <v>131.828153728269</v>
      </c>
      <c r="E8" s="234">
        <v>144.17821184021275</v>
      </c>
      <c r="F8" s="234">
        <v>133.48799745627767</v>
      </c>
      <c r="G8" s="243">
        <v>120.9246890257475</v>
      </c>
      <c r="I8" s="21" t="s">
        <v>7</v>
      </c>
      <c r="J8" s="20">
        <f t="shared" si="0"/>
        <v>-2.7497708524289642E-2</v>
      </c>
      <c r="K8" s="20">
        <f t="shared" si="1"/>
        <v>2.3143904674610451E-2</v>
      </c>
      <c r="L8" s="21" t="s">
        <v>7</v>
      </c>
      <c r="M8" s="20">
        <f t="shared" si="2"/>
        <v>-2.1280824343363938E-2</v>
      </c>
      <c r="N8" s="20">
        <f t="shared" si="3"/>
        <v>1.6002849273029522E-2</v>
      </c>
      <c r="O8" s="21" t="s">
        <v>7</v>
      </c>
      <c r="P8" s="20">
        <f t="shared" si="4"/>
        <v>-3.0872480702478347E-2</v>
      </c>
      <c r="Q8" s="20">
        <f t="shared" si="5"/>
        <v>3.4335546439188666E-2</v>
      </c>
      <c r="R8" s="21" t="s">
        <v>7</v>
      </c>
      <c r="S8" s="20">
        <f t="shared" si="6"/>
        <v>-3.3947058943292641E-2</v>
      </c>
      <c r="T8" s="20">
        <f t="shared" si="7"/>
        <v>2.8866696733397691E-2</v>
      </c>
      <c r="U8" s="21" t="s">
        <v>7</v>
      </c>
      <c r="V8" s="20">
        <f t="shared" si="8"/>
        <v>-3.1762010455026364E-2</v>
      </c>
      <c r="W8" s="20">
        <f t="shared" si="9"/>
        <v>2.4620164535388442E-2</v>
      </c>
      <c r="X8" s="21" t="s">
        <v>7</v>
      </c>
      <c r="Y8" s="20">
        <f t="shared" si="10"/>
        <v>-2.9269937933584917E-2</v>
      </c>
      <c r="Z8" s="20">
        <f t="shared" si="11"/>
        <v>2.6410191002017681E-2</v>
      </c>
    </row>
    <row r="9" spans="1:26" x14ac:dyDescent="0.25">
      <c r="A9" s="239" t="s">
        <v>8</v>
      </c>
      <c r="B9" s="233">
        <v>120</v>
      </c>
      <c r="C9" s="234">
        <v>116.15689556240302</v>
      </c>
      <c r="D9" s="234">
        <v>88.101844373285374</v>
      </c>
      <c r="E9" s="234">
        <v>128.80321328358522</v>
      </c>
      <c r="F9" s="234">
        <v>139.89966704927167</v>
      </c>
      <c r="G9" s="243">
        <v>128.87553481150326</v>
      </c>
      <c r="I9" s="21" t="s">
        <v>8</v>
      </c>
      <c r="J9" s="20">
        <f t="shared" si="0"/>
        <v>-2.7497708524289642E-2</v>
      </c>
      <c r="K9" s="20">
        <f t="shared" si="1"/>
        <v>2.4977085242896425E-2</v>
      </c>
      <c r="L9" s="21" t="s">
        <v>8</v>
      </c>
      <c r="M9" s="20">
        <f t="shared" si="2"/>
        <v>-2.6933349473497788E-2</v>
      </c>
      <c r="N9" s="20">
        <f t="shared" si="3"/>
        <v>2.2607329518462786E-2</v>
      </c>
      <c r="O9" s="21" t="s">
        <v>8</v>
      </c>
      <c r="P9" s="20">
        <f t="shared" si="4"/>
        <v>-2.063233393887506E-2</v>
      </c>
      <c r="Q9" s="20">
        <f t="shared" si="5"/>
        <v>1.5440463561952042E-2</v>
      </c>
      <c r="R9" s="21" t="s">
        <v>8</v>
      </c>
      <c r="S9" s="20">
        <f t="shared" si="6"/>
        <v>-3.0326983651796337E-2</v>
      </c>
      <c r="T9" s="20">
        <f t="shared" si="7"/>
        <v>3.3937338252335893E-2</v>
      </c>
      <c r="U9" s="21" t="s">
        <v>8</v>
      </c>
      <c r="V9" s="20">
        <f t="shared" si="8"/>
        <v>-3.3287597178383664E-2</v>
      </c>
      <c r="W9" s="20">
        <f t="shared" si="9"/>
        <v>2.8053043990005903E-2</v>
      </c>
      <c r="X9" s="21" t="s">
        <v>8</v>
      </c>
      <c r="Y9" s="20">
        <f t="shared" si="10"/>
        <v>-3.119444784585788E-2</v>
      </c>
      <c r="Z9" s="20">
        <f t="shared" si="11"/>
        <v>2.4103107731838273E-2</v>
      </c>
    </row>
    <row r="10" spans="1:26" x14ac:dyDescent="0.25">
      <c r="A10" s="239" t="s">
        <v>9</v>
      </c>
      <c r="B10" s="233">
        <v>112</v>
      </c>
      <c r="C10" s="234">
        <v>116.1801625741512</v>
      </c>
      <c r="D10" s="234">
        <v>112.19737359288304</v>
      </c>
      <c r="E10" s="234">
        <v>84.368292639282132</v>
      </c>
      <c r="F10" s="234">
        <v>125.66347605148829</v>
      </c>
      <c r="G10" s="243">
        <v>135.44891383458943</v>
      </c>
      <c r="I10" s="21" t="s">
        <v>9</v>
      </c>
      <c r="J10" s="20">
        <f t="shared" si="0"/>
        <v>-2.5664527956003668E-2</v>
      </c>
      <c r="K10" s="20">
        <f t="shared" si="1"/>
        <v>2.6122823098075159E-2</v>
      </c>
      <c r="L10" s="21" t="s">
        <v>9</v>
      </c>
      <c r="M10" s="20">
        <f t="shared" si="2"/>
        <v>-2.6938744405547093E-2</v>
      </c>
      <c r="N10" s="20">
        <f t="shared" si="3"/>
        <v>2.4383457024860018E-2</v>
      </c>
      <c r="O10" s="21" t="s">
        <v>9</v>
      </c>
      <c r="P10" s="20">
        <f t="shared" si="4"/>
        <v>-2.6275201109581054E-2</v>
      </c>
      <c r="Q10" s="20">
        <f t="shared" si="5"/>
        <v>2.1999027306154058E-2</v>
      </c>
      <c r="R10" s="21" t="s">
        <v>9</v>
      </c>
      <c r="S10" s="20">
        <f t="shared" si="6"/>
        <v>-1.9864689446591258E-2</v>
      </c>
      <c r="T10" s="20">
        <f t="shared" si="7"/>
        <v>1.4794522845578428E-2</v>
      </c>
      <c r="U10" s="21" t="s">
        <v>9</v>
      </c>
      <c r="V10" s="20">
        <f t="shared" si="8"/>
        <v>-2.9900251080398708E-2</v>
      </c>
      <c r="W10" s="20">
        <f t="shared" si="9"/>
        <v>3.3674924269239723E-2</v>
      </c>
      <c r="X10" s="21" t="s">
        <v>9</v>
      </c>
      <c r="Y10" s="20">
        <f t="shared" si="10"/>
        <v>-3.2785540595980184E-2</v>
      </c>
      <c r="Z10" s="20">
        <f t="shared" si="11"/>
        <v>2.7368462089225658E-2</v>
      </c>
    </row>
    <row r="11" spans="1:26" x14ac:dyDescent="0.25">
      <c r="A11" s="239" t="s">
        <v>10</v>
      </c>
      <c r="B11" s="233">
        <v>128</v>
      </c>
      <c r="C11" s="234">
        <v>107.40058719385917</v>
      </c>
      <c r="D11" s="234">
        <v>112.09940916954052</v>
      </c>
      <c r="E11" s="234">
        <v>107.98114525413897</v>
      </c>
      <c r="F11" s="234">
        <v>80.487387638234068</v>
      </c>
      <c r="G11" s="243">
        <v>122.22270963649289</v>
      </c>
      <c r="I11" s="21" t="s">
        <v>10</v>
      </c>
      <c r="J11" s="20">
        <f t="shared" si="0"/>
        <v>-2.933088909257562E-2</v>
      </c>
      <c r="K11" s="20">
        <f t="shared" si="1"/>
        <v>3.2080659945004586E-2</v>
      </c>
      <c r="L11" s="21" t="s">
        <v>10</v>
      </c>
      <c r="M11" s="20">
        <f t="shared" si="2"/>
        <v>-2.4903020475414275E-2</v>
      </c>
      <c r="N11" s="20">
        <f t="shared" si="3"/>
        <v>2.5378657929773556E-2</v>
      </c>
      <c r="O11" s="21" t="s">
        <v>10</v>
      </c>
      <c r="P11" s="20">
        <f t="shared" si="4"/>
        <v>-2.6252259084803817E-2</v>
      </c>
      <c r="Q11" s="20">
        <f t="shared" si="5"/>
        <v>2.3767952008184597E-2</v>
      </c>
      <c r="R11" s="21" t="s">
        <v>10</v>
      </c>
      <c r="S11" s="20">
        <f t="shared" si="6"/>
        <v>-2.5424384557973242E-2</v>
      </c>
      <c r="T11" s="20">
        <f t="shared" si="7"/>
        <v>2.1313924468903515E-2</v>
      </c>
      <c r="U11" s="21" t="s">
        <v>10</v>
      </c>
      <c r="V11" s="20">
        <f t="shared" si="8"/>
        <v>-1.9151094453272333E-2</v>
      </c>
      <c r="W11" s="20">
        <f t="shared" si="9"/>
        <v>1.4246305123248731E-2</v>
      </c>
      <c r="X11" s="21" t="s">
        <v>10</v>
      </c>
      <c r="Y11" s="20">
        <f t="shared" si="10"/>
        <v>-2.9584125077824274E-2</v>
      </c>
      <c r="Z11" s="20">
        <f t="shared" si="11"/>
        <v>3.3664153452793756E-2</v>
      </c>
    </row>
    <row r="12" spans="1:26" x14ac:dyDescent="0.25">
      <c r="A12" s="240" t="s">
        <v>11</v>
      </c>
      <c r="B12" s="235">
        <v>180</v>
      </c>
      <c r="C12" s="236">
        <v>122.18466753239632</v>
      </c>
      <c r="D12" s="236">
        <v>103.30583583577824</v>
      </c>
      <c r="E12" s="236">
        <v>108.49770939045588</v>
      </c>
      <c r="F12" s="236">
        <v>104.23152771952134</v>
      </c>
      <c r="G12" s="244">
        <v>76.972587185338952</v>
      </c>
      <c r="I12" s="21" t="s">
        <v>11</v>
      </c>
      <c r="J12" s="20">
        <f t="shared" si="0"/>
        <v>-4.1246562786434467E-2</v>
      </c>
      <c r="K12" s="20">
        <f t="shared" si="1"/>
        <v>3.7121906507791021E-2</v>
      </c>
      <c r="L12" s="21" t="s">
        <v>11</v>
      </c>
      <c r="M12" s="20">
        <f t="shared" si="2"/>
        <v>-2.8331011560008744E-2</v>
      </c>
      <c r="N12" s="20">
        <f t="shared" si="3"/>
        <v>3.1150602675484234E-2</v>
      </c>
      <c r="O12" s="21" t="s">
        <v>11</v>
      </c>
      <c r="P12" s="20">
        <f t="shared" si="4"/>
        <v>-2.4192915800576444E-2</v>
      </c>
      <c r="Q12" s="20">
        <f t="shared" si="5"/>
        <v>2.4534546048840703E-2</v>
      </c>
      <c r="R12" s="21" t="s">
        <v>11</v>
      </c>
      <c r="S12" s="20">
        <f t="shared" si="6"/>
        <v>-2.5546010655007764E-2</v>
      </c>
      <c r="T12" s="20">
        <f t="shared" si="7"/>
        <v>2.3000995675861703E-2</v>
      </c>
      <c r="U12" s="21" t="s">
        <v>11</v>
      </c>
      <c r="V12" s="20">
        <f t="shared" si="8"/>
        <v>-2.4800753148275775E-2</v>
      </c>
      <c r="W12" s="20">
        <f t="shared" si="9"/>
        <v>2.069881006564497E-2</v>
      </c>
      <c r="X12" s="21" t="s">
        <v>11</v>
      </c>
      <c r="Y12" s="20">
        <f t="shared" si="10"/>
        <v>-1.8631289173897447E-2</v>
      </c>
      <c r="Z12" s="20">
        <f t="shared" si="11"/>
        <v>1.376116921094636E-2</v>
      </c>
    </row>
    <row r="13" spans="1:26" x14ac:dyDescent="0.25">
      <c r="A13" s="240" t="s">
        <v>12</v>
      </c>
      <c r="B13" s="235">
        <v>197</v>
      </c>
      <c r="C13" s="236">
        <v>170.60702763523582</v>
      </c>
      <c r="D13" s="236">
        <v>114.69416811449442</v>
      </c>
      <c r="E13" s="236">
        <v>97.796018593876198</v>
      </c>
      <c r="F13" s="236">
        <v>103.35892737711308</v>
      </c>
      <c r="G13" s="244">
        <v>98.985773041317657</v>
      </c>
      <c r="I13" s="21" t="s">
        <v>12</v>
      </c>
      <c r="J13" s="20">
        <f t="shared" si="0"/>
        <v>-4.514207149404216E-2</v>
      </c>
      <c r="K13" s="20">
        <f t="shared" si="1"/>
        <v>3.7351054078826766E-2</v>
      </c>
      <c r="L13" s="21" t="s">
        <v>12</v>
      </c>
      <c r="M13" s="20">
        <f t="shared" si="2"/>
        <v>-3.9558725082024231E-2</v>
      </c>
      <c r="N13" s="20">
        <f t="shared" si="3"/>
        <v>3.60355290472609E-2</v>
      </c>
      <c r="O13" s="21" t="s">
        <v>12</v>
      </c>
      <c r="P13" s="20">
        <f t="shared" si="4"/>
        <v>-2.6859918702193227E-2</v>
      </c>
      <c r="Q13" s="20">
        <f t="shared" si="5"/>
        <v>3.0034338714462056E-2</v>
      </c>
      <c r="R13" s="21" t="s">
        <v>12</v>
      </c>
      <c r="S13" s="20">
        <f t="shared" si="6"/>
        <v>-2.3026275366107078E-2</v>
      </c>
      <c r="T13" s="20">
        <f t="shared" si="7"/>
        <v>2.3490930245323879E-2</v>
      </c>
      <c r="U13" s="21" t="s">
        <v>12</v>
      </c>
      <c r="V13" s="20">
        <f t="shared" si="8"/>
        <v>-2.4593127431156839E-2</v>
      </c>
      <c r="W13" s="20">
        <f t="shared" si="9"/>
        <v>2.2269964259947449E-2</v>
      </c>
      <c r="X13" s="21" t="s">
        <v>12</v>
      </c>
      <c r="Y13" s="20">
        <f t="shared" si="10"/>
        <v>-2.3959602100861233E-2</v>
      </c>
      <c r="Z13" s="20">
        <f t="shared" si="11"/>
        <v>2.0133305531630966E-2</v>
      </c>
    </row>
    <row r="14" spans="1:26" x14ac:dyDescent="0.25">
      <c r="A14" s="240" t="s">
        <v>13</v>
      </c>
      <c r="B14" s="235">
        <v>157</v>
      </c>
      <c r="C14" s="236">
        <v>188.89618931176855</v>
      </c>
      <c r="D14" s="236">
        <v>162.00852567599858</v>
      </c>
      <c r="E14" s="236">
        <v>107.85173853949262</v>
      </c>
      <c r="F14" s="236">
        <v>92.831273253272258</v>
      </c>
      <c r="G14" s="244">
        <v>98.705549134118542</v>
      </c>
      <c r="I14" s="21" t="s">
        <v>13</v>
      </c>
      <c r="J14" s="20">
        <f t="shared" si="0"/>
        <v>-3.597616865261228E-2</v>
      </c>
      <c r="K14" s="20">
        <f t="shared" si="1"/>
        <v>3.2997250229147568E-2</v>
      </c>
      <c r="L14" s="21" t="s">
        <v>13</v>
      </c>
      <c r="M14" s="20">
        <f t="shared" si="2"/>
        <v>-4.3799440888230713E-2</v>
      </c>
      <c r="N14" s="20">
        <f t="shared" si="3"/>
        <v>3.6451889799041709E-2</v>
      </c>
      <c r="O14" s="21" t="s">
        <v>13</v>
      </c>
      <c r="P14" s="20">
        <f t="shared" si="4"/>
        <v>-3.7940340823393467E-2</v>
      </c>
      <c r="Q14" s="20">
        <f t="shared" si="5"/>
        <v>3.4956237949220578E-2</v>
      </c>
      <c r="R14" s="21" t="s">
        <v>13</v>
      </c>
      <c r="S14" s="20">
        <f t="shared" si="6"/>
        <v>-2.5393915478674173E-2</v>
      </c>
      <c r="T14" s="20">
        <f t="shared" si="7"/>
        <v>2.885884769529035E-2</v>
      </c>
      <c r="U14" s="21" t="s">
        <v>13</v>
      </c>
      <c r="V14" s="20">
        <f t="shared" si="8"/>
        <v>-2.2088187161468129E-2</v>
      </c>
      <c r="W14" s="20">
        <f t="shared" si="9"/>
        <v>2.2637898660107625E-2</v>
      </c>
      <c r="X14" s="21" t="s">
        <v>13</v>
      </c>
      <c r="Y14" s="20">
        <f t="shared" si="10"/>
        <v>-2.3891773633099134E-2</v>
      </c>
      <c r="Z14" s="20">
        <f t="shared" si="11"/>
        <v>2.1738140619386632E-2</v>
      </c>
    </row>
    <row r="15" spans="1:26" x14ac:dyDescent="0.25">
      <c r="A15" s="240" t="s">
        <v>14</v>
      </c>
      <c r="B15" s="235">
        <v>148</v>
      </c>
      <c r="C15" s="236">
        <v>145.37387594501089</v>
      </c>
      <c r="D15" s="236">
        <v>175.79508276208333</v>
      </c>
      <c r="E15" s="236">
        <v>149.23985695606973</v>
      </c>
      <c r="F15" s="236">
        <v>98.38492979885001</v>
      </c>
      <c r="G15" s="244">
        <v>85.537333453825923</v>
      </c>
      <c r="I15" s="21" t="s">
        <v>14</v>
      </c>
      <c r="J15" s="20">
        <f t="shared" si="0"/>
        <v>-3.3913840513290557E-2</v>
      </c>
      <c r="K15" s="20">
        <f t="shared" si="1"/>
        <v>3.1164069660861594E-2</v>
      </c>
      <c r="L15" s="21" t="s">
        <v>14</v>
      </c>
      <c r="M15" s="20">
        <f t="shared" si="2"/>
        <v>-3.370790331634179E-2</v>
      </c>
      <c r="N15" s="20">
        <f t="shared" si="3"/>
        <v>3.1924838865485777E-2</v>
      </c>
      <c r="O15" s="21" t="s">
        <v>14</v>
      </c>
      <c r="P15" s="20">
        <f t="shared" si="4"/>
        <v>-4.1168977541397485E-2</v>
      </c>
      <c r="Q15" s="20">
        <f t="shared" si="5"/>
        <v>3.5262721106190269E-2</v>
      </c>
      <c r="R15" s="21" t="s">
        <v>14</v>
      </c>
      <c r="S15" s="20">
        <f t="shared" si="6"/>
        <v>-3.5138833781563329E-2</v>
      </c>
      <c r="T15" s="20">
        <f t="shared" si="7"/>
        <v>3.3516427571233867E-2</v>
      </c>
      <c r="U15" s="21" t="s">
        <v>14</v>
      </c>
      <c r="V15" s="20">
        <f t="shared" si="8"/>
        <v>-2.3409619055163609E-2</v>
      </c>
      <c r="W15" s="20">
        <f t="shared" si="9"/>
        <v>2.7676595781721148E-2</v>
      </c>
      <c r="X15" s="21" t="s">
        <v>14</v>
      </c>
      <c r="Y15" s="20">
        <f t="shared" si="10"/>
        <v>-2.0704394291762497E-2</v>
      </c>
      <c r="Z15" s="20">
        <f t="shared" si="11"/>
        <v>2.1804615159449047E-2</v>
      </c>
    </row>
    <row r="16" spans="1:26" x14ac:dyDescent="0.25">
      <c r="A16" s="240" t="s">
        <v>15</v>
      </c>
      <c r="B16" s="235">
        <v>106</v>
      </c>
      <c r="C16" s="236">
        <v>135.42438908820998</v>
      </c>
      <c r="D16" s="236">
        <v>132.07862440089716</v>
      </c>
      <c r="E16" s="236">
        <v>160.59774056849537</v>
      </c>
      <c r="F16" s="236">
        <v>134.89390195217567</v>
      </c>
      <c r="G16" s="244">
        <v>88.031419284608589</v>
      </c>
      <c r="I16" s="21" t="s">
        <v>15</v>
      </c>
      <c r="J16" s="20">
        <f t="shared" si="0"/>
        <v>-2.4289642529789185E-2</v>
      </c>
      <c r="K16" s="20">
        <f t="shared" si="1"/>
        <v>2.6810265811182402E-2</v>
      </c>
      <c r="L16" s="21" t="s">
        <v>15</v>
      </c>
      <c r="M16" s="20">
        <f t="shared" si="2"/>
        <v>-3.1400911507558221E-2</v>
      </c>
      <c r="N16" s="20">
        <f t="shared" si="3"/>
        <v>2.9609232647793093E-2</v>
      </c>
      <c r="O16" s="21" t="s">
        <v>15</v>
      </c>
      <c r="P16" s="20">
        <f t="shared" si="4"/>
        <v>-3.0931137755532342E-2</v>
      </c>
      <c r="Q16" s="20">
        <f t="shared" si="5"/>
        <v>3.0203160609240852E-2</v>
      </c>
      <c r="R16" s="21" t="s">
        <v>15</v>
      </c>
      <c r="S16" s="20">
        <f t="shared" si="6"/>
        <v>-3.7813071029625327E-2</v>
      </c>
      <c r="T16" s="20">
        <f t="shared" si="7"/>
        <v>3.3273483120184806E-2</v>
      </c>
      <c r="U16" s="21" t="s">
        <v>15</v>
      </c>
      <c r="V16" s="20">
        <f t="shared" si="8"/>
        <v>-3.2096530068387912E-2</v>
      </c>
      <c r="W16" s="20">
        <f t="shared" si="9"/>
        <v>3.1647684809917899E-2</v>
      </c>
      <c r="X16" s="21" t="s">
        <v>15</v>
      </c>
      <c r="Y16" s="20">
        <f t="shared" si="10"/>
        <v>-2.1308090179311966E-2</v>
      </c>
      <c r="Z16" s="20">
        <f t="shared" si="11"/>
        <v>2.6172294791716236E-2</v>
      </c>
    </row>
    <row r="17" spans="1:26" x14ac:dyDescent="0.25">
      <c r="A17" s="240" t="s">
        <v>16</v>
      </c>
      <c r="B17" s="235">
        <v>97</v>
      </c>
      <c r="C17" s="236">
        <v>94.125241656347782</v>
      </c>
      <c r="D17" s="236">
        <v>121.07489630290489</v>
      </c>
      <c r="E17" s="236">
        <v>117.20007897514535</v>
      </c>
      <c r="F17" s="236">
        <v>143.36673988467618</v>
      </c>
      <c r="G17" s="244">
        <v>119.05397157831584</v>
      </c>
      <c r="I17" s="21" t="s">
        <v>16</v>
      </c>
      <c r="J17" s="20">
        <f t="shared" si="0"/>
        <v>-2.2227314390467462E-2</v>
      </c>
      <c r="K17" s="20">
        <f t="shared" si="1"/>
        <v>2.1310724106324473E-2</v>
      </c>
      <c r="L17" s="21" t="s">
        <v>16</v>
      </c>
      <c r="M17" s="20">
        <f t="shared" si="2"/>
        <v>-2.1824860379863625E-2</v>
      </c>
      <c r="N17" s="20">
        <f t="shared" si="3"/>
        <v>2.4910198886062863E-2</v>
      </c>
      <c r="O17" s="21" t="s">
        <v>16</v>
      </c>
      <c r="P17" s="20">
        <f t="shared" si="4"/>
        <v>-2.8354204272409932E-2</v>
      </c>
      <c r="Q17" s="20">
        <f t="shared" si="5"/>
        <v>2.7411072439518153E-2</v>
      </c>
      <c r="R17" s="21" t="s">
        <v>16</v>
      </c>
      <c r="S17" s="20">
        <f t="shared" si="6"/>
        <v>-2.7595001618810067E-2</v>
      </c>
      <c r="T17" s="20">
        <f t="shared" si="7"/>
        <v>2.7767498915112484E-2</v>
      </c>
      <c r="U17" s="21" t="s">
        <v>16</v>
      </c>
      <c r="V17" s="20">
        <f t="shared" si="8"/>
        <v>-3.4112549277036018E-2</v>
      </c>
      <c r="W17" s="20">
        <f t="shared" si="9"/>
        <v>3.0814732800245478E-2</v>
      </c>
      <c r="X17" s="21" t="s">
        <v>16</v>
      </c>
      <c r="Y17" s="20">
        <f t="shared" si="10"/>
        <v>-2.8817128966129642E-2</v>
      </c>
      <c r="Z17" s="20">
        <f t="shared" si="11"/>
        <v>2.9362330306323809E-2</v>
      </c>
    </row>
    <row r="18" spans="1:26" x14ac:dyDescent="0.25">
      <c r="A18" s="240" t="s">
        <v>17</v>
      </c>
      <c r="B18" s="235">
        <v>83</v>
      </c>
      <c r="C18" s="236">
        <v>81.086761617863914</v>
      </c>
      <c r="D18" s="236">
        <v>78.640363709903482</v>
      </c>
      <c r="E18" s="236">
        <v>101.87746876931963</v>
      </c>
      <c r="F18" s="236">
        <v>97.847025765695847</v>
      </c>
      <c r="G18" s="244">
        <v>120.45047261659913</v>
      </c>
      <c r="I18" s="21" t="s">
        <v>17</v>
      </c>
      <c r="J18" s="20">
        <f t="shared" si="0"/>
        <v>-1.9019248395967001E-2</v>
      </c>
      <c r="K18" s="20">
        <f t="shared" si="1"/>
        <v>1.9706691109074245E-2</v>
      </c>
      <c r="L18" s="21" t="s">
        <v>17</v>
      </c>
      <c r="M18" s="20">
        <f t="shared" si="2"/>
        <v>-1.8801622389734561E-2</v>
      </c>
      <c r="N18" s="20">
        <f t="shared" si="3"/>
        <v>1.9512605111452735E-2</v>
      </c>
      <c r="O18" s="21" t="s">
        <v>17</v>
      </c>
      <c r="P18" s="20">
        <f t="shared" si="4"/>
        <v>-1.8416575233801941E-2</v>
      </c>
      <c r="Q18" s="20">
        <f t="shared" si="5"/>
        <v>2.2860959204975814E-2</v>
      </c>
      <c r="R18" s="21" t="s">
        <v>17</v>
      </c>
      <c r="S18" s="20">
        <f t="shared" si="6"/>
        <v>-2.3987261273141654E-2</v>
      </c>
      <c r="T18" s="20">
        <f t="shared" si="7"/>
        <v>2.4994593872912276E-2</v>
      </c>
      <c r="U18" s="21" t="s">
        <v>17</v>
      </c>
      <c r="V18" s="20">
        <f t="shared" si="8"/>
        <v>-2.3281630667814857E-2</v>
      </c>
      <c r="W18" s="20">
        <f t="shared" si="9"/>
        <v>2.5391278791021602E-2</v>
      </c>
      <c r="X18" s="21" t="s">
        <v>17</v>
      </c>
      <c r="Y18" s="20">
        <f t="shared" si="10"/>
        <v>-2.9155153393101998E-2</v>
      </c>
      <c r="Z18" s="20">
        <f t="shared" si="11"/>
        <v>2.8427297859758865E-2</v>
      </c>
    </row>
    <row r="19" spans="1:26" x14ac:dyDescent="0.25">
      <c r="A19" s="240" t="s">
        <v>18</v>
      </c>
      <c r="B19" s="235">
        <v>63</v>
      </c>
      <c r="C19" s="236">
        <v>63.775489691554483</v>
      </c>
      <c r="D19" s="236">
        <v>62.21988107513566</v>
      </c>
      <c r="E19" s="236">
        <v>60.313999156398587</v>
      </c>
      <c r="F19" s="236">
        <v>78.720375612554648</v>
      </c>
      <c r="G19" s="244">
        <v>74.96963910693367</v>
      </c>
      <c r="I19" s="21" t="s">
        <v>18</v>
      </c>
      <c r="J19" s="20">
        <f t="shared" si="0"/>
        <v>-1.4436296975252063E-2</v>
      </c>
      <c r="K19" s="20">
        <f t="shared" si="1"/>
        <v>1.6040329972502293E-2</v>
      </c>
      <c r="L19" s="21" t="s">
        <v>18</v>
      </c>
      <c r="M19" s="20">
        <f t="shared" si="2"/>
        <v>-1.4787650301684401E-2</v>
      </c>
      <c r="N19" s="20">
        <f t="shared" si="3"/>
        <v>1.7066191799221413E-2</v>
      </c>
      <c r="O19" s="21" t="s">
        <v>18</v>
      </c>
      <c r="P19" s="20">
        <f t="shared" si="4"/>
        <v>-1.457110657683976E-2</v>
      </c>
      <c r="Q19" s="20">
        <f t="shared" si="5"/>
        <v>1.6826427021325589E-2</v>
      </c>
      <c r="R19" s="21" t="s">
        <v>18</v>
      </c>
      <c r="S19" s="20">
        <f t="shared" si="6"/>
        <v>-1.4201056167468031E-2</v>
      </c>
      <c r="T19" s="20">
        <f t="shared" si="7"/>
        <v>1.9711640424803098E-2</v>
      </c>
      <c r="U19" s="21" t="s">
        <v>18</v>
      </c>
      <c r="V19" s="20">
        <f t="shared" si="8"/>
        <v>-1.8730653248794981E-2</v>
      </c>
      <c r="W19" s="20">
        <f t="shared" si="9"/>
        <v>2.1619952817164015E-2</v>
      </c>
      <c r="X19" s="21" t="s">
        <v>18</v>
      </c>
      <c r="Y19" s="20">
        <f t="shared" si="10"/>
        <v>-1.8146473654325319E-2</v>
      </c>
      <c r="Z19" s="20">
        <f t="shared" si="11"/>
        <v>2.2054492905277858E-2</v>
      </c>
    </row>
    <row r="20" spans="1:26" ht="15.75" thickBot="1" x14ac:dyDescent="0.3">
      <c r="A20" s="241" t="s">
        <v>19</v>
      </c>
      <c r="B20" s="237">
        <v>49</v>
      </c>
      <c r="C20" s="238">
        <v>72.635061110576217</v>
      </c>
      <c r="D20" s="238">
        <v>88.070159990606015</v>
      </c>
      <c r="E20" s="238">
        <v>96.772445848222148</v>
      </c>
      <c r="F20" s="238">
        <v>100.99522384858402</v>
      </c>
      <c r="G20" s="245">
        <v>115.79874680390515</v>
      </c>
      <c r="I20" s="21" t="s">
        <v>19</v>
      </c>
      <c r="J20" s="20">
        <f t="shared" si="0"/>
        <v>-1.1228230980751604E-2</v>
      </c>
      <c r="K20" s="20">
        <f t="shared" si="1"/>
        <v>1.7186067827681027E-2</v>
      </c>
      <c r="L20" s="21" t="s">
        <v>19</v>
      </c>
      <c r="M20" s="20">
        <f t="shared" si="2"/>
        <v>-1.6841922947820439E-2</v>
      </c>
      <c r="N20" s="20">
        <f t="shared" si="3"/>
        <v>2.6964049503106612E-2</v>
      </c>
      <c r="O20" s="21" t="s">
        <v>19</v>
      </c>
      <c r="P20" s="20">
        <f t="shared" si="4"/>
        <v>-2.062491385852671E-2</v>
      </c>
      <c r="Q20" s="20">
        <f t="shared" si="5"/>
        <v>3.5534404286371959E-2</v>
      </c>
      <c r="R20" s="21" t="s">
        <v>19</v>
      </c>
      <c r="S20" s="20">
        <f t="shared" si="6"/>
        <v>-2.2785273040679604E-2</v>
      </c>
      <c r="T20" s="20">
        <f t="shared" si="7"/>
        <v>4.1954037423418487E-2</v>
      </c>
      <c r="U20" s="21" t="s">
        <v>19</v>
      </c>
      <c r="V20" s="20">
        <f t="shared" si="8"/>
        <v>-2.4030710003250536E-2</v>
      </c>
      <c r="W20" s="20">
        <f t="shared" si="9"/>
        <v>4.9653406741338488E-2</v>
      </c>
      <c r="X20" s="21" t="s">
        <v>19</v>
      </c>
      <c r="Y20" s="20">
        <f t="shared" si="10"/>
        <v>-2.8029198661123179E-2</v>
      </c>
      <c r="Z20" s="20">
        <f t="shared" si="11"/>
        <v>5.7720574919109452E-2</v>
      </c>
    </row>
    <row r="21" spans="1:26" ht="15.75" thickTop="1" x14ac:dyDescent="0.25">
      <c r="A21" s="240" t="s">
        <v>20</v>
      </c>
      <c r="B21" s="235">
        <v>2250</v>
      </c>
      <c r="C21" s="236">
        <v>2203.7868239613158</v>
      </c>
      <c r="D21" s="236">
        <v>2162.2300013883469</v>
      </c>
      <c r="E21" s="236">
        <v>2132.0689140885015</v>
      </c>
      <c r="F21" s="236">
        <v>2093.2867387920764</v>
      </c>
      <c r="G21" s="244">
        <v>2041.9850003061451</v>
      </c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 x14ac:dyDescent="0.25">
      <c r="A22" s="232"/>
      <c r="B22" s="232"/>
      <c r="C22" s="232"/>
      <c r="D22" s="232"/>
      <c r="E22" s="232"/>
      <c r="F22" s="232"/>
      <c r="G22" s="232"/>
    </row>
    <row r="23" spans="1:26" x14ac:dyDescent="0.25">
      <c r="A23" s="922" t="s">
        <v>77</v>
      </c>
      <c r="B23" s="923"/>
      <c r="C23" s="923"/>
      <c r="D23" s="923"/>
      <c r="E23" s="923"/>
      <c r="F23" s="923"/>
      <c r="G23" s="924"/>
    </row>
    <row r="24" spans="1:26" x14ac:dyDescent="0.25">
      <c r="A24" s="239" t="s">
        <v>1</v>
      </c>
      <c r="B24" s="233">
        <v>2010</v>
      </c>
      <c r="C24" s="233">
        <v>2015</v>
      </c>
      <c r="D24" s="233">
        <v>2020</v>
      </c>
      <c r="E24" s="233">
        <v>2025</v>
      </c>
      <c r="F24" s="233">
        <v>2030</v>
      </c>
      <c r="G24" s="242">
        <v>2035</v>
      </c>
      <c r="Q24" s="919" t="s">
        <v>223</v>
      </c>
      <c r="R24" s="918"/>
      <c r="S24" s="920">
        <f>(SUM(B$48:B$50,B$61:B$65)/SUM(B$51:B$60))*100</f>
        <v>62.290814429155816</v>
      </c>
    </row>
    <row r="25" spans="1:26" x14ac:dyDescent="0.25">
      <c r="A25" s="239" t="s">
        <v>2</v>
      </c>
      <c r="B25" s="233">
        <v>126</v>
      </c>
      <c r="C25" s="234">
        <v>116.28343336737056</v>
      </c>
      <c r="D25" s="234">
        <v>130.11654963538894</v>
      </c>
      <c r="E25" s="234">
        <v>146.81470281651741</v>
      </c>
      <c r="F25" s="234">
        <v>141.82478391588864</v>
      </c>
      <c r="G25" s="243">
        <v>133.56734750054125</v>
      </c>
      <c r="Q25" s="919" t="s">
        <v>224</v>
      </c>
      <c r="R25" s="918"/>
      <c r="S25" s="920">
        <f>(SUM(B$48:B$50)/SUM(B$51:B$60))*100</f>
        <v>31.089624395686126</v>
      </c>
    </row>
    <row r="26" spans="1:26" x14ac:dyDescent="0.25">
      <c r="A26" s="239" t="s">
        <v>3</v>
      </c>
      <c r="B26" s="233">
        <v>119</v>
      </c>
      <c r="C26" s="234">
        <v>122.43916229300329</v>
      </c>
      <c r="D26" s="234">
        <v>112.59415531593577</v>
      </c>
      <c r="E26" s="234">
        <v>126.66329201454892</v>
      </c>
      <c r="F26" s="234">
        <v>142.90938938003694</v>
      </c>
      <c r="G26" s="243">
        <v>137.40292654002658</v>
      </c>
      <c r="Q26" s="919" t="s">
        <v>225</v>
      </c>
      <c r="R26" s="918"/>
      <c r="S26" s="920">
        <f>(SUM(B$61:B$65)/SUM(B$51:B$60))*100</f>
        <v>31.20119003346969</v>
      </c>
    </row>
    <row r="27" spans="1:26" x14ac:dyDescent="0.25">
      <c r="A27" s="239" t="s">
        <v>4</v>
      </c>
      <c r="B27" s="233">
        <v>136</v>
      </c>
      <c r="C27" s="234">
        <v>115.00710198066467</v>
      </c>
      <c r="D27" s="234">
        <v>119.00561508671323</v>
      </c>
      <c r="E27" s="234">
        <v>109.01830792313237</v>
      </c>
      <c r="F27" s="234">
        <v>123.35105775082172</v>
      </c>
      <c r="G27" s="243">
        <v>139.12367813044756</v>
      </c>
      <c r="Q27" s="919" t="s">
        <v>226</v>
      </c>
      <c r="R27" s="918"/>
      <c r="S27" s="920">
        <f>(SUM(B$61:B$65)/SUM(B$48:B$50))*100</f>
        <v>100.35885167464116</v>
      </c>
    </row>
    <row r="28" spans="1:26" x14ac:dyDescent="0.25">
      <c r="A28" s="239" t="s">
        <v>5</v>
      </c>
      <c r="B28" s="233">
        <v>151</v>
      </c>
      <c r="C28" s="234">
        <v>131.48283056098094</v>
      </c>
      <c r="D28" s="234">
        <v>111.03385879321495</v>
      </c>
      <c r="E28" s="234">
        <v>115.58725916434025</v>
      </c>
      <c r="F28" s="234">
        <v>105.46248499937683</v>
      </c>
      <c r="G28" s="243">
        <v>120.0402011378312</v>
      </c>
      <c r="Q28" s="919" t="s">
        <v>227</v>
      </c>
      <c r="R28" s="918"/>
      <c r="S28" s="921">
        <f>(B$21/B$43)*100</f>
        <v>106.4333017975402</v>
      </c>
    </row>
    <row r="29" spans="1:26" x14ac:dyDescent="0.25">
      <c r="A29" s="239" t="s">
        <v>6</v>
      </c>
      <c r="B29" s="233">
        <v>72</v>
      </c>
      <c r="C29" s="234">
        <v>148.80348542150651</v>
      </c>
      <c r="D29" s="234">
        <v>127.05309704869791</v>
      </c>
      <c r="E29" s="234">
        <v>107.21591046400815</v>
      </c>
      <c r="F29" s="234">
        <v>112.32901627014671</v>
      </c>
      <c r="G29" s="243">
        <v>102.02783280102747</v>
      </c>
      <c r="Q29" s="919" t="s">
        <v>228</v>
      </c>
      <c r="R29" s="918"/>
      <c r="S29" s="921">
        <f>(SUM(B$48)/SUM(B$28:B$33))*1000</f>
        <v>393.01310043668121</v>
      </c>
    </row>
    <row r="30" spans="1:26" x14ac:dyDescent="0.25">
      <c r="A30" s="239" t="s">
        <v>7</v>
      </c>
      <c r="B30" s="233">
        <v>101</v>
      </c>
      <c r="C30" s="234">
        <v>69.016343234147428</v>
      </c>
      <c r="D30" s="234">
        <v>146.61574293141004</v>
      </c>
      <c r="E30" s="234">
        <v>122.60115739944887</v>
      </c>
      <c r="F30" s="234">
        <v>103.47255774399441</v>
      </c>
      <c r="G30" s="243">
        <v>109.11004120596822</v>
      </c>
      <c r="Q30" s="919" t="s">
        <v>229</v>
      </c>
      <c r="R30" s="918"/>
      <c r="S30" s="921">
        <f>(SUM(B$52:B$54)/SUM(B$48:B$51,B$55:B$65))*100</f>
        <v>16.497597437266418</v>
      </c>
    </row>
    <row r="31" spans="1:26" x14ac:dyDescent="0.25">
      <c r="A31" s="239" t="s">
        <v>8</v>
      </c>
      <c r="B31" s="233">
        <v>109</v>
      </c>
      <c r="C31" s="234">
        <v>97.499838124659334</v>
      </c>
      <c r="D31" s="234">
        <v>65.932110337908384</v>
      </c>
      <c r="E31" s="234">
        <v>144.13692661894112</v>
      </c>
      <c r="F31" s="234">
        <v>117.90011435457306</v>
      </c>
      <c r="G31" s="243">
        <v>99.578646652417135</v>
      </c>
      <c r="Q31" s="918"/>
      <c r="R31" s="918"/>
      <c r="S31" s="904"/>
    </row>
    <row r="32" spans="1:26" x14ac:dyDescent="0.25">
      <c r="A32" s="239" t="s">
        <v>9</v>
      </c>
      <c r="B32" s="233">
        <v>114</v>
      </c>
      <c r="C32" s="234">
        <v>105.15983813576457</v>
      </c>
      <c r="D32" s="234">
        <v>93.937742857031068</v>
      </c>
      <c r="E32" s="234">
        <v>62.83454046690332</v>
      </c>
      <c r="F32" s="234">
        <v>141.52750851705756</v>
      </c>
      <c r="G32" s="243">
        <v>113.06900529690427</v>
      </c>
      <c r="Q32" s="904"/>
      <c r="R32" s="904"/>
      <c r="S32" s="904"/>
    </row>
    <row r="33" spans="1:19" x14ac:dyDescent="0.25">
      <c r="A33" s="239" t="s">
        <v>10</v>
      </c>
      <c r="B33" s="233">
        <v>140</v>
      </c>
      <c r="C33" s="234">
        <v>109.45189426080762</v>
      </c>
      <c r="D33" s="234">
        <v>101.49120381147566</v>
      </c>
      <c r="E33" s="234">
        <v>90.523409475831428</v>
      </c>
      <c r="F33" s="234">
        <v>59.87375215892969</v>
      </c>
      <c r="G33" s="243">
        <v>139.07878099472083</v>
      </c>
      <c r="Q33" s="904"/>
      <c r="R33" s="904"/>
      <c r="S33" s="904"/>
    </row>
    <row r="34" spans="1:19" x14ac:dyDescent="0.25">
      <c r="A34" s="240" t="s">
        <v>11</v>
      </c>
      <c r="B34" s="235">
        <v>162</v>
      </c>
      <c r="C34" s="236">
        <v>134.34486881190068</v>
      </c>
      <c r="D34" s="236">
        <v>104.76462644351815</v>
      </c>
      <c r="E34" s="236">
        <v>97.688651986903238</v>
      </c>
      <c r="F34" s="236">
        <v>86.99205956446427</v>
      </c>
      <c r="G34" s="244">
        <v>56.852362011844157</v>
      </c>
      <c r="Q34" s="904"/>
      <c r="R34" s="904"/>
      <c r="S34" s="904"/>
    </row>
    <row r="35" spans="1:19" x14ac:dyDescent="0.25">
      <c r="A35" s="240" t="s">
        <v>12</v>
      </c>
      <c r="B35" s="235">
        <v>163</v>
      </c>
      <c r="C35" s="236">
        <v>155.41235182045946</v>
      </c>
      <c r="D35" s="236">
        <v>128.24921519374888</v>
      </c>
      <c r="E35" s="236">
        <v>99.769477022785111</v>
      </c>
      <c r="F35" s="236">
        <v>93.595238144404547</v>
      </c>
      <c r="G35" s="244">
        <v>83.177959447577493</v>
      </c>
      <c r="Q35" s="904"/>
      <c r="R35" s="904"/>
      <c r="S35" s="904"/>
    </row>
    <row r="36" spans="1:19" x14ac:dyDescent="0.25">
      <c r="A36" s="240" t="s">
        <v>13</v>
      </c>
      <c r="B36" s="235">
        <v>144</v>
      </c>
      <c r="C36" s="236">
        <v>157.20801308451709</v>
      </c>
      <c r="D36" s="236">
        <v>149.26614918126316</v>
      </c>
      <c r="E36" s="236">
        <v>122.56782136639598</v>
      </c>
      <c r="F36" s="236">
        <v>95.141576854361304</v>
      </c>
      <c r="G36" s="244">
        <v>89.808113032624519</v>
      </c>
      <c r="Q36" s="904"/>
      <c r="R36" s="904"/>
      <c r="S36" s="904"/>
    </row>
    <row r="37" spans="1:19" x14ac:dyDescent="0.25">
      <c r="A37" s="240" t="s">
        <v>14</v>
      </c>
      <c r="B37" s="235">
        <v>136</v>
      </c>
      <c r="C37" s="236">
        <v>137.6839586028357</v>
      </c>
      <c r="D37" s="236">
        <v>150.57485867958613</v>
      </c>
      <c r="E37" s="236">
        <v>142.3492563100902</v>
      </c>
      <c r="F37" s="236">
        <v>116.3179941817619</v>
      </c>
      <c r="G37" s="244">
        <v>90.082743375313214</v>
      </c>
      <c r="Q37" s="904"/>
      <c r="R37" s="904"/>
      <c r="S37" s="904"/>
    </row>
    <row r="38" spans="1:19" x14ac:dyDescent="0.25">
      <c r="A38" s="240" t="s">
        <v>15</v>
      </c>
      <c r="B38" s="235">
        <v>117</v>
      </c>
      <c r="C38" s="236">
        <v>127.69731992438808</v>
      </c>
      <c r="D38" s="236">
        <v>128.97009923646885</v>
      </c>
      <c r="E38" s="236">
        <v>141.31743506786512</v>
      </c>
      <c r="F38" s="236">
        <v>133.00751460255418</v>
      </c>
      <c r="G38" s="244">
        <v>108.1272060077392</v>
      </c>
      <c r="Q38" s="904"/>
      <c r="R38" s="904"/>
      <c r="S38" s="904"/>
    </row>
    <row r="39" spans="1:19" x14ac:dyDescent="0.25">
      <c r="A39" s="240" t="s">
        <v>16</v>
      </c>
      <c r="B39" s="235">
        <v>93</v>
      </c>
      <c r="C39" s="236">
        <v>107.43154590906957</v>
      </c>
      <c r="D39" s="236">
        <v>117.04764208091098</v>
      </c>
      <c r="E39" s="236">
        <v>117.93270066616425</v>
      </c>
      <c r="F39" s="236">
        <v>129.50682008871689</v>
      </c>
      <c r="G39" s="244">
        <v>121.30639529950702</v>
      </c>
      <c r="Q39" s="904"/>
      <c r="R39" s="904"/>
      <c r="S39" s="904"/>
    </row>
    <row r="40" spans="1:19" x14ac:dyDescent="0.25">
      <c r="A40" s="240" t="s">
        <v>17</v>
      </c>
      <c r="B40" s="235">
        <v>86</v>
      </c>
      <c r="C40" s="236">
        <v>84.153054795938729</v>
      </c>
      <c r="D40" s="236">
        <v>97.61826636131984</v>
      </c>
      <c r="E40" s="236">
        <v>106.15576024681968</v>
      </c>
      <c r="F40" s="236">
        <v>106.71336323205411</v>
      </c>
      <c r="G40" s="244">
        <v>117.44343842934187</v>
      </c>
      <c r="Q40" s="904"/>
      <c r="R40" s="904"/>
      <c r="S40" s="904"/>
    </row>
    <row r="41" spans="1:19" x14ac:dyDescent="0.25">
      <c r="A41" s="240" t="s">
        <v>18</v>
      </c>
      <c r="B41" s="235">
        <v>70</v>
      </c>
      <c r="C41" s="236">
        <v>73.602277370689592</v>
      </c>
      <c r="D41" s="236">
        <v>71.850293775930325</v>
      </c>
      <c r="E41" s="236">
        <v>83.718270664707788</v>
      </c>
      <c r="F41" s="236">
        <v>90.86339829617809</v>
      </c>
      <c r="G41" s="244">
        <v>91.115078625813794</v>
      </c>
      <c r="Q41" s="904"/>
      <c r="R41" s="904"/>
      <c r="S41" s="904"/>
    </row>
    <row r="42" spans="1:19" ht="15.75" thickBot="1" x14ac:dyDescent="0.3">
      <c r="A42" s="241" t="s">
        <v>19</v>
      </c>
      <c r="B42" s="237">
        <v>75</v>
      </c>
      <c r="C42" s="238">
        <v>116.28929722067222</v>
      </c>
      <c r="D42" s="238">
        <v>151.73496927735553</v>
      </c>
      <c r="E42" s="238">
        <v>178.18504116336698</v>
      </c>
      <c r="F42" s="238">
        <v>208.68118037327844</v>
      </c>
      <c r="G42" s="245">
        <v>238.46454981620778</v>
      </c>
      <c r="Q42" s="904"/>
      <c r="R42" s="904"/>
      <c r="S42" s="904"/>
    </row>
    <row r="43" spans="1:19" ht="15.75" thickTop="1" x14ac:dyDescent="0.25">
      <c r="A43" s="240" t="s">
        <v>20</v>
      </c>
      <c r="B43" s="235">
        <v>2114</v>
      </c>
      <c r="C43" s="236">
        <v>2108.9666149193758</v>
      </c>
      <c r="D43" s="236">
        <v>2107.8561960478778</v>
      </c>
      <c r="E43" s="236">
        <v>2115.0799208387698</v>
      </c>
      <c r="F43" s="236">
        <v>2109.469810428599</v>
      </c>
      <c r="G43" s="244">
        <v>2089.3763063058532</v>
      </c>
      <c r="Q43" s="904"/>
      <c r="R43" s="904"/>
      <c r="S43" s="904"/>
    </row>
    <row r="44" spans="1:19" x14ac:dyDescent="0.25">
      <c r="A44" s="232"/>
      <c r="B44" s="232"/>
      <c r="C44" s="232"/>
      <c r="D44" s="232"/>
      <c r="E44" s="232"/>
      <c r="F44" s="232"/>
      <c r="G44" s="232"/>
      <c r="Q44" s="919" t="s">
        <v>223</v>
      </c>
      <c r="R44" s="918"/>
      <c r="S44" s="920">
        <f>(SUM(C$48:C$50,C$61:C$65)/SUM(C$51:C$60))*100</f>
        <v>66.249304043952606</v>
      </c>
    </row>
    <row r="45" spans="1:19" x14ac:dyDescent="0.25">
      <c r="A45" s="232"/>
      <c r="B45" s="232"/>
      <c r="C45" s="232"/>
      <c r="D45" s="232"/>
      <c r="E45" s="232"/>
      <c r="F45" s="232"/>
      <c r="G45" s="232"/>
      <c r="Q45" s="919" t="s">
        <v>224</v>
      </c>
      <c r="R45" s="918"/>
      <c r="S45" s="920">
        <f>(SUM(C$48:C$50)/SUM(C$51:C$60))*100</f>
        <v>29.38863379070029</v>
      </c>
    </row>
    <row r="46" spans="1:19" x14ac:dyDescent="0.25">
      <c r="A46" s="922" t="s">
        <v>78</v>
      </c>
      <c r="B46" s="923"/>
      <c r="C46" s="923"/>
      <c r="D46" s="923"/>
      <c r="E46" s="923"/>
      <c r="F46" s="923"/>
      <c r="G46" s="924"/>
      <c r="Q46" s="919" t="s">
        <v>225</v>
      </c>
      <c r="R46" s="918"/>
      <c r="S46" s="920">
        <f>(SUM(C$61:C$65)/SUM(C$51:C$60))*100</f>
        <v>36.860670253252323</v>
      </c>
    </row>
    <row r="47" spans="1:19" x14ac:dyDescent="0.25">
      <c r="A47" s="239" t="s">
        <v>1</v>
      </c>
      <c r="B47" s="233">
        <v>2010</v>
      </c>
      <c r="C47" s="233">
        <v>2015</v>
      </c>
      <c r="D47" s="233">
        <v>2020</v>
      </c>
      <c r="E47" s="233">
        <v>2025</v>
      </c>
      <c r="F47" s="233">
        <v>2030</v>
      </c>
      <c r="G47" s="242">
        <v>2035</v>
      </c>
      <c r="Q47" s="919" t="s">
        <v>226</v>
      </c>
      <c r="R47" s="918"/>
      <c r="S47" s="920">
        <f>(SUM(C$61:C$65)/SUM(C$48:C$50))*100</f>
        <v>125.42491942894083</v>
      </c>
    </row>
    <row r="48" spans="1:19" x14ac:dyDescent="0.25">
      <c r="A48" s="239" t="s">
        <v>2</v>
      </c>
      <c r="B48" s="233">
        <v>270</v>
      </c>
      <c r="C48" s="234">
        <v>237.23070634280714</v>
      </c>
      <c r="D48" s="234">
        <v>265.54465994733533</v>
      </c>
      <c r="E48" s="234">
        <v>299.6218337337267</v>
      </c>
      <c r="F48" s="234">
        <v>289.4383346858275</v>
      </c>
      <c r="G48" s="243">
        <v>272.58642346685167</v>
      </c>
      <c r="Q48" s="919" t="s">
        <v>227</v>
      </c>
      <c r="R48" s="918"/>
      <c r="S48" s="921">
        <f>(C$21/C$43)*100</f>
        <v>104.49605073741601</v>
      </c>
    </row>
    <row r="49" spans="1:19" x14ac:dyDescent="0.25">
      <c r="A49" s="239" t="s">
        <v>3</v>
      </c>
      <c r="B49" s="233">
        <v>272</v>
      </c>
      <c r="C49" s="234">
        <v>261.67259022622284</v>
      </c>
      <c r="D49" s="234">
        <v>229.18328306029809</v>
      </c>
      <c r="E49" s="234">
        <v>258.31718158044691</v>
      </c>
      <c r="F49" s="234">
        <v>291.43412955132476</v>
      </c>
      <c r="G49" s="243">
        <v>280.20523338697302</v>
      </c>
      <c r="Q49" s="919" t="s">
        <v>228</v>
      </c>
      <c r="R49" s="918"/>
      <c r="S49" s="921">
        <f>(SUM(C$48)/SUM(C$28:C$33))*1000</f>
        <v>358.67191190734906</v>
      </c>
    </row>
    <row r="50" spans="1:19" x14ac:dyDescent="0.25">
      <c r="A50" s="239" t="s">
        <v>4</v>
      </c>
      <c r="B50" s="233">
        <v>294</v>
      </c>
      <c r="C50" s="234">
        <v>263.48143745270869</v>
      </c>
      <c r="D50" s="234">
        <v>253.93569199441663</v>
      </c>
      <c r="E50" s="234">
        <v>221.65757169903677</v>
      </c>
      <c r="F50" s="234">
        <v>251.68980378885485</v>
      </c>
      <c r="G50" s="243">
        <v>283.83131800889805</v>
      </c>
      <c r="Q50" s="919" t="s">
        <v>229</v>
      </c>
      <c r="R50" s="918"/>
      <c r="S50" s="921">
        <f>(SUM(C$52:C$54)/SUM(C$48:C$51,C$55:C$65))*100</f>
        <v>18.031430622547425</v>
      </c>
    </row>
    <row r="51" spans="1:19" x14ac:dyDescent="0.25">
      <c r="A51" s="239" t="s">
        <v>5</v>
      </c>
      <c r="B51" s="233">
        <v>290</v>
      </c>
      <c r="C51" s="234">
        <v>285.39393045186659</v>
      </c>
      <c r="D51" s="234">
        <v>254.94628278524317</v>
      </c>
      <c r="E51" s="234">
        <v>246.21275770164883</v>
      </c>
      <c r="F51" s="234">
        <v>214.18063349872881</v>
      </c>
      <c r="G51" s="243">
        <v>245.05812277767433</v>
      </c>
      <c r="Q51" s="904"/>
      <c r="R51" s="904"/>
      <c r="S51" s="904"/>
    </row>
    <row r="52" spans="1:19" x14ac:dyDescent="0.25">
      <c r="A52" s="239" t="s">
        <v>6</v>
      </c>
      <c r="B52" s="233">
        <v>168</v>
      </c>
      <c r="C52" s="234">
        <v>284.39887582280011</v>
      </c>
      <c r="D52" s="234">
        <v>276.30904074922489</v>
      </c>
      <c r="E52" s="234">
        <v>246.08112194149507</v>
      </c>
      <c r="F52" s="234">
        <v>238.25211617589679</v>
      </c>
      <c r="G52" s="243">
        <v>206.48854926232565</v>
      </c>
      <c r="Q52" s="904"/>
      <c r="R52" s="904"/>
      <c r="S52" s="904"/>
    </row>
    <row r="53" spans="1:19" x14ac:dyDescent="0.25">
      <c r="A53" s="239" t="s">
        <v>7</v>
      </c>
      <c r="B53" s="233">
        <v>221</v>
      </c>
      <c r="C53" s="234">
        <v>160.79529160320618</v>
      </c>
      <c r="D53" s="234">
        <v>278.44389665967901</v>
      </c>
      <c r="E53" s="234">
        <v>266.77936923966161</v>
      </c>
      <c r="F53" s="234">
        <v>236.9605552002721</v>
      </c>
      <c r="G53" s="243">
        <v>230.03473023171571</v>
      </c>
      <c r="Q53" s="904"/>
      <c r="R53" s="904"/>
      <c r="S53" s="904"/>
    </row>
    <row r="54" spans="1:19" x14ac:dyDescent="0.25">
      <c r="A54" s="239" t="s">
        <v>8</v>
      </c>
      <c r="B54" s="233">
        <v>229</v>
      </c>
      <c r="C54" s="234">
        <v>213.65673368706234</v>
      </c>
      <c r="D54" s="234">
        <v>154.03395471119376</v>
      </c>
      <c r="E54" s="234">
        <v>272.94013990252631</v>
      </c>
      <c r="F54" s="234">
        <v>257.79978140384475</v>
      </c>
      <c r="G54" s="243">
        <v>228.45418146392041</v>
      </c>
      <c r="Q54" s="904"/>
      <c r="R54" s="904"/>
      <c r="S54" s="904"/>
    </row>
    <row r="55" spans="1:19" x14ac:dyDescent="0.25">
      <c r="A55" s="239" t="s">
        <v>9</v>
      </c>
      <c r="B55" s="233">
        <v>226</v>
      </c>
      <c r="C55" s="234">
        <v>221.34000070991578</v>
      </c>
      <c r="D55" s="234">
        <v>206.13511644991411</v>
      </c>
      <c r="E55" s="234">
        <v>147.20283310618544</v>
      </c>
      <c r="F55" s="234">
        <v>267.19098456854584</v>
      </c>
      <c r="G55" s="243">
        <v>248.5179191314937</v>
      </c>
      <c r="Q55" s="904"/>
      <c r="R55" s="904"/>
      <c r="S55" s="904"/>
    </row>
    <row r="56" spans="1:19" x14ac:dyDescent="0.25">
      <c r="A56" s="239" t="s">
        <v>10</v>
      </c>
      <c r="B56" s="233">
        <v>268</v>
      </c>
      <c r="C56" s="234">
        <v>216.85248145466679</v>
      </c>
      <c r="D56" s="234">
        <v>213.59061298101619</v>
      </c>
      <c r="E56" s="234">
        <v>198.50455472997038</v>
      </c>
      <c r="F56" s="234">
        <v>140.36113979716376</v>
      </c>
      <c r="G56" s="243">
        <v>261.30149063121371</v>
      </c>
      <c r="Q56" s="904"/>
      <c r="R56" s="904"/>
      <c r="S56" s="904"/>
    </row>
    <row r="57" spans="1:19" x14ac:dyDescent="0.25">
      <c r="A57" s="240" t="s">
        <v>11</v>
      </c>
      <c r="B57" s="235">
        <v>342</v>
      </c>
      <c r="C57" s="236">
        <v>256.52953634429701</v>
      </c>
      <c r="D57" s="236">
        <v>208.07046227929641</v>
      </c>
      <c r="E57" s="236">
        <v>206.18636137735911</v>
      </c>
      <c r="F57" s="236">
        <v>191.22358728398561</v>
      </c>
      <c r="G57" s="244">
        <v>133.82494919718312</v>
      </c>
      <c r="Q57" s="904"/>
      <c r="R57" s="904"/>
      <c r="S57" s="904"/>
    </row>
    <row r="58" spans="1:19" x14ac:dyDescent="0.25">
      <c r="A58" s="240" t="s">
        <v>12</v>
      </c>
      <c r="B58" s="235">
        <v>360</v>
      </c>
      <c r="C58" s="236">
        <v>326.01937945569529</v>
      </c>
      <c r="D58" s="236">
        <v>242.94338330824331</v>
      </c>
      <c r="E58" s="236">
        <v>197.56549561666131</v>
      </c>
      <c r="F58" s="236">
        <v>196.95416552151761</v>
      </c>
      <c r="G58" s="244">
        <v>182.16373248889516</v>
      </c>
      <c r="Q58" s="904"/>
      <c r="R58" s="904"/>
      <c r="S58" s="904"/>
    </row>
    <row r="59" spans="1:19" x14ac:dyDescent="0.25">
      <c r="A59" s="240" t="s">
        <v>13</v>
      </c>
      <c r="B59" s="235">
        <v>301</v>
      </c>
      <c r="C59" s="236">
        <v>346.10420239628564</v>
      </c>
      <c r="D59" s="236">
        <v>311.27467485726174</v>
      </c>
      <c r="E59" s="236">
        <v>230.4195599058886</v>
      </c>
      <c r="F59" s="236">
        <v>187.97285010763358</v>
      </c>
      <c r="G59" s="244">
        <v>188.51366216674307</v>
      </c>
      <c r="Q59" s="904"/>
      <c r="R59" s="904"/>
      <c r="S59" s="904"/>
    </row>
    <row r="60" spans="1:19" x14ac:dyDescent="0.25">
      <c r="A60" s="240" t="s">
        <v>14</v>
      </c>
      <c r="B60" s="235">
        <v>284</v>
      </c>
      <c r="C60" s="236">
        <v>283.0578345478466</v>
      </c>
      <c r="D60" s="236">
        <v>326.36994144166943</v>
      </c>
      <c r="E60" s="236">
        <v>291.58911326615993</v>
      </c>
      <c r="F60" s="236">
        <v>214.7029239806119</v>
      </c>
      <c r="G60" s="244">
        <v>175.62007682913912</v>
      </c>
      <c r="Q60" s="904"/>
      <c r="R60" s="904"/>
      <c r="S60" s="904"/>
    </row>
    <row r="61" spans="1:19" x14ac:dyDescent="0.25">
      <c r="A61" s="240" t="s">
        <v>15</v>
      </c>
      <c r="B61" s="235">
        <v>223</v>
      </c>
      <c r="C61" s="236">
        <v>263.12170901259805</v>
      </c>
      <c r="D61" s="236">
        <v>261.04872363736604</v>
      </c>
      <c r="E61" s="236">
        <v>301.91517563636046</v>
      </c>
      <c r="F61" s="236">
        <v>267.90141655472985</v>
      </c>
      <c r="G61" s="244">
        <v>196.15862529234778</v>
      </c>
      <c r="Q61" s="904"/>
      <c r="R61" s="904"/>
      <c r="S61" s="904"/>
    </row>
    <row r="62" spans="1:19" x14ac:dyDescent="0.25">
      <c r="A62" s="240" t="s">
        <v>16</v>
      </c>
      <c r="B62" s="235">
        <v>190</v>
      </c>
      <c r="C62" s="236">
        <v>201.55678756541735</v>
      </c>
      <c r="D62" s="236">
        <v>238.12253838381588</v>
      </c>
      <c r="E62" s="236">
        <v>235.13277964130958</v>
      </c>
      <c r="F62" s="236">
        <v>272.87355997339307</v>
      </c>
      <c r="G62" s="244">
        <v>240.36036687782286</v>
      </c>
      <c r="Q62" s="904"/>
      <c r="R62" s="904"/>
      <c r="S62" s="904"/>
    </row>
    <row r="63" spans="1:19" x14ac:dyDescent="0.25">
      <c r="A63" s="240" t="s">
        <v>17</v>
      </c>
      <c r="B63" s="235">
        <v>169</v>
      </c>
      <c r="C63" s="236">
        <v>165.23981641380266</v>
      </c>
      <c r="D63" s="236">
        <v>176.25863007122331</v>
      </c>
      <c r="E63" s="236">
        <v>208.03322901613933</v>
      </c>
      <c r="F63" s="236">
        <v>204.56038899774995</v>
      </c>
      <c r="G63" s="244">
        <v>237.893911045941</v>
      </c>
      <c r="Q63" s="904"/>
      <c r="R63" s="904"/>
      <c r="S63" s="904"/>
    </row>
    <row r="64" spans="1:19" x14ac:dyDescent="0.25">
      <c r="A64" s="240" t="s">
        <v>18</v>
      </c>
      <c r="B64" s="235">
        <v>133</v>
      </c>
      <c r="C64" s="236">
        <v>137.37776706224406</v>
      </c>
      <c r="D64" s="236">
        <v>134.07017485106599</v>
      </c>
      <c r="E64" s="236">
        <v>144.03226982110638</v>
      </c>
      <c r="F64" s="236">
        <v>169.58377390873272</v>
      </c>
      <c r="G64" s="244">
        <v>166.08471773274746</v>
      </c>
      <c r="Q64" s="919" t="s">
        <v>223</v>
      </c>
      <c r="R64" s="918"/>
      <c r="S64" s="920">
        <f>(SUM(D$48:D$50,D$61:D$65)/SUM(D$51:D$60))*100</f>
        <v>72.729913869772261</v>
      </c>
    </row>
    <row r="65" spans="1:19" ht="15.75" thickBot="1" x14ac:dyDescent="0.3">
      <c r="A65" s="241" t="s">
        <v>19</v>
      </c>
      <c r="B65" s="237">
        <v>124</v>
      </c>
      <c r="C65" s="238">
        <v>188.92435833124844</v>
      </c>
      <c r="D65" s="238">
        <v>239.80512926796155</v>
      </c>
      <c r="E65" s="238">
        <v>274.95748701158914</v>
      </c>
      <c r="F65" s="238">
        <v>309.67640422186247</v>
      </c>
      <c r="G65" s="245">
        <v>354.2632966201129</v>
      </c>
      <c r="Q65" s="919" t="s">
        <v>224</v>
      </c>
      <c r="R65" s="918"/>
      <c r="S65" s="920">
        <f>(SUM(D$48:D$50)/SUM(D$51:D$60))*100</f>
        <v>30.284307906706164</v>
      </c>
    </row>
    <row r="66" spans="1:19" ht="15.75" thickTop="1" x14ac:dyDescent="0.25">
      <c r="A66" s="240" t="s">
        <v>20</v>
      </c>
      <c r="B66" s="235">
        <v>4364</v>
      </c>
      <c r="C66" s="236">
        <v>4312.7534388806907</v>
      </c>
      <c r="D66" s="236">
        <v>4270.0861974362251</v>
      </c>
      <c r="E66" s="236">
        <v>4247.1488349272713</v>
      </c>
      <c r="F66" s="236">
        <v>4202.7565492206768</v>
      </c>
      <c r="G66" s="244">
        <v>4131.3613066119988</v>
      </c>
      <c r="Q66" s="919" t="s">
        <v>225</v>
      </c>
      <c r="R66" s="918"/>
      <c r="S66" s="920">
        <f>(SUM(D$61:D$65)/SUM(D$51:D$60))*100</f>
        <v>42.445605963066093</v>
      </c>
    </row>
    <row r="67" spans="1:19" x14ac:dyDescent="0.25">
      <c r="Q67" s="919" t="s">
        <v>226</v>
      </c>
      <c r="R67" s="918"/>
      <c r="S67" s="920">
        <f>(SUM(D$61:D$65)/SUM(D$48:D$50))*100</f>
        <v>140.15709420807642</v>
      </c>
    </row>
    <row r="68" spans="1:19" x14ac:dyDescent="0.25">
      <c r="Q68" s="919" t="s">
        <v>227</v>
      </c>
      <c r="R68" s="918"/>
      <c r="S68" s="921">
        <f>(D$21/D$43)*100</f>
        <v>102.57957850456863</v>
      </c>
    </row>
    <row r="69" spans="1:19" x14ac:dyDescent="0.25">
      <c r="Q69" s="919" t="s">
        <v>228</v>
      </c>
      <c r="R69" s="918"/>
      <c r="S69" s="921">
        <f>(SUM(D$48)/SUM(D$28:D$33))*1000</f>
        <v>411.01928032914952</v>
      </c>
    </row>
    <row r="70" spans="1:19" x14ac:dyDescent="0.25">
      <c r="Q70" s="919" t="s">
        <v>229</v>
      </c>
      <c r="R70" s="918"/>
      <c r="S70" s="921">
        <f>(SUM(D$52:D$54)/SUM(D$48:D$51,D$55:D$65))*100</f>
        <v>19.902480284711157</v>
      </c>
    </row>
    <row r="71" spans="1:19" x14ac:dyDescent="0.25">
      <c r="Q71" s="904"/>
      <c r="R71" s="904"/>
      <c r="S71" s="904"/>
    </row>
    <row r="72" spans="1:19" x14ac:dyDescent="0.25">
      <c r="Q72" s="904"/>
      <c r="R72" s="904"/>
      <c r="S72" s="904"/>
    </row>
    <row r="73" spans="1:19" x14ac:dyDescent="0.25">
      <c r="Q73" s="904"/>
      <c r="R73" s="904"/>
      <c r="S73" s="904"/>
    </row>
    <row r="74" spans="1:19" x14ac:dyDescent="0.25">
      <c r="Q74" s="904"/>
      <c r="R74" s="904"/>
      <c r="S74" s="904"/>
    </row>
    <row r="75" spans="1:19" x14ac:dyDescent="0.25">
      <c r="Q75" s="904"/>
      <c r="R75" s="904"/>
      <c r="S75" s="904"/>
    </row>
    <row r="76" spans="1:19" x14ac:dyDescent="0.25">
      <c r="Q76" s="904"/>
      <c r="R76" s="904"/>
      <c r="S76" s="904"/>
    </row>
    <row r="77" spans="1:19" x14ac:dyDescent="0.25">
      <c r="Q77" s="904"/>
      <c r="R77" s="904"/>
      <c r="S77" s="904"/>
    </row>
    <row r="78" spans="1:19" x14ac:dyDescent="0.25">
      <c r="Q78" s="904"/>
      <c r="R78" s="904"/>
      <c r="S78" s="904"/>
    </row>
    <row r="79" spans="1:19" x14ac:dyDescent="0.25">
      <c r="Q79" s="904"/>
      <c r="R79" s="904"/>
      <c r="S79" s="904"/>
    </row>
    <row r="80" spans="1:19" x14ac:dyDescent="0.25">
      <c r="Q80" s="904"/>
      <c r="R80" s="904"/>
      <c r="S80" s="904"/>
    </row>
    <row r="81" spans="17:19" x14ac:dyDescent="0.25">
      <c r="Q81" s="904"/>
      <c r="R81" s="904"/>
      <c r="S81" s="904"/>
    </row>
    <row r="82" spans="17:19" x14ac:dyDescent="0.25">
      <c r="Q82" s="904"/>
      <c r="R82" s="904"/>
      <c r="S82" s="904"/>
    </row>
    <row r="83" spans="17:19" x14ac:dyDescent="0.25">
      <c r="Q83" s="904"/>
      <c r="R83" s="904"/>
      <c r="S83" s="904"/>
    </row>
    <row r="84" spans="17:19" x14ac:dyDescent="0.25">
      <c r="Q84" s="919" t="s">
        <v>223</v>
      </c>
      <c r="R84" s="918"/>
      <c r="S84" s="920">
        <f>(SUM(E$48:E$50,E$61:E$65)/SUM(E$51:E$60))*100</f>
        <v>84.379565938408291</v>
      </c>
    </row>
    <row r="85" spans="17:19" x14ac:dyDescent="0.25">
      <c r="Q85" s="919" t="s">
        <v>224</v>
      </c>
      <c r="R85" s="918"/>
      <c r="S85" s="920">
        <f>(SUM(E$48:E$50)/SUM(E$51:E$60))*100</f>
        <v>33.844276691806044</v>
      </c>
    </row>
    <row r="86" spans="17:19" x14ac:dyDescent="0.25">
      <c r="Q86" s="919" t="s">
        <v>225</v>
      </c>
      <c r="R86" s="918"/>
      <c r="S86" s="920">
        <f>(SUM(E$61:E$65)/SUM(E$51:E$60))*100</f>
        <v>50.535289246602247</v>
      </c>
    </row>
    <row r="87" spans="17:19" x14ac:dyDescent="0.25">
      <c r="Q87" s="919" t="s">
        <v>226</v>
      </c>
      <c r="R87" s="918"/>
      <c r="S87" s="920">
        <f>(SUM(E$61:E$65)/SUM(E$48:E$50))*100</f>
        <v>149.31709046935316</v>
      </c>
    </row>
    <row r="88" spans="17:19" x14ac:dyDescent="0.25">
      <c r="Q88" s="919" t="s">
        <v>227</v>
      </c>
      <c r="R88" s="918"/>
      <c r="S88" s="921">
        <f>(E$21/E$43)*100</f>
        <v>100.8032317399616</v>
      </c>
    </row>
    <row r="89" spans="17:19" x14ac:dyDescent="0.25">
      <c r="Q89" s="919" t="s">
        <v>228</v>
      </c>
      <c r="R89" s="918"/>
      <c r="S89" s="921">
        <f>(SUM(E$48)/SUM(E$28:E$33))*1000</f>
        <v>466.04791553770838</v>
      </c>
    </row>
    <row r="90" spans="17:19" x14ac:dyDescent="0.25">
      <c r="Q90" s="919" t="s">
        <v>229</v>
      </c>
      <c r="R90" s="918"/>
      <c r="S90" s="921">
        <f>(SUM(E$52:E$54)/SUM(E$48:E$51,E$55:E$65))*100</f>
        <v>22.70215490631961</v>
      </c>
    </row>
    <row r="91" spans="17:19" x14ac:dyDescent="0.25">
      <c r="Q91" s="904"/>
      <c r="R91" s="904"/>
      <c r="S91" s="904"/>
    </row>
    <row r="92" spans="17:19" x14ac:dyDescent="0.25">
      <c r="Q92" s="904"/>
      <c r="R92" s="904"/>
      <c r="S92" s="904"/>
    </row>
    <row r="93" spans="17:19" x14ac:dyDescent="0.25">
      <c r="Q93" s="904"/>
      <c r="R93" s="904"/>
      <c r="S93" s="904"/>
    </row>
    <row r="94" spans="17:19" x14ac:dyDescent="0.25">
      <c r="Q94" s="904"/>
      <c r="R94" s="904"/>
      <c r="S94" s="904"/>
    </row>
    <row r="95" spans="17:19" x14ac:dyDescent="0.25">
      <c r="Q95" s="904"/>
      <c r="R95" s="904"/>
      <c r="S95" s="904"/>
    </row>
    <row r="96" spans="17:19" x14ac:dyDescent="0.25">
      <c r="Q96" s="904"/>
      <c r="R96" s="904"/>
      <c r="S96" s="904"/>
    </row>
    <row r="97" spans="17:19" x14ac:dyDescent="0.25">
      <c r="Q97" s="904"/>
      <c r="R97" s="904"/>
      <c r="S97" s="904"/>
    </row>
    <row r="98" spans="17:19" x14ac:dyDescent="0.25">
      <c r="Q98" s="904"/>
      <c r="R98" s="904"/>
      <c r="S98" s="904"/>
    </row>
    <row r="99" spans="17:19" x14ac:dyDescent="0.25">
      <c r="Q99" s="904"/>
      <c r="R99" s="904"/>
      <c r="S99" s="904"/>
    </row>
    <row r="100" spans="17:19" x14ac:dyDescent="0.25">
      <c r="Q100" s="904"/>
      <c r="R100" s="904"/>
      <c r="S100" s="904"/>
    </row>
    <row r="101" spans="17:19" x14ac:dyDescent="0.25">
      <c r="Q101" s="904"/>
      <c r="R101" s="904"/>
      <c r="S101" s="904"/>
    </row>
    <row r="102" spans="17:19" x14ac:dyDescent="0.25">
      <c r="Q102" s="904"/>
      <c r="R102" s="904"/>
      <c r="S102" s="904"/>
    </row>
    <row r="103" spans="17:19" x14ac:dyDescent="0.25">
      <c r="Q103" s="904"/>
      <c r="R103" s="904"/>
      <c r="S103" s="904"/>
    </row>
    <row r="104" spans="17:19" x14ac:dyDescent="0.25">
      <c r="Q104" s="919" t="s">
        <v>223</v>
      </c>
      <c r="R104" s="918"/>
      <c r="S104" s="920">
        <f>(SUM(F$48:F$50,F$61:F$65)/SUM(F$51:F$60))*100</f>
        <v>95.878030485923929</v>
      </c>
    </row>
    <row r="105" spans="17:19" x14ac:dyDescent="0.25">
      <c r="Q105" s="919" t="s">
        <v>224</v>
      </c>
      <c r="R105" s="918"/>
      <c r="S105" s="920">
        <f>(SUM(F$48:F$50)/SUM(F$51:F$60))*100</f>
        <v>38.803260528632933</v>
      </c>
    </row>
    <row r="106" spans="17:19" x14ac:dyDescent="0.25">
      <c r="Q106" s="919" t="s">
        <v>225</v>
      </c>
      <c r="R106" s="918"/>
      <c r="S106" s="920">
        <f>(SUM(F$61:F$65)/SUM(F$51:F$60))*100</f>
        <v>57.074769957291018</v>
      </c>
    </row>
    <row r="107" spans="17:19" x14ac:dyDescent="0.25">
      <c r="Q107" s="919" t="s">
        <v>226</v>
      </c>
      <c r="R107" s="918"/>
      <c r="S107" s="920">
        <f>(SUM(F$61:F$65)/SUM(F$48:F$50))*100</f>
        <v>147.08756217837811</v>
      </c>
    </row>
    <row r="108" spans="17:19" x14ac:dyDescent="0.25">
      <c r="Q108" s="919" t="s">
        <v>227</v>
      </c>
      <c r="R108" s="918"/>
      <c r="S108" s="921">
        <f>(F$21/F$43)*100</f>
        <v>99.232837011626415</v>
      </c>
    </row>
    <row r="109" spans="17:19" x14ac:dyDescent="0.25">
      <c r="Q109" s="919" t="s">
        <v>228</v>
      </c>
      <c r="R109" s="918"/>
      <c r="S109" s="921">
        <f>(SUM(F$48)/SUM(F$28:F$33))*1000</f>
        <v>451.84819427192321</v>
      </c>
    </row>
    <row r="110" spans="17:19" x14ac:dyDescent="0.25">
      <c r="Q110" s="919" t="s">
        <v>229</v>
      </c>
      <c r="R110" s="918"/>
      <c r="S110" s="921">
        <f>(SUM(F$52:F$54)/SUM(F$48:F$51,F$55:F$65))*100</f>
        <v>21.125836154082762</v>
      </c>
    </row>
    <row r="111" spans="17:19" x14ac:dyDescent="0.25">
      <c r="Q111" s="904"/>
      <c r="R111" s="904"/>
      <c r="S111" s="904"/>
    </row>
    <row r="112" spans="17:19" x14ac:dyDescent="0.25">
      <c r="Q112" s="904"/>
      <c r="R112" s="904"/>
      <c r="S112" s="904"/>
    </row>
    <row r="113" spans="17:19" x14ac:dyDescent="0.25">
      <c r="Q113" s="904"/>
      <c r="R113" s="904"/>
      <c r="S113" s="904"/>
    </row>
    <row r="114" spans="17:19" x14ac:dyDescent="0.25">
      <c r="Q114" s="904"/>
      <c r="R114" s="904"/>
      <c r="S114" s="904"/>
    </row>
    <row r="115" spans="17:19" x14ac:dyDescent="0.25">
      <c r="Q115" s="904"/>
      <c r="R115" s="904"/>
      <c r="S115" s="904"/>
    </row>
    <row r="116" spans="17:19" x14ac:dyDescent="0.25">
      <c r="Q116" s="904"/>
      <c r="R116" s="904"/>
      <c r="S116" s="904"/>
    </row>
    <row r="117" spans="17:19" x14ac:dyDescent="0.25">
      <c r="Q117" s="904"/>
      <c r="R117" s="904"/>
      <c r="S117" s="904"/>
    </row>
    <row r="118" spans="17:19" x14ac:dyDescent="0.25">
      <c r="Q118" s="904"/>
      <c r="R118" s="904"/>
      <c r="S118" s="904"/>
    </row>
    <row r="119" spans="17:19" x14ac:dyDescent="0.25">
      <c r="Q119" s="904"/>
      <c r="R119" s="904"/>
      <c r="S119" s="904"/>
    </row>
    <row r="120" spans="17:19" x14ac:dyDescent="0.25">
      <c r="Q120" s="904"/>
      <c r="R120" s="904"/>
      <c r="S120" s="904"/>
    </row>
    <row r="121" spans="17:19" x14ac:dyDescent="0.25">
      <c r="Q121" s="904"/>
      <c r="R121" s="904"/>
      <c r="S121" s="904"/>
    </row>
    <row r="122" spans="17:19" x14ac:dyDescent="0.25">
      <c r="Q122" s="904"/>
      <c r="R122" s="904"/>
      <c r="S122" s="904"/>
    </row>
    <row r="123" spans="17:19" x14ac:dyDescent="0.25">
      <c r="Q123" s="904"/>
      <c r="R123" s="904"/>
      <c r="S123" s="904"/>
    </row>
    <row r="124" spans="17:19" x14ac:dyDescent="0.25">
      <c r="Q124" s="919" t="s">
        <v>223</v>
      </c>
      <c r="R124" s="918"/>
      <c r="S124" s="920">
        <f>(SUM(G$48:G$50,G$61:G$65)/SUM(G$51:G$60))*100</f>
        <v>96.733606690937492</v>
      </c>
    </row>
    <row r="125" spans="17:19" x14ac:dyDescent="0.25">
      <c r="Q125" s="919" t="s">
        <v>224</v>
      </c>
      <c r="R125" s="918"/>
      <c r="S125" s="920">
        <f>(SUM(G$48:G$50)/SUM(G$51:G$60))*100</f>
        <v>39.839617760331315</v>
      </c>
    </row>
    <row r="126" spans="17:19" x14ac:dyDescent="0.25">
      <c r="Q126" s="919" t="s">
        <v>225</v>
      </c>
      <c r="R126" s="918"/>
      <c r="S126" s="920">
        <f>(SUM(G$61:G$65)/SUM(G$51:G$60))*100</f>
        <v>56.893988930606177</v>
      </c>
    </row>
    <row r="127" spans="17:19" x14ac:dyDescent="0.25">
      <c r="Q127" s="919" t="s">
        <v>226</v>
      </c>
      <c r="R127" s="918"/>
      <c r="S127" s="920">
        <f>(SUM(G$61:G$65)/SUM(G$48:G$50))*100</f>
        <v>142.80756726349935</v>
      </c>
    </row>
    <row r="128" spans="17:19" x14ac:dyDescent="0.25">
      <c r="Q128" s="919" t="s">
        <v>227</v>
      </c>
      <c r="R128" s="918"/>
      <c r="S128" s="921">
        <f>(G$21/G$43)*100</f>
        <v>97.731796524317886</v>
      </c>
    </row>
    <row r="129" spans="17:19" x14ac:dyDescent="0.25">
      <c r="Q129" s="919" t="s">
        <v>228</v>
      </c>
      <c r="R129" s="918"/>
      <c r="S129" s="921">
        <f>(SUM(G$48)/SUM(G$28:G$33))*1000</f>
        <v>399.15745208608126</v>
      </c>
    </row>
    <row r="130" spans="17:19" x14ac:dyDescent="0.25">
      <c r="Q130" s="919" t="s">
        <v>229</v>
      </c>
      <c r="R130" s="918"/>
      <c r="S130" s="921">
        <f>(SUM(G$52:G$54)/SUM(G$48:G$51,G$55:G$65))*100</f>
        <v>19.183607198945214</v>
      </c>
    </row>
    <row r="147" spans="4:8" x14ac:dyDescent="0.25">
      <c r="D147" s="19"/>
      <c r="E147" s="19"/>
      <c r="F147" s="19"/>
      <c r="G147" s="19"/>
      <c r="H147" s="19"/>
    </row>
  </sheetData>
  <mergeCells count="3">
    <mergeCell ref="A1:G1"/>
    <mergeCell ref="A23:G23"/>
    <mergeCell ref="A46:G46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47"/>
  <sheetViews>
    <sheetView zoomScaleNormal="100" workbookViewId="0">
      <selection sqref="A1:G1"/>
    </sheetView>
  </sheetViews>
  <sheetFormatPr defaultRowHeight="15" x14ac:dyDescent="0.25"/>
  <cols>
    <col min="1" max="9" width="9.140625" style="18"/>
    <col min="10" max="11" width="11.140625" style="18" bestFit="1" customWidth="1"/>
    <col min="12" max="12" width="11.140625" style="18" customWidth="1"/>
    <col min="13" max="14" width="11.140625" style="18" bestFit="1" customWidth="1"/>
    <col min="15" max="15" width="11.140625" style="18" customWidth="1"/>
    <col min="16" max="17" width="11.140625" style="18" bestFit="1" customWidth="1"/>
    <col min="18" max="18" width="11.140625" style="18" customWidth="1"/>
    <col min="19" max="20" width="11.140625" style="18" bestFit="1" customWidth="1"/>
    <col min="21" max="21" width="11.140625" style="18" customWidth="1"/>
    <col min="22" max="23" width="11.140625" style="18" bestFit="1" customWidth="1"/>
    <col min="24" max="24" width="11.140625" style="18" customWidth="1"/>
    <col min="25" max="26" width="11.140625" style="18" bestFit="1" customWidth="1"/>
    <col min="27" max="16384" width="9.140625" style="18"/>
  </cols>
  <sheetData>
    <row r="1" spans="1:26" x14ac:dyDescent="0.25">
      <c r="A1" s="922" t="s">
        <v>25</v>
      </c>
      <c r="B1" s="923"/>
      <c r="C1" s="923"/>
      <c r="D1" s="923"/>
      <c r="E1" s="923"/>
      <c r="F1" s="923"/>
      <c r="G1" s="924"/>
      <c r="J1" s="20" t="s">
        <v>23</v>
      </c>
      <c r="K1" s="20" t="s">
        <v>24</v>
      </c>
      <c r="L1" s="20"/>
      <c r="M1" s="20" t="s">
        <v>23</v>
      </c>
      <c r="N1" s="20" t="s">
        <v>24</v>
      </c>
      <c r="O1" s="20"/>
      <c r="P1" s="20" t="s">
        <v>23</v>
      </c>
      <c r="Q1" s="20" t="s">
        <v>24</v>
      </c>
      <c r="R1" s="20"/>
      <c r="S1" s="20" t="s">
        <v>23</v>
      </c>
      <c r="T1" s="20" t="s">
        <v>24</v>
      </c>
      <c r="U1" s="20"/>
      <c r="V1" s="20" t="s">
        <v>23</v>
      </c>
      <c r="W1" s="20" t="s">
        <v>24</v>
      </c>
      <c r="X1" s="20"/>
      <c r="Y1" s="20" t="s">
        <v>23</v>
      </c>
      <c r="Z1" s="20" t="s">
        <v>24</v>
      </c>
    </row>
    <row r="2" spans="1:26" x14ac:dyDescent="0.25">
      <c r="A2" s="29" t="s">
        <v>1</v>
      </c>
      <c r="B2" s="23">
        <v>2010</v>
      </c>
      <c r="C2" s="23">
        <v>2015</v>
      </c>
      <c r="D2" s="23">
        <v>2020</v>
      </c>
      <c r="E2" s="23">
        <v>2025</v>
      </c>
      <c r="F2" s="23">
        <v>2030</v>
      </c>
      <c r="G2" s="32">
        <v>2035</v>
      </c>
      <c r="J2" s="1">
        <f>B2</f>
        <v>2010</v>
      </c>
      <c r="K2" s="1">
        <f>B24</f>
        <v>2010</v>
      </c>
      <c r="L2" s="1"/>
      <c r="M2" s="1">
        <v>2015</v>
      </c>
      <c r="N2" s="1">
        <v>2015</v>
      </c>
      <c r="O2" s="1"/>
      <c r="P2" s="1">
        <v>2020</v>
      </c>
      <c r="Q2" s="1">
        <v>2020</v>
      </c>
      <c r="R2" s="1"/>
      <c r="S2" s="1">
        <v>2025</v>
      </c>
      <c r="T2" s="1">
        <v>2025</v>
      </c>
      <c r="U2" s="1"/>
      <c r="V2" s="1">
        <v>2030</v>
      </c>
      <c r="W2" s="1">
        <v>2030</v>
      </c>
      <c r="X2" s="1"/>
      <c r="Y2" s="1">
        <v>2035</v>
      </c>
      <c r="Z2" s="1">
        <v>2035</v>
      </c>
    </row>
    <row r="3" spans="1:26" x14ac:dyDescent="0.25">
      <c r="A3" s="29" t="s">
        <v>2</v>
      </c>
      <c r="B3" s="23">
        <v>669</v>
      </c>
      <c r="C3" s="24">
        <v>558.2863334870018</v>
      </c>
      <c r="D3" s="24">
        <v>579.05939628782437</v>
      </c>
      <c r="E3" s="24">
        <v>588.13104239358654</v>
      </c>
      <c r="F3" s="24">
        <v>599.91637888441369</v>
      </c>
      <c r="G3" s="33">
        <v>624.93822165192807</v>
      </c>
      <c r="I3" s="21" t="s">
        <v>2</v>
      </c>
      <c r="J3" s="20">
        <f>-B3/B$66</f>
        <v>-3.8452695712150819E-2</v>
      </c>
      <c r="K3" s="20">
        <f>B25/B$66</f>
        <v>3.6268536613403839E-2</v>
      </c>
      <c r="L3" s="21" t="s">
        <v>2</v>
      </c>
      <c r="M3" s="20">
        <f>-C3/C$66</f>
        <v>-3.1749776957466481E-2</v>
      </c>
      <c r="N3" s="20">
        <f>C25/C$66</f>
        <v>3.0514782395714146E-2</v>
      </c>
      <c r="O3" s="21" t="s">
        <v>2</v>
      </c>
      <c r="P3" s="20">
        <f>-D3/D$66</f>
        <v>-3.2643232480288373E-2</v>
      </c>
      <c r="Q3" s="20">
        <f>D25/D$66</f>
        <v>3.1363001508475194E-2</v>
      </c>
      <c r="R3" s="21" t="s">
        <v>2</v>
      </c>
      <c r="S3" s="20">
        <f>-E3/E$66</f>
        <v>-3.2949900238699439E-2</v>
      </c>
      <c r="T3" s="20">
        <f>E25/E$66</f>
        <v>3.1657748289229709E-2</v>
      </c>
      <c r="U3" s="21" t="s">
        <v>2</v>
      </c>
      <c r="V3" s="20">
        <f>-F3/F$66</f>
        <v>-3.3480039973519095E-2</v>
      </c>
      <c r="W3" s="20">
        <f>F25/F$66</f>
        <v>3.2167097220026343E-2</v>
      </c>
      <c r="X3" s="21" t="s">
        <v>2</v>
      </c>
      <c r="Y3" s="20">
        <f>-G3/G$66</f>
        <v>-3.4761183587427455E-2</v>
      </c>
      <c r="Z3" s="20">
        <f>G25/G$66</f>
        <v>3.3397999917420519E-2</v>
      </c>
    </row>
    <row r="4" spans="1:26" x14ac:dyDescent="0.25">
      <c r="A4" s="29" t="s">
        <v>3</v>
      </c>
      <c r="B4" s="23">
        <v>561</v>
      </c>
      <c r="C4" s="24">
        <v>660.1554572289582</v>
      </c>
      <c r="D4" s="24">
        <v>548.67228768501639</v>
      </c>
      <c r="E4" s="24">
        <v>570.76967931640093</v>
      </c>
      <c r="F4" s="24">
        <v>579.59334247400784</v>
      </c>
      <c r="G4" s="33">
        <v>591.26474853395678</v>
      </c>
      <c r="I4" s="21" t="s">
        <v>3</v>
      </c>
      <c r="J4" s="20">
        <f t="shared" ref="J4:J20" si="0">-B4/B$66</f>
        <v>-3.224508564202782E-2</v>
      </c>
      <c r="K4" s="20">
        <f t="shared" ref="K4:K20" si="1">B26/B$66</f>
        <v>3.0463271640418441E-2</v>
      </c>
      <c r="L4" s="21" t="s">
        <v>3</v>
      </c>
      <c r="M4" s="20">
        <f t="shared" ref="M4:M20" si="2">-C4/C$66</f>
        <v>-3.7543080077495253E-2</v>
      </c>
      <c r="N4" s="20">
        <f t="shared" ref="N4:N20" si="3">C26/C$66</f>
        <v>3.5438961197641318E-2</v>
      </c>
      <c r="O4" s="21" t="s">
        <v>3</v>
      </c>
      <c r="P4" s="20">
        <f t="shared" ref="P4:P20" si="4">-D4/D$66</f>
        <v>-3.0930224355587833E-2</v>
      </c>
      <c r="Q4" s="20">
        <f t="shared" ref="Q4:Q20" si="5">D26/D$66</f>
        <v>2.9759146531498613E-2</v>
      </c>
      <c r="R4" s="21" t="s">
        <v>3</v>
      </c>
      <c r="S4" s="20">
        <f t="shared" ref="S4:S20" si="6">-E4/E$66</f>
        <v>-3.1977234046700893E-2</v>
      </c>
      <c r="T4" s="20">
        <f t="shared" ref="T4:T20" si="7">E26/E$66</f>
        <v>3.0747789471103515E-2</v>
      </c>
      <c r="U4" s="21" t="s">
        <v>3</v>
      </c>
      <c r="V4" s="20">
        <f t="shared" ref="V4:V20" si="8">-F4/F$66</f>
        <v>-3.2345855118174831E-2</v>
      </c>
      <c r="W4" s="20">
        <f t="shared" ref="W4:W20" si="9">F26/F$66</f>
        <v>3.1102559109714569E-2</v>
      </c>
      <c r="X4" s="21" t="s">
        <v>3</v>
      </c>
      <c r="Y4" s="20">
        <f t="shared" ref="Y4:Y20" si="10">-G4/G$66</f>
        <v>-3.2888150797104616E-2</v>
      </c>
      <c r="Z4" s="20">
        <f t="shared" ref="Z4:Z20" si="11">G26/G$66</f>
        <v>3.1624005458106771E-2</v>
      </c>
    </row>
    <row r="5" spans="1:26" x14ac:dyDescent="0.25">
      <c r="A5" s="29" t="s">
        <v>4</v>
      </c>
      <c r="B5" s="23">
        <v>552</v>
      </c>
      <c r="C5" s="24">
        <v>553.75584134033772</v>
      </c>
      <c r="D5" s="24">
        <v>652.85803893084676</v>
      </c>
      <c r="E5" s="24">
        <v>540.37500886516762</v>
      </c>
      <c r="F5" s="24">
        <v>563.82061206307685</v>
      </c>
      <c r="G5" s="33">
        <v>572.38497294594561</v>
      </c>
      <c r="I5" s="21" t="s">
        <v>4</v>
      </c>
      <c r="J5" s="20">
        <f t="shared" si="0"/>
        <v>-3.1727784802850906E-2</v>
      </c>
      <c r="K5" s="20">
        <f t="shared" si="1"/>
        <v>3.0118404414300495E-2</v>
      </c>
      <c r="L5" s="21" t="s">
        <v>4</v>
      </c>
      <c r="M5" s="20">
        <f t="shared" si="2"/>
        <v>-3.1492127599894511E-2</v>
      </c>
      <c r="N5" s="20">
        <f t="shared" si="3"/>
        <v>2.9781436047146032E-2</v>
      </c>
      <c r="O5" s="21" t="s">
        <v>4</v>
      </c>
      <c r="P5" s="20">
        <f t="shared" si="4"/>
        <v>-3.6803472801004079E-2</v>
      </c>
      <c r="Q5" s="20">
        <f t="shared" si="5"/>
        <v>3.4776564518116934E-2</v>
      </c>
      <c r="R5" s="21" t="s">
        <v>4</v>
      </c>
      <c r="S5" s="20">
        <f t="shared" si="6"/>
        <v>-3.0274379942825752E-2</v>
      </c>
      <c r="T5" s="20">
        <f t="shared" si="7"/>
        <v>2.9166233250427935E-2</v>
      </c>
      <c r="U5" s="21" t="s">
        <v>4</v>
      </c>
      <c r="V5" s="20">
        <f t="shared" si="8"/>
        <v>-3.1465613032383648E-2</v>
      </c>
      <c r="W5" s="20">
        <f t="shared" si="9"/>
        <v>3.0286923082098134E-2</v>
      </c>
      <c r="X5" s="21" t="s">
        <v>4</v>
      </c>
      <c r="Y5" s="20">
        <f t="shared" si="10"/>
        <v>-3.1837993641458888E-2</v>
      </c>
      <c r="Z5" s="20">
        <f t="shared" si="11"/>
        <v>3.0645981968692289E-2</v>
      </c>
    </row>
    <row r="6" spans="1:26" x14ac:dyDescent="0.25">
      <c r="A6" s="29" t="s">
        <v>5</v>
      </c>
      <c r="B6" s="23">
        <v>602</v>
      </c>
      <c r="C6" s="24">
        <v>542.61549927399722</v>
      </c>
      <c r="D6" s="24">
        <v>545.15065461634867</v>
      </c>
      <c r="E6" s="24">
        <v>643.89921869151215</v>
      </c>
      <c r="F6" s="24">
        <v>530.72586553116366</v>
      </c>
      <c r="G6" s="33">
        <v>555.43718546310367</v>
      </c>
      <c r="I6" s="21" t="s">
        <v>5</v>
      </c>
      <c r="J6" s="20">
        <f t="shared" si="0"/>
        <v>-3.4601678353833772E-2</v>
      </c>
      <c r="K6" s="20">
        <f t="shared" si="1"/>
        <v>3.1325439705713304E-2</v>
      </c>
      <c r="L6" s="21" t="s">
        <v>5</v>
      </c>
      <c r="M6" s="20">
        <f t="shared" si="2"/>
        <v>-3.0858575684648806E-2</v>
      </c>
      <c r="N6" s="20">
        <f t="shared" si="3"/>
        <v>2.941544998933001E-2</v>
      </c>
      <c r="O6" s="21" t="s">
        <v>5</v>
      </c>
      <c r="P6" s="20">
        <f t="shared" si="4"/>
        <v>-3.0731699838573257E-2</v>
      </c>
      <c r="Q6" s="20">
        <f t="shared" si="5"/>
        <v>2.9162580955054522E-2</v>
      </c>
      <c r="R6" s="21" t="s">
        <v>5</v>
      </c>
      <c r="S6" s="20">
        <f t="shared" si="6"/>
        <v>-3.6074298906779143E-2</v>
      </c>
      <c r="T6" s="20">
        <f t="shared" si="7"/>
        <v>3.4206714383407638E-2</v>
      </c>
      <c r="U6" s="21" t="s">
        <v>5</v>
      </c>
      <c r="V6" s="20">
        <f t="shared" si="8"/>
        <v>-2.961866656484035E-2</v>
      </c>
      <c r="W6" s="20">
        <f t="shared" si="9"/>
        <v>2.8642326517004709E-2</v>
      </c>
      <c r="X6" s="21" t="s">
        <v>5</v>
      </c>
      <c r="Y6" s="20">
        <f t="shared" si="10"/>
        <v>-3.0895300217244074E-2</v>
      </c>
      <c r="Z6" s="20">
        <f t="shared" si="11"/>
        <v>2.9841767307464212E-2</v>
      </c>
    </row>
    <row r="7" spans="1:26" x14ac:dyDescent="0.25">
      <c r="A7" s="29" t="s">
        <v>6</v>
      </c>
      <c r="B7" s="23">
        <v>526</v>
      </c>
      <c r="C7" s="24">
        <v>591.83019931110073</v>
      </c>
      <c r="D7" s="24">
        <v>532.10354997768252</v>
      </c>
      <c r="E7" s="24">
        <v>535.39147158380968</v>
      </c>
      <c r="F7" s="24">
        <v>633.51350870328326</v>
      </c>
      <c r="G7" s="33">
        <v>519.93288078446994</v>
      </c>
      <c r="I7" s="21" t="s">
        <v>6</v>
      </c>
      <c r="J7" s="20">
        <f t="shared" si="0"/>
        <v>-3.023336015633981E-2</v>
      </c>
      <c r="K7" s="20">
        <f t="shared" si="1"/>
        <v>2.7072077250258651E-2</v>
      </c>
      <c r="L7" s="21" t="s">
        <v>6</v>
      </c>
      <c r="M7" s="20">
        <f t="shared" si="2"/>
        <v>-3.3657418599980594E-2</v>
      </c>
      <c r="N7" s="20">
        <f t="shared" si="3"/>
        <v>3.0630070565753856E-2</v>
      </c>
      <c r="O7" s="21" t="s">
        <v>6</v>
      </c>
      <c r="P7" s="20">
        <f t="shared" si="4"/>
        <v>-2.9996197275891531E-2</v>
      </c>
      <c r="Q7" s="20">
        <f t="shared" si="5"/>
        <v>2.8757287992569994E-2</v>
      </c>
      <c r="R7" s="21" t="s">
        <v>6</v>
      </c>
      <c r="S7" s="20">
        <f t="shared" si="6"/>
        <v>-2.9995178464889319E-2</v>
      </c>
      <c r="T7" s="20">
        <f t="shared" si="7"/>
        <v>2.8606019600543747E-2</v>
      </c>
      <c r="U7" s="21" t="s">
        <v>6</v>
      </c>
      <c r="V7" s="20">
        <f t="shared" si="8"/>
        <v>-3.5355023369409988E-2</v>
      </c>
      <c r="W7" s="20">
        <f t="shared" si="9"/>
        <v>3.3694169212922336E-2</v>
      </c>
      <c r="X7" s="21" t="s">
        <v>6</v>
      </c>
      <c r="Y7" s="20">
        <f t="shared" si="10"/>
        <v>-2.8920430365604016E-2</v>
      </c>
      <c r="Z7" s="20">
        <f t="shared" si="11"/>
        <v>2.8116503627715263E-2</v>
      </c>
    </row>
    <row r="8" spans="1:26" x14ac:dyDescent="0.25">
      <c r="A8" s="29" t="s">
        <v>7</v>
      </c>
      <c r="B8" s="23">
        <v>568</v>
      </c>
      <c r="C8" s="24">
        <v>515.7630890351287</v>
      </c>
      <c r="D8" s="24">
        <v>581.86650421467857</v>
      </c>
      <c r="E8" s="24">
        <v>521.79505770184096</v>
      </c>
      <c r="F8" s="24">
        <v>525.81113290810231</v>
      </c>
      <c r="G8" s="33">
        <v>623.27917659291916</v>
      </c>
      <c r="I8" s="21" t="s">
        <v>7</v>
      </c>
      <c r="J8" s="20">
        <f t="shared" si="0"/>
        <v>-3.2647430739165421E-2</v>
      </c>
      <c r="K8" s="20">
        <f t="shared" si="1"/>
        <v>2.8681457638809058E-2</v>
      </c>
      <c r="L8" s="21" t="s">
        <v>7</v>
      </c>
      <c r="M8" s="20">
        <f t="shared" si="2"/>
        <v>-2.9331477518857303E-2</v>
      </c>
      <c r="N8" s="20">
        <f t="shared" si="3"/>
        <v>2.6390885511949708E-2</v>
      </c>
      <c r="O8" s="21" t="s">
        <v>7</v>
      </c>
      <c r="P8" s="20">
        <f t="shared" si="4"/>
        <v>-3.2801477173736042E-2</v>
      </c>
      <c r="Q8" s="20">
        <f t="shared" si="5"/>
        <v>2.9990483650508683E-2</v>
      </c>
      <c r="R8" s="21" t="s">
        <v>7</v>
      </c>
      <c r="S8" s="20">
        <f t="shared" si="6"/>
        <v>-2.9233442646300904E-2</v>
      </c>
      <c r="T8" s="20">
        <f t="shared" si="7"/>
        <v>2.8170984323501971E-2</v>
      </c>
      <c r="U8" s="21" t="s">
        <v>7</v>
      </c>
      <c r="V8" s="20">
        <f t="shared" si="8"/>
        <v>-2.9344385930953946E-2</v>
      </c>
      <c r="W8" s="20">
        <f t="shared" si="9"/>
        <v>2.8109388789469426E-2</v>
      </c>
      <c r="X8" s="21" t="s">
        <v>7</v>
      </c>
      <c r="Y8" s="20">
        <f t="shared" si="10"/>
        <v>-3.4668901874006917E-2</v>
      </c>
      <c r="Z8" s="20">
        <f t="shared" si="11"/>
        <v>3.3188792805316579E-2</v>
      </c>
    </row>
    <row r="9" spans="1:26" x14ac:dyDescent="0.25">
      <c r="A9" s="29" t="s">
        <v>8</v>
      </c>
      <c r="B9" s="23">
        <v>485</v>
      </c>
      <c r="C9" s="24">
        <v>559.92081559608391</v>
      </c>
      <c r="D9" s="24">
        <v>507.05568352303453</v>
      </c>
      <c r="E9" s="24">
        <v>573.5844435459768</v>
      </c>
      <c r="F9" s="24">
        <v>513.00266066606719</v>
      </c>
      <c r="G9" s="33">
        <v>517.73912858512313</v>
      </c>
      <c r="I9" s="21" t="s">
        <v>8</v>
      </c>
      <c r="J9" s="20">
        <f t="shared" si="0"/>
        <v>-2.7876767444533854E-2</v>
      </c>
      <c r="K9" s="20">
        <f t="shared" si="1"/>
        <v>2.6497298540062077E-2</v>
      </c>
      <c r="L9" s="21" t="s">
        <v>8</v>
      </c>
      <c r="M9" s="20">
        <f t="shared" si="2"/>
        <v>-3.1842730052127066E-2</v>
      </c>
      <c r="N9" s="20">
        <f t="shared" si="3"/>
        <v>2.7992426447965454E-2</v>
      </c>
      <c r="O9" s="21" t="s">
        <v>8</v>
      </c>
      <c r="P9" s="20">
        <f t="shared" si="4"/>
        <v>-2.8584177484733742E-2</v>
      </c>
      <c r="Q9" s="20">
        <f t="shared" si="5"/>
        <v>2.5764904557167359E-2</v>
      </c>
      <c r="R9" s="21" t="s">
        <v>8</v>
      </c>
      <c r="S9" s="20">
        <f t="shared" si="6"/>
        <v>-3.213493053587535E-2</v>
      </c>
      <c r="T9" s="20">
        <f t="shared" si="7"/>
        <v>2.9429398011205237E-2</v>
      </c>
      <c r="U9" s="21" t="s">
        <v>8</v>
      </c>
      <c r="V9" s="20">
        <f t="shared" si="8"/>
        <v>-2.8629572704049755E-2</v>
      </c>
      <c r="W9" s="20">
        <f t="shared" si="9"/>
        <v>2.7648499052057365E-2</v>
      </c>
      <c r="X9" s="21" t="s">
        <v>8</v>
      </c>
      <c r="Y9" s="20">
        <f t="shared" si="10"/>
        <v>-2.8798406427389383E-2</v>
      </c>
      <c r="Z9" s="20">
        <f t="shared" si="11"/>
        <v>2.762512311647889E-2</v>
      </c>
    </row>
    <row r="10" spans="1:26" x14ac:dyDescent="0.25">
      <c r="A10" s="29" t="s">
        <v>9</v>
      </c>
      <c r="B10" s="23">
        <v>447</v>
      </c>
      <c r="C10" s="24">
        <v>476.50016789012307</v>
      </c>
      <c r="D10" s="24">
        <v>550.64617414437976</v>
      </c>
      <c r="E10" s="24">
        <v>497.2914107376921</v>
      </c>
      <c r="F10" s="24">
        <v>564.06231588726973</v>
      </c>
      <c r="G10" s="33">
        <v>503.10842566835555</v>
      </c>
      <c r="I10" s="21" t="s">
        <v>9</v>
      </c>
      <c r="J10" s="20">
        <f t="shared" si="0"/>
        <v>-2.5692608345786874E-2</v>
      </c>
      <c r="K10" s="20">
        <f t="shared" si="1"/>
        <v>2.2991148407862972E-2</v>
      </c>
      <c r="L10" s="21" t="s">
        <v>9</v>
      </c>
      <c r="M10" s="20">
        <f t="shared" si="2"/>
        <v>-2.7098592860430416E-2</v>
      </c>
      <c r="N10" s="20">
        <f t="shared" si="3"/>
        <v>2.5858055154680964E-2</v>
      </c>
      <c r="O10" s="21" t="s">
        <v>9</v>
      </c>
      <c r="P10" s="20">
        <f t="shared" si="4"/>
        <v>-3.1041497974487308E-2</v>
      </c>
      <c r="Q10" s="20">
        <f t="shared" si="5"/>
        <v>2.7352182556429551E-2</v>
      </c>
      <c r="R10" s="21" t="s">
        <v>9</v>
      </c>
      <c r="S10" s="20">
        <f t="shared" si="6"/>
        <v>-2.7860631716840226E-2</v>
      </c>
      <c r="T10" s="20">
        <f t="shared" si="7"/>
        <v>2.5201508569609361E-2</v>
      </c>
      <c r="U10" s="21" t="s">
        <v>9</v>
      </c>
      <c r="V10" s="20">
        <f t="shared" si="8"/>
        <v>-3.1479102001814321E-2</v>
      </c>
      <c r="W10" s="20">
        <f t="shared" si="9"/>
        <v>2.892565354112709E-2</v>
      </c>
      <c r="X10" s="21" t="s">
        <v>9</v>
      </c>
      <c r="Y10" s="20">
        <f t="shared" si="10"/>
        <v>-2.7984597105951955E-2</v>
      </c>
      <c r="Z10" s="20">
        <f t="shared" si="11"/>
        <v>2.7130456124171472E-2</v>
      </c>
    </row>
    <row r="11" spans="1:26" x14ac:dyDescent="0.25">
      <c r="A11" s="29" t="s">
        <v>10</v>
      </c>
      <c r="B11" s="23">
        <v>479</v>
      </c>
      <c r="C11" s="24">
        <v>438.09286460083604</v>
      </c>
      <c r="D11" s="24">
        <v>467.93644842720937</v>
      </c>
      <c r="E11" s="24">
        <v>541.25646884409855</v>
      </c>
      <c r="F11" s="24">
        <v>487.44634511016045</v>
      </c>
      <c r="G11" s="33">
        <v>554.40567732394652</v>
      </c>
      <c r="I11" s="21" t="s">
        <v>10</v>
      </c>
      <c r="J11" s="20">
        <f t="shared" si="0"/>
        <v>-2.7531900218415908E-2</v>
      </c>
      <c r="K11" s="20">
        <f t="shared" si="1"/>
        <v>2.799172318657317E-2</v>
      </c>
      <c r="L11" s="21" t="s">
        <v>10</v>
      </c>
      <c r="M11" s="20">
        <f t="shared" si="2"/>
        <v>-2.4914367240297046E-2</v>
      </c>
      <c r="N11" s="20">
        <f t="shared" si="3"/>
        <v>2.2305633170199905E-2</v>
      </c>
      <c r="O11" s="21" t="s">
        <v>10</v>
      </c>
      <c r="P11" s="20">
        <f t="shared" si="4"/>
        <v>-2.637891444285859E-2</v>
      </c>
      <c r="Q11" s="20">
        <f t="shared" si="5"/>
        <v>2.5246125618489716E-2</v>
      </c>
      <c r="R11" s="21" t="s">
        <v>10</v>
      </c>
      <c r="S11" s="20">
        <f t="shared" si="6"/>
        <v>-3.0323763526205361E-2</v>
      </c>
      <c r="T11" s="20">
        <f t="shared" si="7"/>
        <v>2.6757090716380102E-2</v>
      </c>
      <c r="U11" s="21" t="s">
        <v>10</v>
      </c>
      <c r="V11" s="20">
        <f t="shared" si="8"/>
        <v>-2.7203329820035281E-2</v>
      </c>
      <c r="W11" s="20">
        <f t="shared" si="9"/>
        <v>2.4671062163636653E-2</v>
      </c>
      <c r="X11" s="21" t="s">
        <v>10</v>
      </c>
      <c r="Y11" s="20">
        <f t="shared" si="10"/>
        <v>-3.0837924235819245E-2</v>
      </c>
      <c r="Z11" s="20">
        <f t="shared" si="11"/>
        <v>2.8404875834427426E-2</v>
      </c>
    </row>
    <row r="12" spans="1:26" x14ac:dyDescent="0.25">
      <c r="A12" s="30" t="s">
        <v>11</v>
      </c>
      <c r="B12" s="25">
        <v>659</v>
      </c>
      <c r="C12" s="26">
        <v>466.05256880694338</v>
      </c>
      <c r="D12" s="26">
        <v>427.96027779077644</v>
      </c>
      <c r="E12" s="26">
        <v>457.99238349957727</v>
      </c>
      <c r="F12" s="26">
        <v>530.22607058386222</v>
      </c>
      <c r="G12" s="34">
        <v>476.1511697107473</v>
      </c>
      <c r="I12" s="21" t="s">
        <v>11</v>
      </c>
      <c r="J12" s="20">
        <f t="shared" si="0"/>
        <v>-3.7877917001954246E-2</v>
      </c>
      <c r="K12" s="20">
        <f t="shared" si="1"/>
        <v>3.7130704678698702E-2</v>
      </c>
      <c r="L12" s="21" t="s">
        <v>11</v>
      </c>
      <c r="M12" s="20">
        <f t="shared" si="2"/>
        <v>-2.6504437279798225E-2</v>
      </c>
      <c r="N12" s="20">
        <f t="shared" si="3"/>
        <v>2.7064052148702129E-2</v>
      </c>
      <c r="O12" s="21" t="s">
        <v>11</v>
      </c>
      <c r="P12" s="20">
        <f t="shared" si="4"/>
        <v>-2.4125343496385034E-2</v>
      </c>
      <c r="Q12" s="20">
        <f t="shared" si="5"/>
        <v>2.1639959472996021E-2</v>
      </c>
      <c r="R12" s="21" t="s">
        <v>11</v>
      </c>
      <c r="S12" s="20">
        <f t="shared" si="6"/>
        <v>-2.5658913164961362E-2</v>
      </c>
      <c r="T12" s="20">
        <f t="shared" si="7"/>
        <v>2.466511654396392E-2</v>
      </c>
      <c r="U12" s="21" t="s">
        <v>11</v>
      </c>
      <c r="V12" s="20">
        <f t="shared" si="8"/>
        <v>-2.9590774086149685E-2</v>
      </c>
      <c r="W12" s="20">
        <f t="shared" si="9"/>
        <v>2.6183284611030914E-2</v>
      </c>
      <c r="X12" s="21" t="s">
        <v>11</v>
      </c>
      <c r="Y12" s="20">
        <f t="shared" si="10"/>
        <v>-2.6485143094515908E-2</v>
      </c>
      <c r="Z12" s="20">
        <f t="shared" si="11"/>
        <v>2.4116561112863238E-2</v>
      </c>
    </row>
    <row r="13" spans="1:26" x14ac:dyDescent="0.25">
      <c r="A13" s="30" t="s">
        <v>12</v>
      </c>
      <c r="B13" s="25">
        <v>737</v>
      </c>
      <c r="C13" s="26">
        <v>640.85707696690588</v>
      </c>
      <c r="D13" s="26">
        <v>451.85935800580108</v>
      </c>
      <c r="E13" s="26">
        <v>416.60590234160571</v>
      </c>
      <c r="F13" s="26">
        <v>446.66439328701426</v>
      </c>
      <c r="G13" s="34">
        <v>517.55120131332501</v>
      </c>
      <c r="I13" s="21" t="s">
        <v>12</v>
      </c>
      <c r="J13" s="20">
        <f t="shared" si="0"/>
        <v>-4.2361190941487527E-2</v>
      </c>
      <c r="K13" s="20">
        <f t="shared" si="1"/>
        <v>3.8107828486032877E-2</v>
      </c>
      <c r="L13" s="21" t="s">
        <v>12</v>
      </c>
      <c r="M13" s="20">
        <f t="shared" si="2"/>
        <v>-3.6445580045327976E-2</v>
      </c>
      <c r="N13" s="20">
        <f t="shared" si="3"/>
        <v>3.5894819664405976E-2</v>
      </c>
      <c r="O13" s="21" t="s">
        <v>12</v>
      </c>
      <c r="P13" s="20">
        <f t="shared" si="4"/>
        <v>-2.5472602925254287E-2</v>
      </c>
      <c r="Q13" s="20">
        <f t="shared" si="5"/>
        <v>2.6119078618470178E-2</v>
      </c>
      <c r="R13" s="21" t="s">
        <v>12</v>
      </c>
      <c r="S13" s="20">
        <f t="shared" si="6"/>
        <v>-2.3340245509134105E-2</v>
      </c>
      <c r="T13" s="20">
        <f t="shared" si="7"/>
        <v>2.0971829749055166E-2</v>
      </c>
      <c r="U13" s="21" t="s">
        <v>12</v>
      </c>
      <c r="V13" s="20">
        <f t="shared" si="8"/>
        <v>-2.4927376995116438E-2</v>
      </c>
      <c r="W13" s="20">
        <f t="shared" si="9"/>
        <v>2.4064264863254647E-2</v>
      </c>
      <c r="X13" s="21" t="s">
        <v>12</v>
      </c>
      <c r="Y13" s="20">
        <f t="shared" si="10"/>
        <v>-2.878795327511012E-2</v>
      </c>
      <c r="Z13" s="20">
        <f t="shared" si="11"/>
        <v>2.5539947457049274E-2</v>
      </c>
    </row>
    <row r="14" spans="1:26" x14ac:dyDescent="0.25">
      <c r="A14" s="30" t="s">
        <v>13</v>
      </c>
      <c r="B14" s="25">
        <v>674</v>
      </c>
      <c r="C14" s="26">
        <v>711.02566022615554</v>
      </c>
      <c r="D14" s="26">
        <v>616.85369820943924</v>
      </c>
      <c r="E14" s="26">
        <v>433.6197031336236</v>
      </c>
      <c r="F14" s="26">
        <v>401.42042634827999</v>
      </c>
      <c r="G14" s="34">
        <v>431.14847465743378</v>
      </c>
      <c r="I14" s="21" t="s">
        <v>13</v>
      </c>
      <c r="J14" s="20">
        <f t="shared" si="0"/>
        <v>-3.874008506724911E-2</v>
      </c>
      <c r="K14" s="20">
        <f t="shared" si="1"/>
        <v>3.4889067708932062E-2</v>
      </c>
      <c r="L14" s="21" t="s">
        <v>13</v>
      </c>
      <c r="M14" s="20">
        <f t="shared" si="2"/>
        <v>-4.0436071544533665E-2</v>
      </c>
      <c r="N14" s="20">
        <f t="shared" si="3"/>
        <v>3.6823836242187012E-2</v>
      </c>
      <c r="O14" s="21" t="s">
        <v>13</v>
      </c>
      <c r="P14" s="20">
        <f t="shared" si="4"/>
        <v>-3.4773805253939132E-2</v>
      </c>
      <c r="Q14" s="20">
        <f t="shared" si="5"/>
        <v>3.4706880077866389E-2</v>
      </c>
      <c r="R14" s="21" t="s">
        <v>13</v>
      </c>
      <c r="S14" s="20">
        <f t="shared" si="6"/>
        <v>-2.4293439607674702E-2</v>
      </c>
      <c r="T14" s="20">
        <f t="shared" si="7"/>
        <v>2.5229786639681166E-2</v>
      </c>
      <c r="U14" s="21" t="s">
        <v>13</v>
      </c>
      <c r="V14" s="20">
        <f t="shared" si="8"/>
        <v>-2.2402408724561434E-2</v>
      </c>
      <c r="W14" s="20">
        <f t="shared" si="9"/>
        <v>2.0337674945278533E-2</v>
      </c>
      <c r="X14" s="21" t="s">
        <v>13</v>
      </c>
      <c r="Y14" s="20">
        <f t="shared" si="10"/>
        <v>-2.3981940553083676E-2</v>
      </c>
      <c r="Z14" s="20">
        <f t="shared" si="11"/>
        <v>2.3451789632146103E-2</v>
      </c>
    </row>
    <row r="15" spans="1:26" x14ac:dyDescent="0.25">
      <c r="A15" s="30" t="s">
        <v>14</v>
      </c>
      <c r="B15" s="25">
        <v>529</v>
      </c>
      <c r="C15" s="26">
        <v>638.66073075613201</v>
      </c>
      <c r="D15" s="26">
        <v>672.85369807698714</v>
      </c>
      <c r="E15" s="26">
        <v>582.38912316070116</v>
      </c>
      <c r="F15" s="26">
        <v>408.14011173932846</v>
      </c>
      <c r="G15" s="34">
        <v>379.3927347605578</v>
      </c>
      <c r="I15" s="21" t="s">
        <v>14</v>
      </c>
      <c r="J15" s="20">
        <f t="shared" si="0"/>
        <v>-3.0405793769398781E-2</v>
      </c>
      <c r="K15" s="20">
        <f t="shared" si="1"/>
        <v>2.5290263248649272E-2</v>
      </c>
      <c r="L15" s="21" t="s">
        <v>14</v>
      </c>
      <c r="M15" s="20">
        <f t="shared" si="2"/>
        <v>-3.6320673705819539E-2</v>
      </c>
      <c r="N15" s="20">
        <f t="shared" si="3"/>
        <v>3.3471406248685658E-2</v>
      </c>
      <c r="O15" s="21" t="s">
        <v>14</v>
      </c>
      <c r="P15" s="20">
        <f t="shared" si="4"/>
        <v>-3.7930685232558554E-2</v>
      </c>
      <c r="Q15" s="20">
        <f t="shared" si="5"/>
        <v>3.5316096954142354E-2</v>
      </c>
      <c r="R15" s="21" t="s">
        <v>14</v>
      </c>
      <c r="S15" s="20">
        <f t="shared" si="6"/>
        <v>-3.262821059427555E-2</v>
      </c>
      <c r="T15" s="20">
        <f t="shared" si="7"/>
        <v>3.3330977892321582E-2</v>
      </c>
      <c r="U15" s="21" t="s">
        <v>14</v>
      </c>
      <c r="V15" s="20">
        <f t="shared" si="8"/>
        <v>-2.2777419881816603E-2</v>
      </c>
      <c r="W15" s="20">
        <f t="shared" si="9"/>
        <v>2.4197856949963244E-2</v>
      </c>
      <c r="X15" s="21" t="s">
        <v>14</v>
      </c>
      <c r="Y15" s="20">
        <f t="shared" si="10"/>
        <v>-2.1103110752110982E-2</v>
      </c>
      <c r="Z15" s="20">
        <f t="shared" si="11"/>
        <v>1.9549344217748683E-2</v>
      </c>
    </row>
    <row r="16" spans="1:26" x14ac:dyDescent="0.25">
      <c r="A16" s="30" t="s">
        <v>15</v>
      </c>
      <c r="B16" s="25">
        <v>342</v>
      </c>
      <c r="C16" s="26">
        <v>486.10539902591108</v>
      </c>
      <c r="D16" s="26">
        <v>586.05254069352395</v>
      </c>
      <c r="E16" s="26">
        <v>616.60730681916129</v>
      </c>
      <c r="F16" s="26">
        <v>532.45557661475436</v>
      </c>
      <c r="G16" s="34">
        <v>371.99031697989506</v>
      </c>
      <c r="I16" s="21" t="s">
        <v>15</v>
      </c>
      <c r="J16" s="20">
        <f t="shared" si="0"/>
        <v>-1.9657431888722841E-2</v>
      </c>
      <c r="K16" s="20">
        <f t="shared" si="1"/>
        <v>2.172663524543051E-2</v>
      </c>
      <c r="L16" s="21" t="s">
        <v>15</v>
      </c>
      <c r="M16" s="20">
        <f t="shared" si="2"/>
        <v>-2.7644842925842919E-2</v>
      </c>
      <c r="N16" s="20">
        <f t="shared" si="3"/>
        <v>2.3724775229342642E-2</v>
      </c>
      <c r="O16" s="21" t="s">
        <v>15</v>
      </c>
      <c r="P16" s="20">
        <f t="shared" si="4"/>
        <v>-3.303745600911271E-2</v>
      </c>
      <c r="Q16" s="20">
        <f t="shared" si="5"/>
        <v>3.1520822348032385E-2</v>
      </c>
      <c r="R16" s="21" t="s">
        <v>15</v>
      </c>
      <c r="S16" s="20">
        <f t="shared" si="6"/>
        <v>-3.454527610625243E-2</v>
      </c>
      <c r="T16" s="20">
        <f t="shared" si="7"/>
        <v>3.3270426014971384E-2</v>
      </c>
      <c r="U16" s="21" t="s">
        <v>15</v>
      </c>
      <c r="V16" s="20">
        <f t="shared" si="8"/>
        <v>-2.9715198011987944E-2</v>
      </c>
      <c r="W16" s="20">
        <f t="shared" si="9"/>
        <v>3.1433959555586907E-2</v>
      </c>
      <c r="X16" s="21" t="s">
        <v>15</v>
      </c>
      <c r="Y16" s="20">
        <f t="shared" si="10"/>
        <v>-2.0691363167230869E-2</v>
      </c>
      <c r="Z16" s="20">
        <f t="shared" si="11"/>
        <v>2.2749686344226326E-2</v>
      </c>
    </row>
    <row r="17" spans="1:26" x14ac:dyDescent="0.25">
      <c r="A17" s="30" t="s">
        <v>16</v>
      </c>
      <c r="B17" s="25">
        <v>304</v>
      </c>
      <c r="C17" s="26">
        <v>301.06637578240407</v>
      </c>
      <c r="D17" s="26">
        <v>429.54392365539883</v>
      </c>
      <c r="E17" s="26">
        <v>517.11132839672302</v>
      </c>
      <c r="F17" s="26">
        <v>543.33800648973738</v>
      </c>
      <c r="G17" s="34">
        <v>468.07161649195734</v>
      </c>
      <c r="I17" s="21" t="s">
        <v>16</v>
      </c>
      <c r="J17" s="20">
        <f t="shared" si="0"/>
        <v>-1.7473272789975861E-2</v>
      </c>
      <c r="K17" s="20">
        <f t="shared" si="1"/>
        <v>1.8680308081388666E-2</v>
      </c>
      <c r="L17" s="21" t="s">
        <v>16</v>
      </c>
      <c r="M17" s="20">
        <f t="shared" si="2"/>
        <v>-1.7121662679401177E-2</v>
      </c>
      <c r="N17" s="20">
        <f t="shared" si="3"/>
        <v>2.0011903636792609E-2</v>
      </c>
      <c r="O17" s="21" t="s">
        <v>16</v>
      </c>
      <c r="P17" s="20">
        <f t="shared" si="4"/>
        <v>-2.4214618138082792E-2</v>
      </c>
      <c r="Q17" s="20">
        <f t="shared" si="5"/>
        <v>2.1899959064850004E-2</v>
      </c>
      <c r="R17" s="21" t="s">
        <v>16</v>
      </c>
      <c r="S17" s="20">
        <f t="shared" si="6"/>
        <v>-2.897103783814689E-2</v>
      </c>
      <c r="T17" s="20">
        <f t="shared" si="7"/>
        <v>2.9229653072373823E-2</v>
      </c>
      <c r="U17" s="21" t="s">
        <v>16</v>
      </c>
      <c r="V17" s="20">
        <f t="shared" si="8"/>
        <v>-3.0322522966010658E-2</v>
      </c>
      <c r="W17" s="20">
        <f t="shared" si="9"/>
        <v>3.0853608584318955E-2</v>
      </c>
      <c r="X17" s="21" t="s">
        <v>16</v>
      </c>
      <c r="Y17" s="20">
        <f t="shared" si="10"/>
        <v>-2.6035730939822678E-2</v>
      </c>
      <c r="Z17" s="20">
        <f t="shared" si="11"/>
        <v>2.9130566180196167E-2</v>
      </c>
    </row>
    <row r="18" spans="1:26" x14ac:dyDescent="0.25">
      <c r="A18" s="30" t="s">
        <v>17</v>
      </c>
      <c r="B18" s="25">
        <v>227</v>
      </c>
      <c r="C18" s="26">
        <v>256.15720280439666</v>
      </c>
      <c r="D18" s="26">
        <v>253.339582750516</v>
      </c>
      <c r="E18" s="26">
        <v>362.81571725964943</v>
      </c>
      <c r="F18" s="26">
        <v>436.12173295439885</v>
      </c>
      <c r="G18" s="34">
        <v>457.61470780911702</v>
      </c>
      <c r="I18" s="21" t="s">
        <v>17</v>
      </c>
      <c r="J18" s="20">
        <f t="shared" si="0"/>
        <v>-1.3047476721462238E-2</v>
      </c>
      <c r="K18" s="20">
        <f t="shared" si="1"/>
        <v>1.8852741694447638E-2</v>
      </c>
      <c r="L18" s="21" t="s">
        <v>17</v>
      </c>
      <c r="M18" s="20">
        <f t="shared" si="2"/>
        <v>-1.4567675343744476E-2</v>
      </c>
      <c r="N18" s="20">
        <f t="shared" si="3"/>
        <v>1.6486166021649925E-2</v>
      </c>
      <c r="O18" s="21" t="s">
        <v>17</v>
      </c>
      <c r="P18" s="20">
        <f t="shared" si="4"/>
        <v>-1.4281476044080615E-2</v>
      </c>
      <c r="Q18" s="20">
        <f t="shared" si="5"/>
        <v>1.774053671128344E-2</v>
      </c>
      <c r="R18" s="21" t="s">
        <v>17</v>
      </c>
      <c r="S18" s="20">
        <f t="shared" si="6"/>
        <v>-2.0326663323336928E-2</v>
      </c>
      <c r="T18" s="20">
        <f t="shared" si="7"/>
        <v>1.9470003441728882E-2</v>
      </c>
      <c r="U18" s="21" t="s">
        <v>17</v>
      </c>
      <c r="V18" s="20">
        <f t="shared" si="8"/>
        <v>-2.4339013846873068E-2</v>
      </c>
      <c r="W18" s="20">
        <f t="shared" si="9"/>
        <v>2.6097679906096911E-2</v>
      </c>
      <c r="X18" s="21" t="s">
        <v>17</v>
      </c>
      <c r="Y18" s="20">
        <f t="shared" si="10"/>
        <v>-2.5454082210576552E-2</v>
      </c>
      <c r="Z18" s="20">
        <f t="shared" si="11"/>
        <v>2.7499449089069525E-2</v>
      </c>
    </row>
    <row r="19" spans="1:26" x14ac:dyDescent="0.25">
      <c r="A19" s="30" t="s">
        <v>18</v>
      </c>
      <c r="B19" s="25">
        <v>218</v>
      </c>
      <c r="C19" s="26">
        <v>171.4418949514542</v>
      </c>
      <c r="D19" s="26">
        <v>194.38473091476752</v>
      </c>
      <c r="E19" s="26">
        <v>191.9703568105904</v>
      </c>
      <c r="F19" s="26">
        <v>275.96391716054728</v>
      </c>
      <c r="G19" s="34">
        <v>331.2024502183537</v>
      </c>
      <c r="I19" s="21" t="s">
        <v>18</v>
      </c>
      <c r="J19" s="20">
        <f t="shared" si="0"/>
        <v>-1.253017588228532E-2</v>
      </c>
      <c r="K19" s="20">
        <f t="shared" si="1"/>
        <v>1.8910219565467293E-2</v>
      </c>
      <c r="L19" s="21" t="s">
        <v>18</v>
      </c>
      <c r="M19" s="20">
        <f t="shared" si="2"/>
        <v>-9.7499107525633195E-3</v>
      </c>
      <c r="N19" s="20">
        <f t="shared" si="3"/>
        <v>1.6231761878702743E-2</v>
      </c>
      <c r="O19" s="21" t="s">
        <v>18</v>
      </c>
      <c r="P19" s="20">
        <f t="shared" si="4"/>
        <v>-1.0958022618313697E-2</v>
      </c>
      <c r="Q19" s="20">
        <f t="shared" si="5"/>
        <v>1.4226176157696026E-2</v>
      </c>
      <c r="R19" s="21" t="s">
        <v>18</v>
      </c>
      <c r="S19" s="20">
        <f t="shared" si="6"/>
        <v>-1.0755093082577724E-2</v>
      </c>
      <c r="T19" s="20">
        <f t="shared" si="7"/>
        <v>1.5388188679183483E-2</v>
      </c>
      <c r="U19" s="21" t="s">
        <v>18</v>
      </c>
      <c r="V19" s="20">
        <f t="shared" si="8"/>
        <v>-1.5400951370864596E-2</v>
      </c>
      <c r="W19" s="20">
        <f t="shared" si="9"/>
        <v>1.6931242632829604E-2</v>
      </c>
      <c r="X19" s="21" t="s">
        <v>18</v>
      </c>
      <c r="Y19" s="20">
        <f t="shared" si="10"/>
        <v>-1.8422603671468803E-2</v>
      </c>
      <c r="Z19" s="20">
        <f t="shared" si="11"/>
        <v>2.2751722355406921E-2</v>
      </c>
    </row>
    <row r="20" spans="1:26" ht="15.75" thickBot="1" x14ac:dyDescent="0.3">
      <c r="A20" s="31" t="s">
        <v>19</v>
      </c>
      <c r="B20" s="27">
        <v>176</v>
      </c>
      <c r="C20" s="28">
        <v>254.23410787959958</v>
      </c>
      <c r="D20" s="28">
        <v>273.93242852778661</v>
      </c>
      <c r="E20" s="28">
        <v>301.47050633515386</v>
      </c>
      <c r="F20" s="28">
        <v>317.51343015107057</v>
      </c>
      <c r="G20" s="35">
        <v>382.42849061724115</v>
      </c>
      <c r="I20" s="21" t="s">
        <v>19</v>
      </c>
      <c r="J20" s="20">
        <f t="shared" si="0"/>
        <v>-1.0116105299459707E-2</v>
      </c>
      <c r="K20" s="20">
        <f t="shared" si="1"/>
        <v>2.1784113116450166E-2</v>
      </c>
      <c r="L20" s="21" t="s">
        <v>19</v>
      </c>
      <c r="M20" s="20">
        <f t="shared" si="2"/>
        <v>-1.4458308821105489E-2</v>
      </c>
      <c r="N20" s="20">
        <f t="shared" si="3"/>
        <v>3.0226268759815857E-2</v>
      </c>
      <c r="O20" s="21" t="s">
        <v>19</v>
      </c>
      <c r="P20" s="20">
        <f t="shared" si="4"/>
        <v>-1.5442353592131041E-2</v>
      </c>
      <c r="Q20" s="20">
        <f t="shared" si="5"/>
        <v>3.4510955569333993E-2</v>
      </c>
      <c r="R20" s="21" t="s">
        <v>19</v>
      </c>
      <c r="S20" s="20">
        <f t="shared" si="6"/>
        <v>-1.6889812631256971E-2</v>
      </c>
      <c r="T20" s="20">
        <f t="shared" si="7"/>
        <v>3.6268079468578338E-2</v>
      </c>
      <c r="U20" s="21" t="s">
        <v>19</v>
      </c>
      <c r="V20" s="20">
        <f t="shared" si="8"/>
        <v>-1.7719740130040965E-2</v>
      </c>
      <c r="W20" s="20">
        <f t="shared" si="9"/>
        <v>3.8535754734981158E-2</v>
      </c>
      <c r="X20" s="21" t="s">
        <v>19</v>
      </c>
      <c r="Y20" s="20">
        <f t="shared" si="10"/>
        <v>-2.1271969789700067E-2</v>
      </c>
      <c r="Z20" s="20">
        <f t="shared" si="11"/>
        <v>4.1408641745874102E-2</v>
      </c>
    </row>
    <row r="21" spans="1:26" ht="15.75" thickTop="1" x14ac:dyDescent="0.25">
      <c r="A21" s="30" t="s">
        <v>20</v>
      </c>
      <c r="B21" s="25">
        <v>8755</v>
      </c>
      <c r="C21" s="26">
        <v>8822.5212849634718</v>
      </c>
      <c r="D21" s="26">
        <v>8872.128976432019</v>
      </c>
      <c r="E21" s="26">
        <v>8893.0761294368713</v>
      </c>
      <c r="F21" s="26">
        <v>8889.7358275565384</v>
      </c>
      <c r="G21" s="34">
        <v>8878.0415801083764</v>
      </c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 x14ac:dyDescent="0.25">
      <c r="A22" s="22"/>
      <c r="B22" s="22"/>
      <c r="C22" s="22"/>
      <c r="D22" s="22"/>
      <c r="E22" s="22"/>
      <c r="F22" s="22"/>
      <c r="G22" s="22"/>
    </row>
    <row r="23" spans="1:26" x14ac:dyDescent="0.25">
      <c r="A23" s="922" t="s">
        <v>26</v>
      </c>
      <c r="B23" s="923"/>
      <c r="C23" s="923"/>
      <c r="D23" s="923"/>
      <c r="E23" s="923"/>
      <c r="F23" s="923"/>
      <c r="G23" s="924"/>
    </row>
    <row r="24" spans="1:26" x14ac:dyDescent="0.25">
      <c r="A24" s="29" t="s">
        <v>1</v>
      </c>
      <c r="B24" s="23">
        <v>2010</v>
      </c>
      <c r="C24" s="23">
        <v>2015</v>
      </c>
      <c r="D24" s="23">
        <v>2020</v>
      </c>
      <c r="E24" s="23">
        <v>2025</v>
      </c>
      <c r="F24" s="23">
        <v>2030</v>
      </c>
      <c r="G24" s="32">
        <v>2035</v>
      </c>
      <c r="Q24" s="919" t="s">
        <v>223</v>
      </c>
      <c r="R24" s="918"/>
      <c r="S24" s="920">
        <f>(SUM(B$48:B$50,B$61:B$65)/SUM(B$51:B$60))*100</f>
        <v>59.249427917620132</v>
      </c>
    </row>
    <row r="25" spans="1:26" x14ac:dyDescent="0.25">
      <c r="A25" s="29" t="s">
        <v>2</v>
      </c>
      <c r="B25" s="23">
        <v>631</v>
      </c>
      <c r="C25" s="24">
        <v>536.57025697154279</v>
      </c>
      <c r="D25" s="24">
        <v>556.34933612160876</v>
      </c>
      <c r="E25" s="24">
        <v>565.06709781508448</v>
      </c>
      <c r="F25" s="24">
        <v>576.39024621011288</v>
      </c>
      <c r="G25" s="33">
        <v>600.43084041226268</v>
      </c>
      <c r="Q25" s="919" t="s">
        <v>224</v>
      </c>
      <c r="R25" s="918"/>
      <c r="S25" s="920">
        <f>(SUM(B$48:B$50)/SUM(B$51:B$60))*100</f>
        <v>31.734553775743706</v>
      </c>
    </row>
    <row r="26" spans="1:26" x14ac:dyDescent="0.25">
      <c r="A26" s="29" t="s">
        <v>3</v>
      </c>
      <c r="B26" s="23">
        <v>530</v>
      </c>
      <c r="C26" s="24">
        <v>623.156746459175</v>
      </c>
      <c r="D26" s="24">
        <v>527.89849886883076</v>
      </c>
      <c r="E26" s="24">
        <v>548.82501439866076</v>
      </c>
      <c r="F26" s="24">
        <v>557.31518390947588</v>
      </c>
      <c r="G26" s="33">
        <v>568.53788314757151</v>
      </c>
      <c r="Q26" s="919" t="s">
        <v>225</v>
      </c>
      <c r="R26" s="918"/>
      <c r="S26" s="920">
        <f>(SUM(B$61:B$65)/SUM(B$51:B$60))*100</f>
        <v>27.514874141876426</v>
      </c>
    </row>
    <row r="27" spans="1:26" x14ac:dyDescent="0.25">
      <c r="A27" s="29" t="s">
        <v>4</v>
      </c>
      <c r="B27" s="23">
        <v>524</v>
      </c>
      <c r="C27" s="24">
        <v>523.67513507299691</v>
      </c>
      <c r="D27" s="24">
        <v>616.90264488927437</v>
      </c>
      <c r="E27" s="24">
        <v>520.59542032002616</v>
      </c>
      <c r="F27" s="24">
        <v>542.70010541607087</v>
      </c>
      <c r="G27" s="33">
        <v>550.95493006223523</v>
      </c>
      <c r="Q27" s="919" t="s">
        <v>226</v>
      </c>
      <c r="R27" s="918"/>
      <c r="S27" s="920">
        <f>(SUM(B$61:B$65)/SUM(B$48:B$50))*100</f>
        <v>86.703201615229304</v>
      </c>
    </row>
    <row r="28" spans="1:26" x14ac:dyDescent="0.25">
      <c r="A28" s="29" t="s">
        <v>5</v>
      </c>
      <c r="B28" s="23">
        <v>545</v>
      </c>
      <c r="C28" s="24">
        <v>517.23965634194337</v>
      </c>
      <c r="D28" s="24">
        <v>517.31600209096382</v>
      </c>
      <c r="E28" s="24">
        <v>610.56423362231396</v>
      </c>
      <c r="F28" s="24">
        <v>513.23119149491197</v>
      </c>
      <c r="G28" s="33">
        <v>536.49672040575911</v>
      </c>
      <c r="Q28" s="919" t="s">
        <v>227</v>
      </c>
      <c r="R28" s="918"/>
      <c r="S28" s="921">
        <f>(B$21/B$43)*100</f>
        <v>101.29584634964712</v>
      </c>
    </row>
    <row r="29" spans="1:26" x14ac:dyDescent="0.25">
      <c r="A29" s="29" t="s">
        <v>6</v>
      </c>
      <c r="B29" s="23">
        <v>471</v>
      </c>
      <c r="C29" s="24">
        <v>538.59747781886153</v>
      </c>
      <c r="D29" s="24">
        <v>510.1264966301394</v>
      </c>
      <c r="E29" s="24">
        <v>510.59602622527461</v>
      </c>
      <c r="F29" s="24">
        <v>603.7532810511276</v>
      </c>
      <c r="G29" s="33">
        <v>505.47984742756364</v>
      </c>
      <c r="Q29" s="919" t="s">
        <v>228</v>
      </c>
      <c r="R29" s="918"/>
      <c r="S29" s="921">
        <f>(SUM(B$48)/SUM(B$28:B$33))*1000</f>
        <v>454.06915822563741</v>
      </c>
    </row>
    <row r="30" spans="1:26" x14ac:dyDescent="0.25">
      <c r="A30" s="29" t="s">
        <v>7</v>
      </c>
      <c r="B30" s="23">
        <v>499</v>
      </c>
      <c r="C30" s="24">
        <v>464.0558807603457</v>
      </c>
      <c r="D30" s="24">
        <v>532.00219578529959</v>
      </c>
      <c r="E30" s="24">
        <v>502.83097233706718</v>
      </c>
      <c r="F30" s="24">
        <v>503.68167865302962</v>
      </c>
      <c r="G30" s="33">
        <v>596.66970494153441</v>
      </c>
      <c r="Q30" s="919" t="s">
        <v>229</v>
      </c>
      <c r="R30" s="918"/>
      <c r="S30" s="921">
        <f>(SUM(B$52:B$54)/SUM(B$48:B$51,B$55:B$65))*100</f>
        <v>20.920211287183765</v>
      </c>
    </row>
    <row r="31" spans="1:26" x14ac:dyDescent="0.25">
      <c r="A31" s="29" t="s">
        <v>8</v>
      </c>
      <c r="B31" s="23">
        <v>461</v>
      </c>
      <c r="C31" s="24">
        <v>492.21728858048175</v>
      </c>
      <c r="D31" s="24">
        <v>457.04450646227627</v>
      </c>
      <c r="E31" s="24">
        <v>525.29271421032547</v>
      </c>
      <c r="F31" s="24">
        <v>495.42316693823102</v>
      </c>
      <c r="G31" s="33">
        <v>496.64578508690329</v>
      </c>
      <c r="Q31" s="918"/>
      <c r="R31" s="918"/>
      <c r="S31" s="904"/>
    </row>
    <row r="32" spans="1:26" x14ac:dyDescent="0.25">
      <c r="A32" s="29" t="s">
        <v>9</v>
      </c>
      <c r="B32" s="23">
        <v>400</v>
      </c>
      <c r="C32" s="24">
        <v>454.68662103519415</v>
      </c>
      <c r="D32" s="24">
        <v>485.20128415115028</v>
      </c>
      <c r="E32" s="24">
        <v>449.82805403238109</v>
      </c>
      <c r="F32" s="24">
        <v>518.30802301859103</v>
      </c>
      <c r="G32" s="33">
        <v>487.75263823230898</v>
      </c>
      <c r="Q32" s="904"/>
      <c r="R32" s="904"/>
      <c r="S32" s="904"/>
    </row>
    <row r="33" spans="1:19" x14ac:dyDescent="0.25">
      <c r="A33" s="29" t="s">
        <v>10</v>
      </c>
      <c r="B33" s="23">
        <v>487</v>
      </c>
      <c r="C33" s="24">
        <v>392.22102805255901</v>
      </c>
      <c r="D33" s="24">
        <v>447.84186946182257</v>
      </c>
      <c r="E33" s="24">
        <v>477.59403034433973</v>
      </c>
      <c r="F33" s="24">
        <v>442.07158319248202</v>
      </c>
      <c r="G33" s="33">
        <v>510.66421675674042</v>
      </c>
      <c r="Q33" s="904"/>
      <c r="R33" s="904"/>
      <c r="S33" s="904"/>
    </row>
    <row r="34" spans="1:19" x14ac:dyDescent="0.25">
      <c r="A34" s="30" t="s">
        <v>11</v>
      </c>
      <c r="B34" s="25">
        <v>646</v>
      </c>
      <c r="C34" s="26">
        <v>475.89280591297756</v>
      </c>
      <c r="D34" s="26">
        <v>383.87196720462055</v>
      </c>
      <c r="E34" s="26">
        <v>440.25385808978018</v>
      </c>
      <c r="F34" s="26">
        <v>469.16853455293568</v>
      </c>
      <c r="G34" s="34">
        <v>433.56868952194873</v>
      </c>
      <c r="Q34" s="904"/>
      <c r="R34" s="904"/>
      <c r="S34" s="904"/>
    </row>
    <row r="35" spans="1:19" x14ac:dyDescent="0.25">
      <c r="A35" s="30" t="s">
        <v>12</v>
      </c>
      <c r="B35" s="25">
        <v>663</v>
      </c>
      <c r="C35" s="26">
        <v>631.17253669102411</v>
      </c>
      <c r="D35" s="26">
        <v>463.32721201978075</v>
      </c>
      <c r="E35" s="26">
        <v>374.33145478013392</v>
      </c>
      <c r="F35" s="26">
        <v>431.19860814675513</v>
      </c>
      <c r="G35" s="34">
        <v>459.15839731834808</v>
      </c>
      <c r="Q35" s="904"/>
      <c r="R35" s="904"/>
      <c r="S35" s="904"/>
    </row>
    <row r="36" spans="1:19" x14ac:dyDescent="0.25">
      <c r="A36" s="30" t="s">
        <v>13</v>
      </c>
      <c r="B36" s="25">
        <v>607</v>
      </c>
      <c r="C36" s="26">
        <v>647.50831314869288</v>
      </c>
      <c r="D36" s="26">
        <v>615.66651026545912</v>
      </c>
      <c r="E36" s="26">
        <v>450.3327964051266</v>
      </c>
      <c r="F36" s="26">
        <v>364.42323001256932</v>
      </c>
      <c r="G36" s="34">
        <v>421.61739603623028</v>
      </c>
      <c r="Q36" s="904"/>
      <c r="R36" s="904"/>
      <c r="S36" s="904"/>
    </row>
    <row r="37" spans="1:19" x14ac:dyDescent="0.25">
      <c r="A37" s="30" t="s">
        <v>14</v>
      </c>
      <c r="B37" s="25">
        <v>440</v>
      </c>
      <c r="C37" s="26">
        <v>588.55936834662293</v>
      </c>
      <c r="D37" s="26">
        <v>626.47342887554885</v>
      </c>
      <c r="E37" s="26">
        <v>594.93299311374267</v>
      </c>
      <c r="F37" s="26">
        <v>433.59239504095308</v>
      </c>
      <c r="G37" s="34">
        <v>351.45904566724823</v>
      </c>
      <c r="Q37" s="904"/>
      <c r="R37" s="904"/>
      <c r="S37" s="904"/>
    </row>
    <row r="38" spans="1:19" x14ac:dyDescent="0.25">
      <c r="A38" s="30" t="s">
        <v>15</v>
      </c>
      <c r="B38" s="25">
        <v>378</v>
      </c>
      <c r="C38" s="26">
        <v>417.17514404390528</v>
      </c>
      <c r="D38" s="26">
        <v>559.14892529007761</v>
      </c>
      <c r="E38" s="26">
        <v>593.85218745160489</v>
      </c>
      <c r="F38" s="26">
        <v>563.25342519012145</v>
      </c>
      <c r="G38" s="34">
        <v>408.99494953451642</v>
      </c>
      <c r="Q38" s="904"/>
      <c r="R38" s="904"/>
      <c r="S38" s="904"/>
    </row>
    <row r="39" spans="1:19" x14ac:dyDescent="0.25">
      <c r="A39" s="30" t="s">
        <v>16</v>
      </c>
      <c r="B39" s="25">
        <v>325</v>
      </c>
      <c r="C39" s="26">
        <v>351.88821396909924</v>
      </c>
      <c r="D39" s="26">
        <v>388.48410868861606</v>
      </c>
      <c r="E39" s="26">
        <v>521.72741664533351</v>
      </c>
      <c r="F39" s="26">
        <v>552.85433207552239</v>
      </c>
      <c r="G39" s="34">
        <v>523.71071251296428</v>
      </c>
      <c r="Q39" s="904"/>
      <c r="R39" s="904"/>
      <c r="S39" s="904"/>
    </row>
    <row r="40" spans="1:19" x14ac:dyDescent="0.25">
      <c r="A40" s="30" t="s">
        <v>17</v>
      </c>
      <c r="B40" s="25">
        <v>328</v>
      </c>
      <c r="C40" s="26">
        <v>289.89183747070246</v>
      </c>
      <c r="D40" s="26">
        <v>314.69997599229868</v>
      </c>
      <c r="E40" s="26">
        <v>347.52497994339006</v>
      </c>
      <c r="F40" s="26">
        <v>467.63461569739979</v>
      </c>
      <c r="G40" s="34">
        <v>494.38641140937841</v>
      </c>
      <c r="Q40" s="904"/>
      <c r="R40" s="904"/>
      <c r="S40" s="904"/>
    </row>
    <row r="41" spans="1:19" x14ac:dyDescent="0.25">
      <c r="A41" s="30" t="s">
        <v>18</v>
      </c>
      <c r="B41" s="25">
        <v>329</v>
      </c>
      <c r="C41" s="26">
        <v>285.4184089996881</v>
      </c>
      <c r="D41" s="26">
        <v>252.3586162103922</v>
      </c>
      <c r="E41" s="26">
        <v>274.6676433881243</v>
      </c>
      <c r="F41" s="26">
        <v>303.38463688616986</v>
      </c>
      <c r="G41" s="34">
        <v>409.03155304093224</v>
      </c>
      <c r="Q41" s="904"/>
      <c r="R41" s="904"/>
      <c r="S41" s="904"/>
    </row>
    <row r="42" spans="1:19" ht="15.75" thickBot="1" x14ac:dyDescent="0.3">
      <c r="A42" s="31" t="s">
        <v>19</v>
      </c>
      <c r="B42" s="27">
        <v>379</v>
      </c>
      <c r="C42" s="28">
        <v>531.49704905066699</v>
      </c>
      <c r="D42" s="28">
        <v>612.19099883449826</v>
      </c>
      <c r="E42" s="28">
        <v>647.35805659332527</v>
      </c>
      <c r="F42" s="28">
        <v>690.50785054238486</v>
      </c>
      <c r="G42" s="35">
        <v>744.44654246606081</v>
      </c>
      <c r="Q42" s="904"/>
      <c r="R42" s="904"/>
      <c r="S42" s="904"/>
    </row>
    <row r="43" spans="1:19" ht="15.75" thickTop="1" x14ac:dyDescent="0.25">
      <c r="A43" s="30" t="s">
        <v>20</v>
      </c>
      <c r="B43" s="25">
        <v>8643</v>
      </c>
      <c r="C43" s="26">
        <v>8761.4237687264813</v>
      </c>
      <c r="D43" s="26">
        <v>8866.9045778426571</v>
      </c>
      <c r="E43" s="26">
        <v>8956.1749497160345</v>
      </c>
      <c r="F43" s="26">
        <v>9028.8920880288442</v>
      </c>
      <c r="G43" s="34">
        <v>9100.0062639805074</v>
      </c>
      <c r="Q43" s="904"/>
      <c r="R43" s="904"/>
      <c r="S43" s="904"/>
    </row>
    <row r="44" spans="1:19" x14ac:dyDescent="0.25">
      <c r="A44" s="22"/>
      <c r="B44" s="22"/>
      <c r="C44" s="22"/>
      <c r="D44" s="22"/>
      <c r="E44" s="22"/>
      <c r="F44" s="22"/>
      <c r="G44" s="22"/>
      <c r="Q44" s="919" t="s">
        <v>223</v>
      </c>
      <c r="R44" s="918"/>
      <c r="S44" s="920">
        <f>(SUM(C$48:C$50,C$61:C$65)/SUM(C$51:C$60))*100</f>
        <v>63.063889692243478</v>
      </c>
    </row>
    <row r="45" spans="1:19" x14ac:dyDescent="0.25">
      <c r="A45" s="22"/>
      <c r="B45" s="22"/>
      <c r="C45" s="22"/>
      <c r="D45" s="22"/>
      <c r="E45" s="22"/>
      <c r="F45" s="22"/>
      <c r="G45" s="22"/>
      <c r="Q45" s="919" t="s">
        <v>224</v>
      </c>
      <c r="R45" s="918"/>
      <c r="S45" s="920">
        <f>(SUM(C$48:C$50)/SUM(C$51:C$60))*100</f>
        <v>32.045342389698497</v>
      </c>
    </row>
    <row r="46" spans="1:19" x14ac:dyDescent="0.25">
      <c r="A46" s="922" t="s">
        <v>27</v>
      </c>
      <c r="B46" s="923"/>
      <c r="C46" s="923"/>
      <c r="D46" s="923"/>
      <c r="E46" s="923"/>
      <c r="F46" s="923"/>
      <c r="G46" s="924"/>
      <c r="Q46" s="919" t="s">
        <v>225</v>
      </c>
      <c r="R46" s="918"/>
      <c r="S46" s="920">
        <f>(SUM(C$61:C$65)/SUM(C$51:C$60))*100</f>
        <v>31.018547302544974</v>
      </c>
    </row>
    <row r="47" spans="1:19" x14ac:dyDescent="0.25">
      <c r="A47" s="29" t="s">
        <v>1</v>
      </c>
      <c r="B47" s="23">
        <v>2010</v>
      </c>
      <c r="C47" s="23">
        <v>2015</v>
      </c>
      <c r="D47" s="23">
        <v>2020</v>
      </c>
      <c r="E47" s="23">
        <v>2025</v>
      </c>
      <c r="F47" s="23">
        <v>2030</v>
      </c>
      <c r="G47" s="32">
        <v>2035</v>
      </c>
      <c r="Q47" s="919" t="s">
        <v>226</v>
      </c>
      <c r="R47" s="918"/>
      <c r="S47" s="920">
        <f>(SUM(C$61:C$65)/SUM(C$48:C$50))*100</f>
        <v>96.795805534960977</v>
      </c>
    </row>
    <row r="48" spans="1:19" x14ac:dyDescent="0.25">
      <c r="A48" s="29" t="s">
        <v>2</v>
      </c>
      <c r="B48" s="23">
        <v>1300</v>
      </c>
      <c r="C48" s="24">
        <v>1094.8565904585446</v>
      </c>
      <c r="D48" s="24">
        <v>1135.408732409433</v>
      </c>
      <c r="E48" s="24">
        <v>1153.198140208671</v>
      </c>
      <c r="F48" s="24">
        <v>1176.3066250945267</v>
      </c>
      <c r="G48" s="33">
        <v>1225.3690620641908</v>
      </c>
      <c r="Q48" s="919" t="s">
        <v>227</v>
      </c>
      <c r="R48" s="918"/>
      <c r="S48" s="921">
        <f>(C$21/C$43)*100</f>
        <v>100.69734689075393</v>
      </c>
    </row>
    <row r="49" spans="1:19" x14ac:dyDescent="0.25">
      <c r="A49" s="29" t="s">
        <v>3</v>
      </c>
      <c r="B49" s="23">
        <v>1091</v>
      </c>
      <c r="C49" s="24">
        <v>1283.3122036881332</v>
      </c>
      <c r="D49" s="24">
        <v>1076.570786553847</v>
      </c>
      <c r="E49" s="24">
        <v>1119.5946937150616</v>
      </c>
      <c r="F49" s="24">
        <v>1136.9085263834836</v>
      </c>
      <c r="G49" s="33">
        <v>1159.8026316815283</v>
      </c>
      <c r="Q49" s="919" t="s">
        <v>228</v>
      </c>
      <c r="R49" s="918"/>
      <c r="S49" s="921">
        <f>(SUM(C$48)/SUM(C$28:C$33))*1000</f>
        <v>382.94848392502865</v>
      </c>
    </row>
    <row r="50" spans="1:19" x14ac:dyDescent="0.25">
      <c r="A50" s="29" t="s">
        <v>4</v>
      </c>
      <c r="B50" s="23">
        <v>1076</v>
      </c>
      <c r="C50" s="24">
        <v>1077.4309764133345</v>
      </c>
      <c r="D50" s="24">
        <v>1269.7606838201211</v>
      </c>
      <c r="E50" s="24">
        <v>1060.9704291851938</v>
      </c>
      <c r="F50" s="24">
        <v>1106.5207174791476</v>
      </c>
      <c r="G50" s="33">
        <v>1123.339903008181</v>
      </c>
      <c r="Q50" s="919" t="s">
        <v>229</v>
      </c>
      <c r="R50" s="918"/>
      <c r="S50" s="921">
        <f>(SUM(C$52:C$54)/SUM(C$48:C$51,C$55:C$65))*100</f>
        <v>21.928173406691048</v>
      </c>
    </row>
    <row r="51" spans="1:19" x14ac:dyDescent="0.25">
      <c r="A51" s="29" t="s">
        <v>5</v>
      </c>
      <c r="B51" s="23">
        <v>1147</v>
      </c>
      <c r="C51" s="24">
        <v>1059.8551556159405</v>
      </c>
      <c r="D51" s="24">
        <v>1062.4666567073125</v>
      </c>
      <c r="E51" s="24">
        <v>1254.4634523138261</v>
      </c>
      <c r="F51" s="24">
        <v>1043.9570570260757</v>
      </c>
      <c r="G51" s="33">
        <v>1091.9339058688629</v>
      </c>
      <c r="Q51" s="904"/>
      <c r="R51" s="904"/>
      <c r="S51" s="904"/>
    </row>
    <row r="52" spans="1:19" x14ac:dyDescent="0.25">
      <c r="A52" s="29" t="s">
        <v>6</v>
      </c>
      <c r="B52" s="23">
        <v>997</v>
      </c>
      <c r="C52" s="24">
        <v>1130.4276771299624</v>
      </c>
      <c r="D52" s="24">
        <v>1042.2300466078218</v>
      </c>
      <c r="E52" s="24">
        <v>1045.9874978090843</v>
      </c>
      <c r="F52" s="24">
        <v>1237.2667897544109</v>
      </c>
      <c r="G52" s="33">
        <v>1025.4127282120335</v>
      </c>
      <c r="Q52" s="904"/>
      <c r="R52" s="904"/>
      <c r="S52" s="904"/>
    </row>
    <row r="53" spans="1:19" x14ac:dyDescent="0.25">
      <c r="A53" s="29" t="s">
        <v>7</v>
      </c>
      <c r="B53" s="23">
        <v>1067</v>
      </c>
      <c r="C53" s="24">
        <v>979.81896979547446</v>
      </c>
      <c r="D53" s="24">
        <v>1113.8686999999782</v>
      </c>
      <c r="E53" s="24">
        <v>1024.6260300389081</v>
      </c>
      <c r="F53" s="24">
        <v>1029.4928115611319</v>
      </c>
      <c r="G53" s="33">
        <v>1219.9488815344534</v>
      </c>
      <c r="Q53" s="904"/>
      <c r="R53" s="904"/>
      <c r="S53" s="904"/>
    </row>
    <row r="54" spans="1:19" x14ac:dyDescent="0.25">
      <c r="A54" s="29" t="s">
        <v>8</v>
      </c>
      <c r="B54" s="23">
        <v>946</v>
      </c>
      <c r="C54" s="24">
        <v>1052.1381041765658</v>
      </c>
      <c r="D54" s="24">
        <v>964.10018998531086</v>
      </c>
      <c r="E54" s="24">
        <v>1098.8771577563023</v>
      </c>
      <c r="F54" s="24">
        <v>1008.4258276042982</v>
      </c>
      <c r="G54" s="33">
        <v>1014.3849136720264</v>
      </c>
      <c r="Q54" s="904"/>
      <c r="R54" s="904"/>
      <c r="S54" s="904"/>
    </row>
    <row r="55" spans="1:19" x14ac:dyDescent="0.25">
      <c r="A55" s="29" t="s">
        <v>9</v>
      </c>
      <c r="B55" s="23">
        <v>847</v>
      </c>
      <c r="C55" s="24">
        <v>931.18678892531716</v>
      </c>
      <c r="D55" s="24">
        <v>1035.84745829553</v>
      </c>
      <c r="E55" s="24">
        <v>947.11946477007314</v>
      </c>
      <c r="F55" s="24">
        <v>1082.3703389058608</v>
      </c>
      <c r="G55" s="33">
        <v>990.86106390066448</v>
      </c>
      <c r="Q55" s="904"/>
      <c r="R55" s="904"/>
      <c r="S55" s="904"/>
    </row>
    <row r="56" spans="1:19" x14ac:dyDescent="0.25">
      <c r="A56" s="29" t="s">
        <v>10</v>
      </c>
      <c r="B56" s="23">
        <v>966</v>
      </c>
      <c r="C56" s="24">
        <v>830.31389265339499</v>
      </c>
      <c r="D56" s="24">
        <v>915.778317889032</v>
      </c>
      <c r="E56" s="24">
        <v>1018.8504991884383</v>
      </c>
      <c r="F56" s="24">
        <v>929.51792830264253</v>
      </c>
      <c r="G56" s="33">
        <v>1065.0698940806869</v>
      </c>
      <c r="Q56" s="904"/>
      <c r="R56" s="904"/>
      <c r="S56" s="904"/>
    </row>
    <row r="57" spans="1:19" x14ac:dyDescent="0.25">
      <c r="A57" s="30" t="s">
        <v>11</v>
      </c>
      <c r="B57" s="25">
        <v>1305</v>
      </c>
      <c r="C57" s="26">
        <v>941.94537471992089</v>
      </c>
      <c r="D57" s="26">
        <v>811.83224499539699</v>
      </c>
      <c r="E57" s="26">
        <v>898.2462415893574</v>
      </c>
      <c r="F57" s="26">
        <v>999.39460513679796</v>
      </c>
      <c r="G57" s="34">
        <v>909.71985923269608</v>
      </c>
      <c r="Q57" s="904"/>
      <c r="R57" s="904"/>
      <c r="S57" s="904"/>
    </row>
    <row r="58" spans="1:19" x14ac:dyDescent="0.25">
      <c r="A58" s="30" t="s">
        <v>12</v>
      </c>
      <c r="B58" s="25">
        <v>1400</v>
      </c>
      <c r="C58" s="26">
        <v>1272.02961365793</v>
      </c>
      <c r="D58" s="26">
        <v>915.18657002558189</v>
      </c>
      <c r="E58" s="26">
        <v>790.93735712173964</v>
      </c>
      <c r="F58" s="26">
        <v>877.86300143376934</v>
      </c>
      <c r="G58" s="34">
        <v>976.70959863167309</v>
      </c>
      <c r="Q58" s="904"/>
      <c r="R58" s="904"/>
      <c r="S58" s="904"/>
    </row>
    <row r="59" spans="1:19" x14ac:dyDescent="0.25">
      <c r="A59" s="30" t="s">
        <v>13</v>
      </c>
      <c r="B59" s="25">
        <v>1281</v>
      </c>
      <c r="C59" s="26">
        <v>1358.5339733748483</v>
      </c>
      <c r="D59" s="26">
        <v>1232.5202084748985</v>
      </c>
      <c r="E59" s="26">
        <v>883.9524995387502</v>
      </c>
      <c r="F59" s="26">
        <v>765.84365636084931</v>
      </c>
      <c r="G59" s="34">
        <v>852.76587069366406</v>
      </c>
      <c r="Q59" s="904"/>
      <c r="R59" s="904"/>
      <c r="S59" s="904"/>
    </row>
    <row r="60" spans="1:19" x14ac:dyDescent="0.25">
      <c r="A60" s="30" t="s">
        <v>14</v>
      </c>
      <c r="B60" s="25">
        <v>969</v>
      </c>
      <c r="C60" s="26">
        <v>1227.2200991027548</v>
      </c>
      <c r="D60" s="26">
        <v>1299.327126952536</v>
      </c>
      <c r="E60" s="26">
        <v>1177.3221162744439</v>
      </c>
      <c r="F60" s="26">
        <v>841.73250678028148</v>
      </c>
      <c r="G60" s="34">
        <v>730.85178042780603</v>
      </c>
      <c r="Q60" s="904"/>
      <c r="R60" s="904"/>
      <c r="S60" s="904"/>
    </row>
    <row r="61" spans="1:19" x14ac:dyDescent="0.25">
      <c r="A61" s="30" t="s">
        <v>15</v>
      </c>
      <c r="B61" s="25">
        <v>720</v>
      </c>
      <c r="C61" s="26">
        <v>903.2805430698163</v>
      </c>
      <c r="D61" s="26">
        <v>1145.2014659836016</v>
      </c>
      <c r="E61" s="26">
        <v>1210.4594942707663</v>
      </c>
      <c r="F61" s="26">
        <v>1095.7090018048757</v>
      </c>
      <c r="G61" s="34">
        <v>780.98526651441148</v>
      </c>
      <c r="Q61" s="904"/>
      <c r="R61" s="904"/>
      <c r="S61" s="904"/>
    </row>
    <row r="62" spans="1:19" x14ac:dyDescent="0.25">
      <c r="A62" s="30" t="s">
        <v>16</v>
      </c>
      <c r="B62" s="25">
        <v>629</v>
      </c>
      <c r="C62" s="26">
        <v>652.95458975150336</v>
      </c>
      <c r="D62" s="26">
        <v>818.02803234401495</v>
      </c>
      <c r="E62" s="26">
        <v>1038.8387450420564</v>
      </c>
      <c r="F62" s="26">
        <v>1096.1923385652599</v>
      </c>
      <c r="G62" s="34">
        <v>991.78232900492162</v>
      </c>
      <c r="Q62" s="904"/>
      <c r="R62" s="904"/>
      <c r="S62" s="904"/>
    </row>
    <row r="63" spans="1:19" x14ac:dyDescent="0.25">
      <c r="A63" s="30" t="s">
        <v>17</v>
      </c>
      <c r="B63" s="25">
        <v>555</v>
      </c>
      <c r="C63" s="26">
        <v>546.04904027509906</v>
      </c>
      <c r="D63" s="26">
        <v>568.03955874281473</v>
      </c>
      <c r="E63" s="26">
        <v>710.34069720303955</v>
      </c>
      <c r="F63" s="26">
        <v>903.75634865179859</v>
      </c>
      <c r="G63" s="34">
        <v>952.00111921849543</v>
      </c>
      <c r="Q63" s="904"/>
      <c r="R63" s="904"/>
      <c r="S63" s="904"/>
    </row>
    <row r="64" spans="1:19" x14ac:dyDescent="0.25">
      <c r="A64" s="30" t="s">
        <v>18</v>
      </c>
      <c r="B64" s="25">
        <v>547</v>
      </c>
      <c r="C64" s="26">
        <v>456.86030395114233</v>
      </c>
      <c r="D64" s="26">
        <v>446.74334712515974</v>
      </c>
      <c r="E64" s="26">
        <v>466.63800019871474</v>
      </c>
      <c r="F64" s="26">
        <v>579.34855404671714</v>
      </c>
      <c r="G64" s="34">
        <v>740.23400325928594</v>
      </c>
      <c r="Q64" s="919" t="s">
        <v>223</v>
      </c>
      <c r="R64" s="918"/>
      <c r="S64" s="920">
        <f>(SUM(D$48:D$50,D$61:D$65)/SUM(D$51:D$60))*100</f>
        <v>70.679925905600541</v>
      </c>
    </row>
    <row r="65" spans="1:19" ht="15.75" thickBot="1" x14ac:dyDescent="0.3">
      <c r="A65" s="31" t="s">
        <v>19</v>
      </c>
      <c r="B65" s="27">
        <v>555</v>
      </c>
      <c r="C65" s="28">
        <v>785.73115693026659</v>
      </c>
      <c r="D65" s="28">
        <v>886.12342736228493</v>
      </c>
      <c r="E65" s="28">
        <v>948.82856292847919</v>
      </c>
      <c r="F65" s="28">
        <v>1008.0212806934554</v>
      </c>
      <c r="G65" s="35">
        <v>1126.875033083302</v>
      </c>
      <c r="Q65" s="919" t="s">
        <v>224</v>
      </c>
      <c r="R65" s="918"/>
      <c r="S65" s="920">
        <f>(SUM(D$48:D$50)/SUM(D$51:D$60))*100</f>
        <v>33.500312066911818</v>
      </c>
    </row>
    <row r="66" spans="1:19" ht="15.75" thickTop="1" x14ac:dyDescent="0.25">
      <c r="A66" s="30" t="s">
        <v>20</v>
      </c>
      <c r="B66" s="25">
        <v>17398</v>
      </c>
      <c r="C66" s="26">
        <v>17583.945053689946</v>
      </c>
      <c r="D66" s="26">
        <v>17739.033554274676</v>
      </c>
      <c r="E66" s="26">
        <v>17849.251079152906</v>
      </c>
      <c r="F66" s="26">
        <v>17918.627915585381</v>
      </c>
      <c r="G66" s="34">
        <v>17978.047844088884</v>
      </c>
      <c r="Q66" s="919" t="s">
        <v>225</v>
      </c>
      <c r="R66" s="918"/>
      <c r="S66" s="920">
        <f>(SUM(D$61:D$65)/SUM(D$51:D$60))*100</f>
        <v>37.179613838688731</v>
      </c>
    </row>
    <row r="67" spans="1:19" x14ac:dyDescent="0.25">
      <c r="Q67" s="919" t="s">
        <v>226</v>
      </c>
      <c r="R67" s="918"/>
      <c r="S67" s="920">
        <f>(SUM(D$61:D$65)/SUM(D$48:D$50))*100</f>
        <v>110.98288805318606</v>
      </c>
    </row>
    <row r="68" spans="1:19" x14ac:dyDescent="0.25">
      <c r="Q68" s="919" t="s">
        <v>227</v>
      </c>
      <c r="R68" s="918"/>
      <c r="S68" s="921">
        <f>(D$21/D$43)*100</f>
        <v>100.05892020764966</v>
      </c>
    </row>
    <row r="69" spans="1:19" x14ac:dyDescent="0.25">
      <c r="Q69" s="919" t="s">
        <v>228</v>
      </c>
      <c r="R69" s="918"/>
      <c r="S69" s="921">
        <f>(SUM(D$48)/SUM(D$28:D$33))*1000</f>
        <v>384.94533909612733</v>
      </c>
    </row>
    <row r="70" spans="1:19" x14ac:dyDescent="0.25">
      <c r="Q70" s="919" t="s">
        <v>229</v>
      </c>
      <c r="R70" s="918"/>
      <c r="S70" s="921">
        <f>(SUM(D$52:D$54)/SUM(D$48:D$51,D$55:D$65))*100</f>
        <v>21.343691328303365</v>
      </c>
    </row>
    <row r="71" spans="1:19" x14ac:dyDescent="0.25">
      <c r="Q71" s="904"/>
      <c r="R71" s="904"/>
      <c r="S71" s="904"/>
    </row>
    <row r="72" spans="1:19" x14ac:dyDescent="0.25">
      <c r="Q72" s="904"/>
      <c r="R72" s="904"/>
      <c r="S72" s="904"/>
    </row>
    <row r="73" spans="1:19" x14ac:dyDescent="0.25">
      <c r="Q73" s="904"/>
      <c r="R73" s="904"/>
      <c r="S73" s="904"/>
    </row>
    <row r="74" spans="1:19" x14ac:dyDescent="0.25">
      <c r="Q74" s="904"/>
      <c r="R74" s="904"/>
      <c r="S74" s="904"/>
    </row>
    <row r="75" spans="1:19" x14ac:dyDescent="0.25">
      <c r="Q75" s="904"/>
      <c r="R75" s="904"/>
      <c r="S75" s="904"/>
    </row>
    <row r="76" spans="1:19" x14ac:dyDescent="0.25">
      <c r="Q76" s="904"/>
      <c r="R76" s="904"/>
      <c r="S76" s="904"/>
    </row>
    <row r="77" spans="1:19" x14ac:dyDescent="0.25">
      <c r="Q77" s="904"/>
      <c r="R77" s="904"/>
      <c r="S77" s="904"/>
    </row>
    <row r="78" spans="1:19" x14ac:dyDescent="0.25">
      <c r="Q78" s="904"/>
      <c r="R78" s="904"/>
      <c r="S78" s="904"/>
    </row>
    <row r="79" spans="1:19" x14ac:dyDescent="0.25">
      <c r="Q79" s="904"/>
      <c r="R79" s="904"/>
      <c r="S79" s="904"/>
    </row>
    <row r="80" spans="1:19" x14ac:dyDescent="0.25">
      <c r="Q80" s="904"/>
      <c r="R80" s="904"/>
      <c r="S80" s="904"/>
    </row>
    <row r="81" spans="17:19" x14ac:dyDescent="0.25">
      <c r="Q81" s="904"/>
      <c r="R81" s="904"/>
      <c r="S81" s="904"/>
    </row>
    <row r="82" spans="17:19" x14ac:dyDescent="0.25">
      <c r="Q82" s="904"/>
      <c r="R82" s="904"/>
      <c r="S82" s="904"/>
    </row>
    <row r="83" spans="17:19" x14ac:dyDescent="0.25">
      <c r="Q83" s="904"/>
      <c r="R83" s="904"/>
      <c r="S83" s="904"/>
    </row>
    <row r="84" spans="17:19" x14ac:dyDescent="0.25">
      <c r="Q84" s="919" t="s">
        <v>223</v>
      </c>
      <c r="R84" s="918"/>
      <c r="S84" s="920">
        <f>(SUM(E$48:E$50,E$61:E$65)/SUM(E$51:E$60))*100</f>
        <v>76.021480474989175</v>
      </c>
    </row>
    <row r="85" spans="17:19" x14ac:dyDescent="0.25">
      <c r="Q85" s="919" t="s">
        <v>224</v>
      </c>
      <c r="R85" s="918"/>
      <c r="S85" s="920">
        <f>(SUM(E$48:E$50)/SUM(E$51:E$60))*100</f>
        <v>32.876110180943975</v>
      </c>
    </row>
    <row r="86" spans="17:19" x14ac:dyDescent="0.25">
      <c r="Q86" s="919" t="s">
        <v>225</v>
      </c>
      <c r="R86" s="918"/>
      <c r="S86" s="920">
        <f>(SUM(E$61:E$65)/SUM(E$51:E$60))*100</f>
        <v>43.145370294045193</v>
      </c>
    </row>
    <row r="87" spans="17:19" x14ac:dyDescent="0.25">
      <c r="Q87" s="919" t="s">
        <v>226</v>
      </c>
      <c r="R87" s="918"/>
      <c r="S87" s="920">
        <f>(SUM(E$61:E$65)/SUM(E$48:E$50))*100</f>
        <v>131.23623827934975</v>
      </c>
    </row>
    <row r="88" spans="17:19" x14ac:dyDescent="0.25">
      <c r="Q88" s="919" t="s">
        <v>227</v>
      </c>
      <c r="R88" s="918"/>
      <c r="S88" s="921">
        <f>(E$21/E$43)*100</f>
        <v>99.295471329742568</v>
      </c>
    </row>
    <row r="89" spans="17:19" x14ac:dyDescent="0.25">
      <c r="Q89" s="919" t="s">
        <v>228</v>
      </c>
      <c r="R89" s="918"/>
      <c r="S89" s="921">
        <f>(SUM(E$48)/SUM(E$28:E$33))*1000</f>
        <v>374.81583507652329</v>
      </c>
    </row>
    <row r="90" spans="17:19" x14ac:dyDescent="0.25">
      <c r="Q90" s="919" t="s">
        <v>229</v>
      </c>
      <c r="R90" s="918"/>
      <c r="S90" s="921">
        <f>(SUM(E$52:E$54)/SUM(E$48:E$51,E$55:E$65))*100</f>
        <v>21.590888411211441</v>
      </c>
    </row>
    <row r="91" spans="17:19" x14ac:dyDescent="0.25">
      <c r="Q91" s="904"/>
      <c r="R91" s="904"/>
      <c r="S91" s="904"/>
    </row>
    <row r="92" spans="17:19" x14ac:dyDescent="0.25">
      <c r="Q92" s="904"/>
      <c r="R92" s="904"/>
      <c r="S92" s="904"/>
    </row>
    <row r="93" spans="17:19" x14ac:dyDescent="0.25">
      <c r="Q93" s="904"/>
      <c r="R93" s="904"/>
      <c r="S93" s="904"/>
    </row>
    <row r="94" spans="17:19" x14ac:dyDescent="0.25">
      <c r="Q94" s="904"/>
      <c r="R94" s="904"/>
      <c r="S94" s="904"/>
    </row>
    <row r="95" spans="17:19" x14ac:dyDescent="0.25">
      <c r="Q95" s="904"/>
      <c r="R95" s="904"/>
      <c r="S95" s="904"/>
    </row>
    <row r="96" spans="17:19" x14ac:dyDescent="0.25">
      <c r="Q96" s="904"/>
      <c r="R96" s="904"/>
      <c r="S96" s="904"/>
    </row>
    <row r="97" spans="17:19" x14ac:dyDescent="0.25">
      <c r="Q97" s="904"/>
      <c r="R97" s="904"/>
      <c r="S97" s="904"/>
    </row>
    <row r="98" spans="17:19" x14ac:dyDescent="0.25">
      <c r="Q98" s="904"/>
      <c r="R98" s="904"/>
      <c r="S98" s="904"/>
    </row>
    <row r="99" spans="17:19" x14ac:dyDescent="0.25">
      <c r="Q99" s="904"/>
      <c r="R99" s="904"/>
      <c r="S99" s="904"/>
    </row>
    <row r="100" spans="17:19" x14ac:dyDescent="0.25">
      <c r="Q100" s="904"/>
      <c r="R100" s="904"/>
      <c r="S100" s="904"/>
    </row>
    <row r="101" spans="17:19" x14ac:dyDescent="0.25">
      <c r="Q101" s="904"/>
      <c r="R101" s="904"/>
      <c r="S101" s="904"/>
    </row>
    <row r="102" spans="17:19" x14ac:dyDescent="0.25">
      <c r="Q102" s="904"/>
      <c r="R102" s="904"/>
      <c r="S102" s="904"/>
    </row>
    <row r="103" spans="17:19" x14ac:dyDescent="0.25">
      <c r="Q103" s="904"/>
      <c r="R103" s="904"/>
      <c r="S103" s="904"/>
    </row>
    <row r="104" spans="17:19" x14ac:dyDescent="0.25">
      <c r="Q104" s="919" t="s">
        <v>223</v>
      </c>
      <c r="R104" s="918"/>
      <c r="S104" s="920">
        <f>(SUM(F$48:F$50,F$61:F$65)/SUM(F$51:F$60))*100</f>
        <v>82.547628625515628</v>
      </c>
    </row>
    <row r="105" spans="17:19" x14ac:dyDescent="0.25">
      <c r="Q105" s="919" t="s">
        <v>224</v>
      </c>
      <c r="R105" s="918"/>
      <c r="S105" s="920">
        <f>(SUM(F$48:F$50)/SUM(F$51:F$60))*100</f>
        <v>34.838865807396395</v>
      </c>
    </row>
    <row r="106" spans="17:19" x14ac:dyDescent="0.25">
      <c r="Q106" s="919" t="s">
        <v>225</v>
      </c>
      <c r="R106" s="918"/>
      <c r="S106" s="920">
        <f>(SUM(F$61:F$65)/SUM(F$51:F$60))*100</f>
        <v>47.708762818119219</v>
      </c>
    </row>
    <row r="107" spans="17:19" x14ac:dyDescent="0.25">
      <c r="Q107" s="919" t="s">
        <v>226</v>
      </c>
      <c r="R107" s="918"/>
      <c r="S107" s="920">
        <f>(SUM(F$61:F$65)/SUM(F$48:F$50))*100</f>
        <v>136.94120549696686</v>
      </c>
    </row>
    <row r="108" spans="17:19" x14ac:dyDescent="0.25">
      <c r="Q108" s="919" t="s">
        <v>227</v>
      </c>
      <c r="R108" s="918"/>
      <c r="S108" s="921">
        <f>(F$21/F$43)*100</f>
        <v>98.458767043447011</v>
      </c>
    </row>
    <row r="109" spans="17:19" x14ac:dyDescent="0.25">
      <c r="Q109" s="919" t="s">
        <v>228</v>
      </c>
      <c r="R109" s="918"/>
      <c r="S109" s="921">
        <f>(SUM(F$48)/SUM(F$28:F$33))*1000</f>
        <v>382.3560887564239</v>
      </c>
    </row>
    <row r="110" spans="17:19" x14ac:dyDescent="0.25">
      <c r="Q110" s="919" t="s">
        <v>229</v>
      </c>
      <c r="R110" s="918"/>
      <c r="S110" s="921">
        <f>(SUM(F$52:F$54)/SUM(F$48:F$51,F$55:F$65))*100</f>
        <v>22.366225919228047</v>
      </c>
    </row>
    <row r="111" spans="17:19" x14ac:dyDescent="0.25">
      <c r="Q111" s="904"/>
      <c r="R111" s="904"/>
      <c r="S111" s="904"/>
    </row>
    <row r="112" spans="17:19" x14ac:dyDescent="0.25">
      <c r="Q112" s="904"/>
      <c r="R112" s="904"/>
      <c r="S112" s="904"/>
    </row>
    <row r="113" spans="17:19" x14ac:dyDescent="0.25">
      <c r="Q113" s="904"/>
      <c r="R113" s="904"/>
      <c r="S113" s="904"/>
    </row>
    <row r="114" spans="17:19" x14ac:dyDescent="0.25">
      <c r="Q114" s="904"/>
      <c r="R114" s="904"/>
      <c r="S114" s="904"/>
    </row>
    <row r="115" spans="17:19" x14ac:dyDescent="0.25">
      <c r="Q115" s="904"/>
      <c r="R115" s="904"/>
      <c r="S115" s="904"/>
    </row>
    <row r="116" spans="17:19" x14ac:dyDescent="0.25">
      <c r="Q116" s="904"/>
      <c r="R116" s="904"/>
      <c r="S116" s="904"/>
    </row>
    <row r="117" spans="17:19" x14ac:dyDescent="0.25">
      <c r="Q117" s="904"/>
      <c r="R117" s="904"/>
      <c r="S117" s="904"/>
    </row>
    <row r="118" spans="17:19" x14ac:dyDescent="0.25">
      <c r="Q118" s="904"/>
      <c r="R118" s="904"/>
      <c r="S118" s="904"/>
    </row>
    <row r="119" spans="17:19" x14ac:dyDescent="0.25">
      <c r="Q119" s="904"/>
      <c r="R119" s="904"/>
      <c r="S119" s="904"/>
    </row>
    <row r="120" spans="17:19" x14ac:dyDescent="0.25">
      <c r="Q120" s="904"/>
      <c r="R120" s="904"/>
      <c r="S120" s="904"/>
    </row>
    <row r="121" spans="17:19" x14ac:dyDescent="0.25">
      <c r="Q121" s="904"/>
      <c r="R121" s="904"/>
      <c r="S121" s="904"/>
    </row>
    <row r="122" spans="17:19" x14ac:dyDescent="0.25">
      <c r="Q122" s="904"/>
      <c r="R122" s="904"/>
      <c r="S122" s="904"/>
    </row>
    <row r="123" spans="17:19" x14ac:dyDescent="0.25">
      <c r="Q123" s="904"/>
      <c r="R123" s="904"/>
      <c r="S123" s="904"/>
    </row>
    <row r="124" spans="17:19" x14ac:dyDescent="0.25">
      <c r="Q124" s="919" t="s">
        <v>223</v>
      </c>
      <c r="R124" s="918"/>
      <c r="S124" s="920">
        <f>(SUM(G$48:G$50,G$61:G$65)/SUM(G$51:G$60))*100</f>
        <v>82.007181670694933</v>
      </c>
    </row>
    <row r="125" spans="17:19" x14ac:dyDescent="0.25">
      <c r="Q125" s="919" t="s">
        <v>224</v>
      </c>
      <c r="R125" s="918"/>
      <c r="S125" s="920">
        <f>(SUM(G$48:G$50)/SUM(G$51:G$60))*100</f>
        <v>35.519668938587678</v>
      </c>
    </row>
    <row r="126" spans="17:19" x14ac:dyDescent="0.25">
      <c r="Q126" s="919" t="s">
        <v>225</v>
      </c>
      <c r="R126" s="918"/>
      <c r="S126" s="920">
        <f>(SUM(G$61:G$65)/SUM(G$51:G$60))*100</f>
        <v>46.48751273210727</v>
      </c>
    </row>
    <row r="127" spans="17:19" x14ac:dyDescent="0.25">
      <c r="Q127" s="919" t="s">
        <v>226</v>
      </c>
      <c r="R127" s="918"/>
      <c r="S127" s="920">
        <f>(SUM(G$61:G$65)/SUM(G$48:G$50))*100</f>
        <v>130.87822640600234</v>
      </c>
    </row>
    <row r="128" spans="17:19" x14ac:dyDescent="0.25">
      <c r="Q128" s="919" t="s">
        <v>227</v>
      </c>
      <c r="R128" s="918"/>
      <c r="S128" s="921">
        <f>(G$21/G$43)*100</f>
        <v>97.560829328758729</v>
      </c>
    </row>
    <row r="129" spans="17:19" x14ac:dyDescent="0.25">
      <c r="Q129" s="919" t="s">
        <v>228</v>
      </c>
      <c r="R129" s="918"/>
      <c r="S129" s="921">
        <f>(SUM(G$48)/SUM(G$28:G$33))*1000</f>
        <v>391.02836164493766</v>
      </c>
    </row>
    <row r="130" spans="17:19" x14ac:dyDescent="0.25">
      <c r="Q130" s="919" t="s">
        <v>229</v>
      </c>
      <c r="R130" s="918"/>
      <c r="S130" s="921">
        <f>(SUM(G$52:G$54)/SUM(G$48:G$51,G$55:G$65))*100</f>
        <v>22.147572959663002</v>
      </c>
    </row>
    <row r="147" spans="4:8" x14ac:dyDescent="0.25">
      <c r="D147" s="19"/>
      <c r="E147" s="19"/>
      <c r="F147" s="19"/>
      <c r="G147" s="19"/>
      <c r="H147" s="19"/>
    </row>
  </sheetData>
  <mergeCells count="3">
    <mergeCell ref="A1:G1"/>
    <mergeCell ref="A23:G23"/>
    <mergeCell ref="A46:G46"/>
  </mergeCell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Z147"/>
  <sheetViews>
    <sheetView workbookViewId="0">
      <selection sqref="A1:G1"/>
    </sheetView>
  </sheetViews>
  <sheetFormatPr defaultRowHeight="15" x14ac:dyDescent="0.25"/>
  <cols>
    <col min="1" max="9" width="9.140625" style="18"/>
    <col min="10" max="11" width="11.140625" style="18" bestFit="1" customWidth="1"/>
    <col min="12" max="12" width="11.140625" style="18" customWidth="1"/>
    <col min="13" max="14" width="11.140625" style="18" bestFit="1" customWidth="1"/>
    <col min="15" max="15" width="11.140625" style="18" customWidth="1"/>
    <col min="16" max="17" width="11.140625" style="18" bestFit="1" customWidth="1"/>
    <col min="18" max="18" width="11.140625" style="18" customWidth="1"/>
    <col min="19" max="20" width="11.140625" style="18" bestFit="1" customWidth="1"/>
    <col min="21" max="21" width="11.140625" style="18" customWidth="1"/>
    <col min="22" max="23" width="11.140625" style="18" bestFit="1" customWidth="1"/>
    <col min="24" max="24" width="11.140625" style="18" customWidth="1"/>
    <col min="25" max="26" width="11.140625" style="18" bestFit="1" customWidth="1"/>
    <col min="27" max="16384" width="9.140625" style="18"/>
  </cols>
  <sheetData>
    <row r="1" spans="1:26" x14ac:dyDescent="0.25">
      <c r="A1" s="922" t="s">
        <v>79</v>
      </c>
      <c r="B1" s="923"/>
      <c r="C1" s="923"/>
      <c r="D1" s="923"/>
      <c r="E1" s="923"/>
      <c r="F1" s="923"/>
      <c r="G1" s="924"/>
      <c r="J1" s="20" t="s">
        <v>23</v>
      </c>
      <c r="K1" s="20" t="s">
        <v>24</v>
      </c>
      <c r="L1" s="20"/>
      <c r="M1" s="20" t="s">
        <v>23</v>
      </c>
      <c r="N1" s="20" t="s">
        <v>24</v>
      </c>
      <c r="O1" s="20"/>
      <c r="P1" s="20" t="s">
        <v>23</v>
      </c>
      <c r="Q1" s="20" t="s">
        <v>24</v>
      </c>
      <c r="R1" s="20"/>
      <c r="S1" s="20" t="s">
        <v>23</v>
      </c>
      <c r="T1" s="20" t="s">
        <v>24</v>
      </c>
      <c r="U1" s="20"/>
      <c r="V1" s="20" t="s">
        <v>23</v>
      </c>
      <c r="W1" s="20" t="s">
        <v>24</v>
      </c>
      <c r="X1" s="20"/>
      <c r="Y1" s="20" t="s">
        <v>23</v>
      </c>
      <c r="Z1" s="20" t="s">
        <v>24</v>
      </c>
    </row>
    <row r="2" spans="1:26" x14ac:dyDescent="0.25">
      <c r="A2" s="253" t="s">
        <v>1</v>
      </c>
      <c r="B2" s="247">
        <v>2010</v>
      </c>
      <c r="C2" s="247">
        <v>2015</v>
      </c>
      <c r="D2" s="247">
        <v>2020</v>
      </c>
      <c r="E2" s="247">
        <v>2025</v>
      </c>
      <c r="F2" s="247">
        <v>2030</v>
      </c>
      <c r="G2" s="256">
        <v>2035</v>
      </c>
      <c r="J2" s="1">
        <f>B2</f>
        <v>2010</v>
      </c>
      <c r="K2" s="1">
        <f>B24</f>
        <v>2010</v>
      </c>
      <c r="L2" s="1"/>
      <c r="M2" s="1">
        <v>2015</v>
      </c>
      <c r="N2" s="1">
        <v>2015</v>
      </c>
      <c r="O2" s="1"/>
      <c r="P2" s="1">
        <v>2020</v>
      </c>
      <c r="Q2" s="1">
        <v>2020</v>
      </c>
      <c r="R2" s="1"/>
      <c r="S2" s="1">
        <v>2025</v>
      </c>
      <c r="T2" s="1">
        <v>2025</v>
      </c>
      <c r="U2" s="1"/>
      <c r="V2" s="1">
        <v>2030</v>
      </c>
      <c r="W2" s="1">
        <v>2030</v>
      </c>
      <c r="X2" s="1"/>
      <c r="Y2" s="1">
        <v>2035</v>
      </c>
      <c r="Z2" s="1">
        <v>2035</v>
      </c>
    </row>
    <row r="3" spans="1:26" x14ac:dyDescent="0.25">
      <c r="A3" s="253" t="s">
        <v>2</v>
      </c>
      <c r="B3" s="247">
        <v>262</v>
      </c>
      <c r="C3" s="248">
        <v>280.21240233721011</v>
      </c>
      <c r="D3" s="248">
        <v>321.27372186730003</v>
      </c>
      <c r="E3" s="248">
        <v>342.95742989247185</v>
      </c>
      <c r="F3" s="248">
        <v>333.12666213009646</v>
      </c>
      <c r="G3" s="257">
        <v>324.0997049844508</v>
      </c>
      <c r="I3" s="21" t="s">
        <v>2</v>
      </c>
      <c r="J3" s="20">
        <f>-B3/B$66</f>
        <v>-4.942463686096963E-2</v>
      </c>
      <c r="K3" s="20">
        <f>B25/B$66</f>
        <v>4.565176381814752E-2</v>
      </c>
      <c r="L3" s="21" t="s">
        <v>2</v>
      </c>
      <c r="M3" s="20">
        <f>-C3/C$66</f>
        <v>-5.2530324078539851E-2</v>
      </c>
      <c r="N3" s="20">
        <f>C25/C$66</f>
        <v>5.0539625374651391E-2</v>
      </c>
      <c r="O3" s="21" t="s">
        <v>2</v>
      </c>
      <c r="P3" s="20">
        <f>-D3/D$66</f>
        <v>-5.9078727280572708E-2</v>
      </c>
      <c r="Q3" s="20">
        <f>D25/D$66</f>
        <v>5.675900136047525E-2</v>
      </c>
      <c r="R3" s="21" t="s">
        <v>2</v>
      </c>
      <c r="S3" s="20">
        <f>-E3/E$66</f>
        <v>-6.1449599477194659E-2</v>
      </c>
      <c r="T3" s="20">
        <f>E25/E$66</f>
        <v>5.9039934962004006E-2</v>
      </c>
      <c r="U3" s="21" t="s">
        <v>2</v>
      </c>
      <c r="V3" s="20">
        <f>-F3/F$66</f>
        <v>-5.8453665387834974E-2</v>
      </c>
      <c r="W3" s="20">
        <f>F25/F$66</f>
        <v>5.6161359591582194E-2</v>
      </c>
      <c r="X3" s="21" t="s">
        <v>2</v>
      </c>
      <c r="Y3" s="20">
        <f>-G3/G$66</f>
        <v>-5.5954469392905375E-2</v>
      </c>
      <c r="Z3" s="20">
        <f>G25/G$66</f>
        <v>5.3760176690529418E-2</v>
      </c>
    </row>
    <row r="4" spans="1:26" x14ac:dyDescent="0.25">
      <c r="A4" s="253" t="s">
        <v>3</v>
      </c>
      <c r="B4" s="247">
        <v>242</v>
      </c>
      <c r="C4" s="248">
        <v>246.30993903956113</v>
      </c>
      <c r="D4" s="248">
        <v>264.22679613054942</v>
      </c>
      <c r="E4" s="248">
        <v>304.25142971483729</v>
      </c>
      <c r="F4" s="248">
        <v>323.99226335658057</v>
      </c>
      <c r="G4" s="257">
        <v>313.53540686926908</v>
      </c>
      <c r="I4" s="21" t="s">
        <v>3</v>
      </c>
      <c r="J4" s="20">
        <f t="shared" ref="J4:J20" si="0">-B4/B$66</f>
        <v>-4.565176381814752E-2</v>
      </c>
      <c r="K4" s="20">
        <f t="shared" ref="K4:K20" si="1">B26/B$66</f>
        <v>4.6594982078853049E-2</v>
      </c>
      <c r="L4" s="21" t="s">
        <v>3</v>
      </c>
      <c r="M4" s="20">
        <f t="shared" ref="M4:M20" si="2">-C4/C$66</f>
        <v>-4.6174761764980497E-2</v>
      </c>
      <c r="N4" s="20">
        <f t="shared" ref="N4:N20" si="3">C26/C$66</f>
        <v>4.2525551892921808E-2</v>
      </c>
      <c r="O4" s="21" t="s">
        <v>3</v>
      </c>
      <c r="P4" s="20">
        <f t="shared" ref="P4:P20" si="4">-D4/D$66</f>
        <v>-4.8588420920600207E-2</v>
      </c>
      <c r="Q4" s="20">
        <f t="shared" ref="Q4:Q20" si="5">D26/D$66</f>
        <v>4.6988062892303901E-2</v>
      </c>
      <c r="R4" s="21" t="s">
        <v>3</v>
      </c>
      <c r="S4" s="20">
        <f t="shared" ref="S4:S20" si="6">-E4/E$66</f>
        <v>-5.451442910043508E-2</v>
      </c>
      <c r="T4" s="20">
        <f t="shared" ref="T4:T20" si="7">E26/E$66</f>
        <v>5.2509305507343056E-2</v>
      </c>
      <c r="U4" s="21" t="s">
        <v>3</v>
      </c>
      <c r="V4" s="20">
        <f t="shared" ref="V4:V20" si="8">-F4/F$66</f>
        <v>-5.6850854354902315E-2</v>
      </c>
      <c r="W4" s="20">
        <f t="shared" ref="W4:W20" si="9">F26/F$66</f>
        <v>5.4773363816810125E-2</v>
      </c>
      <c r="X4" s="21" t="s">
        <v>3</v>
      </c>
      <c r="Y4" s="20">
        <f t="shared" ref="Y4:Y20" si="10">-G4/G$66</f>
        <v>-5.4130587154037485E-2</v>
      </c>
      <c r="Z4" s="20">
        <f t="shared" ref="Z4:Z20" si="11">G26/G$66</f>
        <v>5.2151727901241979E-2</v>
      </c>
    </row>
    <row r="5" spans="1:26" x14ac:dyDescent="0.25">
      <c r="A5" s="253" t="s">
        <v>4</v>
      </c>
      <c r="B5" s="247">
        <v>235</v>
      </c>
      <c r="C5" s="248">
        <v>228.23156131208788</v>
      </c>
      <c r="D5" s="248">
        <v>232.99682032311748</v>
      </c>
      <c r="E5" s="248">
        <v>250.86098252363075</v>
      </c>
      <c r="F5" s="248">
        <v>290.17725917254108</v>
      </c>
      <c r="G5" s="257">
        <v>308.08907624032327</v>
      </c>
      <c r="I5" s="21" t="s">
        <v>4</v>
      </c>
      <c r="J5" s="20">
        <f t="shared" si="0"/>
        <v>-4.4331258253159783E-2</v>
      </c>
      <c r="K5" s="20">
        <f t="shared" si="1"/>
        <v>4.942463686096963E-2</v>
      </c>
      <c r="L5" s="21" t="s">
        <v>4</v>
      </c>
      <c r="M5" s="20">
        <f t="shared" si="2"/>
        <v>-4.2785678937391755E-2</v>
      </c>
      <c r="N5" s="20">
        <f t="shared" si="3"/>
        <v>4.3398301634485895E-2</v>
      </c>
      <c r="O5" s="21" t="s">
        <v>4</v>
      </c>
      <c r="P5" s="20">
        <f t="shared" si="4"/>
        <v>-4.2845569581926979E-2</v>
      </c>
      <c r="Q5" s="20">
        <f t="shared" si="5"/>
        <v>3.9206303638574483E-2</v>
      </c>
      <c r="R5" s="21" t="s">
        <v>4</v>
      </c>
      <c r="S5" s="20">
        <f t="shared" si="6"/>
        <v>-4.4948164281980514E-2</v>
      </c>
      <c r="T5" s="20">
        <f t="shared" si="7"/>
        <v>4.3551439052335481E-2</v>
      </c>
      <c r="U5" s="21" t="s">
        <v>4</v>
      </c>
      <c r="V5" s="20">
        <f t="shared" si="8"/>
        <v>-5.0917342677922958E-2</v>
      </c>
      <c r="W5" s="20">
        <f t="shared" si="9"/>
        <v>4.8990552182789526E-2</v>
      </c>
      <c r="X5" s="21" t="s">
        <v>4</v>
      </c>
      <c r="Y5" s="20">
        <f t="shared" si="10"/>
        <v>-5.3190300767489825E-2</v>
      </c>
      <c r="Z5" s="20">
        <f t="shared" si="11"/>
        <v>5.1207590558826656E-2</v>
      </c>
    </row>
    <row r="6" spans="1:26" x14ac:dyDescent="0.25">
      <c r="A6" s="253" t="s">
        <v>5</v>
      </c>
      <c r="B6" s="247">
        <v>252</v>
      </c>
      <c r="C6" s="248">
        <v>219.74686358094405</v>
      </c>
      <c r="D6" s="248">
        <v>214.9099213812224</v>
      </c>
      <c r="E6" s="248">
        <v>220.15772127821054</v>
      </c>
      <c r="F6" s="248">
        <v>237.96830764870546</v>
      </c>
      <c r="G6" s="257">
        <v>276.42586570412038</v>
      </c>
      <c r="I6" s="21" t="s">
        <v>5</v>
      </c>
      <c r="J6" s="20">
        <f t="shared" si="0"/>
        <v>-4.7538200339558571E-2</v>
      </c>
      <c r="K6" s="20">
        <f t="shared" si="1"/>
        <v>4.8481418600264101E-2</v>
      </c>
      <c r="L6" s="21" t="s">
        <v>5</v>
      </c>
      <c r="M6" s="20">
        <f t="shared" si="2"/>
        <v>-4.1195085809436364E-2</v>
      </c>
      <c r="N6" s="20">
        <f t="shared" si="3"/>
        <v>4.6072086800431893E-2</v>
      </c>
      <c r="O6" s="21" t="s">
        <v>5</v>
      </c>
      <c r="P6" s="20">
        <f t="shared" si="4"/>
        <v>-3.9519586480262485E-2</v>
      </c>
      <c r="Q6" s="20">
        <f t="shared" si="5"/>
        <v>3.9753441869447737E-2</v>
      </c>
      <c r="R6" s="21" t="s">
        <v>5</v>
      </c>
      <c r="S6" s="20">
        <f t="shared" si="6"/>
        <v>-3.9446889366413627E-2</v>
      </c>
      <c r="T6" s="20">
        <f t="shared" si="7"/>
        <v>3.5817605614227276E-2</v>
      </c>
      <c r="U6" s="21" t="s">
        <v>5</v>
      </c>
      <c r="V6" s="20">
        <f t="shared" si="8"/>
        <v>-4.1756248927245755E-2</v>
      </c>
      <c r="W6" s="20">
        <f t="shared" si="9"/>
        <v>4.048955811577213E-2</v>
      </c>
      <c r="X6" s="21" t="s">
        <v>5</v>
      </c>
      <c r="Y6" s="20">
        <f t="shared" si="10"/>
        <v>-4.7723778837412523E-2</v>
      </c>
      <c r="Z6" s="20">
        <f t="shared" si="11"/>
        <v>4.5793476594219125E-2</v>
      </c>
    </row>
    <row r="7" spans="1:26" x14ac:dyDescent="0.25">
      <c r="A7" s="253" t="s">
        <v>6</v>
      </c>
      <c r="B7" s="247">
        <v>177</v>
      </c>
      <c r="C7" s="248">
        <v>235.83869830773935</v>
      </c>
      <c r="D7" s="248">
        <v>201.12541568354908</v>
      </c>
      <c r="E7" s="248">
        <v>198.57450676396672</v>
      </c>
      <c r="F7" s="248">
        <v>204.11587224757838</v>
      </c>
      <c r="G7" s="257">
        <v>221.42125717501972</v>
      </c>
      <c r="I7" s="21" t="s">
        <v>6</v>
      </c>
      <c r="J7" s="20">
        <f t="shared" si="0"/>
        <v>-3.3389926428975668E-2</v>
      </c>
      <c r="K7" s="20">
        <f t="shared" si="1"/>
        <v>2.9617053386153554E-2</v>
      </c>
      <c r="L7" s="21" t="s">
        <v>6</v>
      </c>
      <c r="M7" s="20">
        <f t="shared" si="2"/>
        <v>-4.4211759183513527E-2</v>
      </c>
      <c r="N7" s="20">
        <f t="shared" si="3"/>
        <v>4.5975452936282829E-2</v>
      </c>
      <c r="O7" s="21" t="s">
        <v>6</v>
      </c>
      <c r="P7" s="20">
        <f t="shared" si="4"/>
        <v>-3.6984766489143783E-2</v>
      </c>
      <c r="Q7" s="20">
        <f t="shared" si="5"/>
        <v>4.2152322417920177E-2</v>
      </c>
      <c r="R7" s="21" t="s">
        <v>6</v>
      </c>
      <c r="S7" s="20">
        <f t="shared" si="6"/>
        <v>-3.5579704194928966E-2</v>
      </c>
      <c r="T7" s="20">
        <f t="shared" si="7"/>
        <v>3.6036396367334203E-2</v>
      </c>
      <c r="U7" s="21" t="s">
        <v>6</v>
      </c>
      <c r="V7" s="20">
        <f t="shared" si="8"/>
        <v>-3.5816169202471285E-2</v>
      </c>
      <c r="W7" s="20">
        <f t="shared" si="9"/>
        <v>3.2788361466368654E-2</v>
      </c>
      <c r="X7" s="21" t="s">
        <v>6</v>
      </c>
      <c r="Y7" s="20">
        <f t="shared" si="10"/>
        <v>-3.8227461386096222E-2</v>
      </c>
      <c r="Z7" s="20">
        <f t="shared" si="11"/>
        <v>3.7695112421063562E-2</v>
      </c>
    </row>
    <row r="8" spans="1:26" x14ac:dyDescent="0.25">
      <c r="A8" s="253" t="s">
        <v>7</v>
      </c>
      <c r="B8" s="247">
        <v>165</v>
      </c>
      <c r="C8" s="248">
        <v>162.75113867370072</v>
      </c>
      <c r="D8" s="248">
        <v>220.14207702454942</v>
      </c>
      <c r="E8" s="248">
        <v>183.40052018374323</v>
      </c>
      <c r="F8" s="248">
        <v>183.2066361429622</v>
      </c>
      <c r="G8" s="257">
        <v>188.80835208025553</v>
      </c>
      <c r="I8" s="21" t="s">
        <v>7</v>
      </c>
      <c r="J8" s="20">
        <f t="shared" si="0"/>
        <v>-3.1126202603282398E-2</v>
      </c>
      <c r="K8" s="20">
        <f t="shared" si="1"/>
        <v>2.8862478777589132E-2</v>
      </c>
      <c r="L8" s="21" t="s">
        <v>7</v>
      </c>
      <c r="M8" s="20">
        <f t="shared" si="2"/>
        <v>-3.0510319983597628E-2</v>
      </c>
      <c r="N8" s="20">
        <f t="shared" si="3"/>
        <v>2.752993632702197E-2</v>
      </c>
      <c r="O8" s="21" t="s">
        <v>7</v>
      </c>
      <c r="P8" s="20">
        <f t="shared" si="4"/>
        <v>-4.0481722737610359E-2</v>
      </c>
      <c r="Q8" s="20">
        <f t="shared" si="5"/>
        <v>4.3151930002187797E-2</v>
      </c>
      <c r="R8" s="21" t="s">
        <v>7</v>
      </c>
      <c r="S8" s="20">
        <f t="shared" si="6"/>
        <v>-3.2860896213077077E-2</v>
      </c>
      <c r="T8" s="20">
        <f t="shared" si="7"/>
        <v>3.8362968574111762E-2</v>
      </c>
      <c r="U8" s="21" t="s">
        <v>7</v>
      </c>
      <c r="V8" s="20">
        <f t="shared" si="8"/>
        <v>-3.2147229937870614E-2</v>
      </c>
      <c r="W8" s="20">
        <f t="shared" si="9"/>
        <v>3.2937048860610336E-2</v>
      </c>
      <c r="X8" s="21" t="s">
        <v>7</v>
      </c>
      <c r="Y8" s="20">
        <f t="shared" si="10"/>
        <v>-3.2596978630716179E-2</v>
      </c>
      <c r="Z8" s="20">
        <f t="shared" si="11"/>
        <v>3.02489118317706E-2</v>
      </c>
    </row>
    <row r="9" spans="1:26" x14ac:dyDescent="0.25">
      <c r="A9" s="253" t="s">
        <v>8</v>
      </c>
      <c r="B9" s="247">
        <v>148</v>
      </c>
      <c r="C9" s="248">
        <v>151.85867301684746</v>
      </c>
      <c r="D9" s="248">
        <v>149.51003611161875</v>
      </c>
      <c r="E9" s="248">
        <v>205.53592979812092</v>
      </c>
      <c r="F9" s="248">
        <v>167.05541905198362</v>
      </c>
      <c r="G9" s="257">
        <v>169.12128739137378</v>
      </c>
      <c r="I9" s="21" t="s">
        <v>8</v>
      </c>
      <c r="J9" s="20">
        <f t="shared" si="0"/>
        <v>-2.7919260516883607E-2</v>
      </c>
      <c r="K9" s="20">
        <f t="shared" si="1"/>
        <v>2.905112242973024E-2</v>
      </c>
      <c r="L9" s="21" t="s">
        <v>8</v>
      </c>
      <c r="M9" s="20">
        <f t="shared" si="2"/>
        <v>-2.8468352011458066E-2</v>
      </c>
      <c r="N9" s="20">
        <f t="shared" si="3"/>
        <v>2.6704573258590804E-2</v>
      </c>
      <c r="O9" s="21" t="s">
        <v>8</v>
      </c>
      <c r="P9" s="20">
        <f t="shared" si="4"/>
        <v>-2.7493262124921803E-2</v>
      </c>
      <c r="Q9" s="20">
        <f t="shared" si="5"/>
        <v>2.5207644120512969E-2</v>
      </c>
      <c r="R9" s="21" t="s">
        <v>8</v>
      </c>
      <c r="S9" s="20">
        <f t="shared" si="6"/>
        <v>-3.6827021266829733E-2</v>
      </c>
      <c r="T9" s="20">
        <f t="shared" si="7"/>
        <v>4.0186730668938027E-2</v>
      </c>
      <c r="U9" s="21" t="s">
        <v>8</v>
      </c>
      <c r="V9" s="20">
        <f t="shared" si="8"/>
        <v>-2.931317926955862E-2</v>
      </c>
      <c r="W9" s="20">
        <f t="shared" si="9"/>
        <v>3.5003590458224071E-2</v>
      </c>
      <c r="X9" s="21" t="s">
        <v>8</v>
      </c>
      <c r="Y9" s="20">
        <f t="shared" si="10"/>
        <v>-2.9198088592778525E-2</v>
      </c>
      <c r="Z9" s="20">
        <f t="shared" si="11"/>
        <v>3.0205437668685602E-2</v>
      </c>
    </row>
    <row r="10" spans="1:26" x14ac:dyDescent="0.25">
      <c r="A10" s="253" t="s">
        <v>9</v>
      </c>
      <c r="B10" s="247">
        <v>133</v>
      </c>
      <c r="C10" s="248">
        <v>135.03394423707687</v>
      </c>
      <c r="D10" s="248">
        <v>138.68340244736822</v>
      </c>
      <c r="E10" s="248">
        <v>136.36465772118365</v>
      </c>
      <c r="F10" s="248">
        <v>190.65227731870885</v>
      </c>
      <c r="G10" s="257">
        <v>150.87982144184735</v>
      </c>
      <c r="I10" s="21" t="s">
        <v>9</v>
      </c>
      <c r="J10" s="20">
        <f t="shared" si="0"/>
        <v>-2.5089605734767026E-2</v>
      </c>
      <c r="K10" s="20">
        <f t="shared" si="1"/>
        <v>2.8296547821165818E-2</v>
      </c>
      <c r="L10" s="21" t="s">
        <v>9</v>
      </c>
      <c r="M10" s="20">
        <f t="shared" si="2"/>
        <v>-2.5314285853203933E-2</v>
      </c>
      <c r="N10" s="20">
        <f t="shared" si="3"/>
        <v>2.6956936664566677E-2</v>
      </c>
      <c r="O10" s="21" t="s">
        <v>9</v>
      </c>
      <c r="P10" s="20">
        <f t="shared" si="4"/>
        <v>-2.5502362483646079E-2</v>
      </c>
      <c r="Q10" s="20">
        <f t="shared" si="5"/>
        <v>2.4416233917070065E-2</v>
      </c>
      <c r="R10" s="21" t="s">
        <v>9</v>
      </c>
      <c r="S10" s="20">
        <f t="shared" si="6"/>
        <v>-2.4433217855751758E-2</v>
      </c>
      <c r="T10" s="20">
        <f t="shared" si="7"/>
        <v>2.2975599777004176E-2</v>
      </c>
      <c r="U10" s="21" t="s">
        <v>9</v>
      </c>
      <c r="V10" s="20">
        <f t="shared" si="8"/>
        <v>-3.3453715030063599E-2</v>
      </c>
      <c r="W10" s="20">
        <f t="shared" si="9"/>
        <v>3.7707909623228328E-2</v>
      </c>
      <c r="X10" s="21" t="s">
        <v>9</v>
      </c>
      <c r="Y10" s="20">
        <f t="shared" si="10"/>
        <v>-2.6048775179477297E-2</v>
      </c>
      <c r="Z10" s="20">
        <f t="shared" si="11"/>
        <v>3.2103750106083524E-2</v>
      </c>
    </row>
    <row r="11" spans="1:26" x14ac:dyDescent="0.25">
      <c r="A11" s="253" t="s">
        <v>10</v>
      </c>
      <c r="B11" s="247">
        <v>168</v>
      </c>
      <c r="C11" s="248">
        <v>118.4195893793856</v>
      </c>
      <c r="D11" s="248">
        <v>123.22369944718484</v>
      </c>
      <c r="E11" s="248">
        <v>126.59601288841482</v>
      </c>
      <c r="F11" s="248">
        <v>124.35868076483358</v>
      </c>
      <c r="G11" s="257">
        <v>176.83422617524465</v>
      </c>
      <c r="I11" s="21" t="s">
        <v>10</v>
      </c>
      <c r="J11" s="20">
        <f t="shared" si="0"/>
        <v>-3.1692133559705717E-2</v>
      </c>
      <c r="K11" s="20">
        <f t="shared" si="1"/>
        <v>3.1880777211846824E-2</v>
      </c>
      <c r="L11" s="21" t="s">
        <v>10</v>
      </c>
      <c r="M11" s="20">
        <f t="shared" si="2"/>
        <v>-2.2199657672042628E-2</v>
      </c>
      <c r="N11" s="20">
        <f t="shared" si="3"/>
        <v>2.5741553421644379E-2</v>
      </c>
      <c r="O11" s="21" t="s">
        <v>10</v>
      </c>
      <c r="P11" s="20">
        <f t="shared" si="4"/>
        <v>-2.2659492011458084E-2</v>
      </c>
      <c r="Q11" s="20">
        <f t="shared" si="5"/>
        <v>2.4472024736384965E-2</v>
      </c>
      <c r="R11" s="21" t="s">
        <v>10</v>
      </c>
      <c r="S11" s="20">
        <f t="shared" si="6"/>
        <v>-2.2682915164841055E-2</v>
      </c>
      <c r="T11" s="20">
        <f t="shared" si="7"/>
        <v>2.1979694341271502E-2</v>
      </c>
      <c r="U11" s="21" t="s">
        <v>10</v>
      </c>
      <c r="V11" s="20">
        <f t="shared" si="8"/>
        <v>-2.1821191576257896E-2</v>
      </c>
      <c r="W11" s="20">
        <f t="shared" si="9"/>
        <v>2.0874969251107638E-2</v>
      </c>
      <c r="X11" s="21" t="s">
        <v>10</v>
      </c>
      <c r="Y11" s="20">
        <f t="shared" si="10"/>
        <v>-3.0529695473235762E-2</v>
      </c>
      <c r="Z11" s="20">
        <f t="shared" si="11"/>
        <v>3.5247503563213579E-2</v>
      </c>
    </row>
    <row r="12" spans="1:26" x14ac:dyDescent="0.25">
      <c r="A12" s="254" t="s">
        <v>11</v>
      </c>
      <c r="B12" s="249">
        <v>199</v>
      </c>
      <c r="C12" s="250">
        <v>149.4006270691757</v>
      </c>
      <c r="D12" s="250">
        <v>104.84538572080875</v>
      </c>
      <c r="E12" s="250">
        <v>112.05796704832676</v>
      </c>
      <c r="F12" s="250">
        <v>115.0435563685155</v>
      </c>
      <c r="G12" s="258">
        <v>112.87135409325253</v>
      </c>
      <c r="I12" s="21" t="s">
        <v>11</v>
      </c>
      <c r="J12" s="20">
        <f t="shared" si="0"/>
        <v>-3.7540086776079985E-2</v>
      </c>
      <c r="K12" s="20">
        <f t="shared" si="1"/>
        <v>3.7351443123938878E-2</v>
      </c>
      <c r="L12" s="21" t="s">
        <v>11</v>
      </c>
      <c r="M12" s="20">
        <f t="shared" si="2"/>
        <v>-2.8007551742968335E-2</v>
      </c>
      <c r="N12" s="20">
        <f t="shared" si="3"/>
        <v>2.8479633390281551E-2</v>
      </c>
      <c r="O12" s="21" t="s">
        <v>11</v>
      </c>
      <c r="P12" s="20">
        <f t="shared" si="4"/>
        <v>-1.9279920914865727E-2</v>
      </c>
      <c r="Q12" s="20">
        <f t="shared" si="5"/>
        <v>2.2801359998810725E-2</v>
      </c>
      <c r="R12" s="21" t="s">
        <v>11</v>
      </c>
      <c r="S12" s="20">
        <f t="shared" si="6"/>
        <v>-2.0078052239624351E-2</v>
      </c>
      <c r="T12" s="20">
        <f t="shared" si="7"/>
        <v>2.1790094671129176E-2</v>
      </c>
      <c r="U12" s="21" t="s">
        <v>11</v>
      </c>
      <c r="V12" s="20">
        <f t="shared" si="8"/>
        <v>-2.0186668656276819E-2</v>
      </c>
      <c r="W12" s="20">
        <f t="shared" si="9"/>
        <v>1.9629673366369348E-2</v>
      </c>
      <c r="X12" s="21" t="s">
        <v>11</v>
      </c>
      <c r="Y12" s="20">
        <f t="shared" si="10"/>
        <v>-1.9486770986877903E-2</v>
      </c>
      <c r="Z12" s="20">
        <f t="shared" si="11"/>
        <v>1.8808230314761896E-2</v>
      </c>
    </row>
    <row r="13" spans="1:26" x14ac:dyDescent="0.25">
      <c r="A13" s="254" t="s">
        <v>12</v>
      </c>
      <c r="B13" s="249">
        <v>157</v>
      </c>
      <c r="C13" s="250">
        <v>175.98260276982626</v>
      </c>
      <c r="D13" s="250">
        <v>128.89348789699295</v>
      </c>
      <c r="E13" s="250">
        <v>90.289003341869631</v>
      </c>
      <c r="F13" s="250">
        <v>99.246728114343853</v>
      </c>
      <c r="G13" s="258">
        <v>101.64912621223471</v>
      </c>
      <c r="I13" s="21" t="s">
        <v>12</v>
      </c>
      <c r="J13" s="20">
        <f t="shared" si="0"/>
        <v>-2.9617053386153554E-2</v>
      </c>
      <c r="K13" s="20">
        <f t="shared" si="1"/>
        <v>3.3767213733257875E-2</v>
      </c>
      <c r="L13" s="21" t="s">
        <v>12</v>
      </c>
      <c r="M13" s="20">
        <f t="shared" si="2"/>
        <v>-3.2990770853029899E-2</v>
      </c>
      <c r="N13" s="20">
        <f t="shared" si="3"/>
        <v>3.4106092144279551E-2</v>
      </c>
      <c r="O13" s="21" t="s">
        <v>12</v>
      </c>
      <c r="P13" s="20">
        <f t="shared" si="4"/>
        <v>-2.3702104160431503E-2</v>
      </c>
      <c r="Q13" s="20">
        <f t="shared" si="5"/>
        <v>2.5216922740945443E-2</v>
      </c>
      <c r="R13" s="21" t="s">
        <v>12</v>
      </c>
      <c r="S13" s="20">
        <f t="shared" si="6"/>
        <v>-1.6177585347232525E-2</v>
      </c>
      <c r="T13" s="20">
        <f t="shared" si="7"/>
        <v>2.0195175540597823E-2</v>
      </c>
      <c r="U13" s="21" t="s">
        <v>12</v>
      </c>
      <c r="V13" s="20">
        <f t="shared" si="8"/>
        <v>-1.7414802522674348E-2</v>
      </c>
      <c r="W13" s="20">
        <f t="shared" si="9"/>
        <v>1.9636385031594858E-2</v>
      </c>
      <c r="X13" s="21" t="s">
        <v>12</v>
      </c>
      <c r="Y13" s="20">
        <f t="shared" si="10"/>
        <v>-1.7549299903654465E-2</v>
      </c>
      <c r="Z13" s="20">
        <f t="shared" si="11"/>
        <v>1.7717523337979681E-2</v>
      </c>
    </row>
    <row r="14" spans="1:26" x14ac:dyDescent="0.25">
      <c r="A14" s="254" t="s">
        <v>13</v>
      </c>
      <c r="B14" s="249">
        <v>130</v>
      </c>
      <c r="C14" s="250">
        <v>135.2927411955871</v>
      </c>
      <c r="D14" s="250">
        <v>152.2885529652402</v>
      </c>
      <c r="E14" s="250">
        <v>108.71107022562373</v>
      </c>
      <c r="F14" s="250">
        <v>76.192872482260157</v>
      </c>
      <c r="G14" s="258">
        <v>86.164487690585077</v>
      </c>
      <c r="I14" s="21" t="s">
        <v>13</v>
      </c>
      <c r="J14" s="20">
        <f t="shared" si="0"/>
        <v>-2.4523674778343708E-2</v>
      </c>
      <c r="K14" s="20">
        <f t="shared" si="1"/>
        <v>2.3391812865497075E-2</v>
      </c>
      <c r="L14" s="21" t="s">
        <v>13</v>
      </c>
      <c r="M14" s="20">
        <f t="shared" si="2"/>
        <v>-2.5362801507713483E-2</v>
      </c>
      <c r="N14" s="20">
        <f t="shared" si="3"/>
        <v>3.0698189367630604E-2</v>
      </c>
      <c r="O14" s="21" t="s">
        <v>13</v>
      </c>
      <c r="P14" s="20">
        <f t="shared" si="4"/>
        <v>-2.8004201016797244E-2</v>
      </c>
      <c r="Q14" s="20">
        <f t="shared" si="5"/>
        <v>3.0223758214687989E-2</v>
      </c>
      <c r="R14" s="21" t="s">
        <v>13</v>
      </c>
      <c r="S14" s="20">
        <f t="shared" si="6"/>
        <v>-1.9478370030345259E-2</v>
      </c>
      <c r="T14" s="20">
        <f t="shared" si="7"/>
        <v>2.1816367009599675E-2</v>
      </c>
      <c r="U14" s="21" t="s">
        <v>13</v>
      </c>
      <c r="V14" s="20">
        <f t="shared" si="8"/>
        <v>-1.3369547320342325E-2</v>
      </c>
      <c r="W14" s="20">
        <f t="shared" si="9"/>
        <v>1.7719824419899562E-2</v>
      </c>
      <c r="X14" s="21" t="s">
        <v>13</v>
      </c>
      <c r="Y14" s="20">
        <f t="shared" si="10"/>
        <v>-1.4875941307843905E-2</v>
      </c>
      <c r="Z14" s="20">
        <f t="shared" si="11"/>
        <v>1.7514373803532979E-2</v>
      </c>
    </row>
    <row r="15" spans="1:26" x14ac:dyDescent="0.25">
      <c r="A15" s="254" t="s">
        <v>14</v>
      </c>
      <c r="B15" s="249">
        <v>102</v>
      </c>
      <c r="C15" s="250">
        <v>108.95960557336437</v>
      </c>
      <c r="D15" s="250">
        <v>113.27536511075888</v>
      </c>
      <c r="E15" s="250">
        <v>128.1539362403015</v>
      </c>
      <c r="F15" s="250">
        <v>89.054840782613766</v>
      </c>
      <c r="G15" s="258">
        <v>62.556441789078676</v>
      </c>
      <c r="I15" s="21" t="s">
        <v>14</v>
      </c>
      <c r="J15" s="20">
        <f t="shared" si="0"/>
        <v>-1.9241652518392757E-2</v>
      </c>
      <c r="K15" s="20">
        <f t="shared" si="1"/>
        <v>2.3391812865497075E-2</v>
      </c>
      <c r="L15" s="21" t="s">
        <v>14</v>
      </c>
      <c r="M15" s="20">
        <f t="shared" si="2"/>
        <v>-2.0426231474760977E-2</v>
      </c>
      <c r="N15" s="20">
        <f t="shared" si="3"/>
        <v>2.1038925289101094E-2</v>
      </c>
      <c r="O15" s="21" t="s">
        <v>14</v>
      </c>
      <c r="P15" s="20">
        <f t="shared" si="4"/>
        <v>-2.0830102020450894E-2</v>
      </c>
      <c r="Q15" s="20">
        <f t="shared" si="5"/>
        <v>2.7797184417207813E-2</v>
      </c>
      <c r="R15" s="21" t="s">
        <v>14</v>
      </c>
      <c r="S15" s="20">
        <f t="shared" si="6"/>
        <v>-2.2962056998915393E-2</v>
      </c>
      <c r="T15" s="20">
        <f t="shared" si="7"/>
        <v>2.6825711499322176E-2</v>
      </c>
      <c r="U15" s="21" t="s">
        <v>14</v>
      </c>
      <c r="V15" s="20">
        <f t="shared" si="8"/>
        <v>-1.562643419469343E-2</v>
      </c>
      <c r="W15" s="20">
        <f t="shared" si="9"/>
        <v>1.9133810783077715E-2</v>
      </c>
      <c r="X15" s="21" t="s">
        <v>14</v>
      </c>
      <c r="Y15" s="20">
        <f t="shared" si="10"/>
        <v>-1.0800110131491797E-2</v>
      </c>
      <c r="Z15" s="20">
        <f t="shared" si="11"/>
        <v>1.5775136363182035E-2</v>
      </c>
    </row>
    <row r="16" spans="1:26" x14ac:dyDescent="0.25">
      <c r="A16" s="254" t="s">
        <v>15</v>
      </c>
      <c r="B16" s="249">
        <v>76</v>
      </c>
      <c r="C16" s="250">
        <v>88.161359686534212</v>
      </c>
      <c r="D16" s="250">
        <v>93.813099176268793</v>
      </c>
      <c r="E16" s="250">
        <v>97.508129779891675</v>
      </c>
      <c r="F16" s="250">
        <v>110.92951029995565</v>
      </c>
      <c r="G16" s="258">
        <v>74.88828647929283</v>
      </c>
      <c r="I16" s="21" t="s">
        <v>15</v>
      </c>
      <c r="J16" s="20">
        <f t="shared" si="0"/>
        <v>-1.4336917562724014E-2</v>
      </c>
      <c r="K16" s="20">
        <f t="shared" si="1"/>
        <v>1.5468779475570647E-2</v>
      </c>
      <c r="L16" s="21" t="s">
        <v>15</v>
      </c>
      <c r="M16" s="20">
        <f t="shared" si="2"/>
        <v>-1.652726559178205E-2</v>
      </c>
      <c r="N16" s="20">
        <f t="shared" si="3"/>
        <v>2.0519699819935722E-2</v>
      </c>
      <c r="O16" s="21" t="s">
        <v>15</v>
      </c>
      <c r="P16" s="20">
        <f t="shared" si="4"/>
        <v>-1.7251203955825987E-2</v>
      </c>
      <c r="Q16" s="20">
        <f t="shared" si="5"/>
        <v>1.7857614237767105E-2</v>
      </c>
      <c r="R16" s="21" t="s">
        <v>15</v>
      </c>
      <c r="S16" s="20">
        <f t="shared" si="6"/>
        <v>-1.74710765782893E-2</v>
      </c>
      <c r="T16" s="20">
        <f t="shared" si="7"/>
        <v>2.3962124203263081E-2</v>
      </c>
      <c r="U16" s="21" t="s">
        <v>15</v>
      </c>
      <c r="V16" s="20">
        <f t="shared" si="8"/>
        <v>-1.946477785731153E-2</v>
      </c>
      <c r="W16" s="20">
        <f t="shared" si="9"/>
        <v>2.2911817771635781E-2</v>
      </c>
      <c r="X16" s="21" t="s">
        <v>15</v>
      </c>
      <c r="Y16" s="20">
        <f t="shared" si="10"/>
        <v>-1.29291519530811E-2</v>
      </c>
      <c r="Z16" s="20">
        <f t="shared" si="11"/>
        <v>1.613597808560625E-2</v>
      </c>
    </row>
    <row r="17" spans="1:26" x14ac:dyDescent="0.25">
      <c r="A17" s="254" t="s">
        <v>16</v>
      </c>
      <c r="B17" s="249">
        <v>63</v>
      </c>
      <c r="C17" s="250">
        <v>59.930944867634423</v>
      </c>
      <c r="D17" s="250">
        <v>70.28634945130861</v>
      </c>
      <c r="E17" s="250">
        <v>74.501290603789798</v>
      </c>
      <c r="F17" s="250">
        <v>77.461230235179997</v>
      </c>
      <c r="G17" s="258">
        <v>88.60150724097879</v>
      </c>
      <c r="I17" s="21" t="s">
        <v>16</v>
      </c>
      <c r="J17" s="20">
        <f t="shared" si="0"/>
        <v>-1.1884550084889643E-2</v>
      </c>
      <c r="K17" s="20">
        <f t="shared" si="1"/>
        <v>1.5091492171288436E-2</v>
      </c>
      <c r="L17" s="21" t="s">
        <v>16</v>
      </c>
      <c r="M17" s="20">
        <f t="shared" si="2"/>
        <v>-1.1235020041837331E-2</v>
      </c>
      <c r="N17" s="20">
        <f t="shared" si="3"/>
        <v>1.2642438786513936E-2</v>
      </c>
      <c r="O17" s="21" t="s">
        <v>16</v>
      </c>
      <c r="P17" s="20">
        <f t="shared" si="4"/>
        <v>-1.2924891729850303E-2</v>
      </c>
      <c r="Q17" s="20">
        <f t="shared" si="5"/>
        <v>1.6967719722610096E-2</v>
      </c>
      <c r="R17" s="21" t="s">
        <v>16</v>
      </c>
      <c r="S17" s="20">
        <f t="shared" si="6"/>
        <v>-1.3348812619608044E-2</v>
      </c>
      <c r="T17" s="20">
        <f t="shared" si="7"/>
        <v>1.4358668430269341E-2</v>
      </c>
      <c r="U17" s="21" t="s">
        <v>16</v>
      </c>
      <c r="V17" s="20">
        <f t="shared" si="8"/>
        <v>-1.3592105788665369E-2</v>
      </c>
      <c r="W17" s="20">
        <f t="shared" si="9"/>
        <v>1.9839167412685085E-2</v>
      </c>
      <c r="X17" s="21" t="s">
        <v>16</v>
      </c>
      <c r="Y17" s="20">
        <f t="shared" si="10"/>
        <v>-1.5296682622153213E-2</v>
      </c>
      <c r="Z17" s="20">
        <f t="shared" si="11"/>
        <v>1.8757031099667115E-2</v>
      </c>
    </row>
    <row r="18" spans="1:26" x14ac:dyDescent="0.25">
      <c r="A18" s="254" t="s">
        <v>17</v>
      </c>
      <c r="B18" s="249">
        <v>37</v>
      </c>
      <c r="C18" s="250">
        <v>47.436812497376728</v>
      </c>
      <c r="D18" s="250">
        <v>44.450020080102796</v>
      </c>
      <c r="E18" s="250">
        <v>52.807141224710307</v>
      </c>
      <c r="F18" s="250">
        <v>55.734575188871993</v>
      </c>
      <c r="G18" s="258">
        <v>57.966292035390786</v>
      </c>
      <c r="I18" s="21" t="s">
        <v>17</v>
      </c>
      <c r="J18" s="20">
        <f t="shared" si="0"/>
        <v>-6.9798151292209017E-3</v>
      </c>
      <c r="K18" s="20">
        <f t="shared" si="1"/>
        <v>1.0186757215619695E-2</v>
      </c>
      <c r="L18" s="21" t="s">
        <v>17</v>
      </c>
      <c r="M18" s="20">
        <f t="shared" si="2"/>
        <v>-8.8927938697780737E-3</v>
      </c>
      <c r="N18" s="20">
        <f t="shared" si="3"/>
        <v>1.2569807094181902E-2</v>
      </c>
      <c r="O18" s="21" t="s">
        <v>17</v>
      </c>
      <c r="P18" s="20">
        <f t="shared" si="4"/>
        <v>-8.1738730409237972E-3</v>
      </c>
      <c r="Q18" s="20">
        <f t="shared" si="5"/>
        <v>1.0174229455447771E-2</v>
      </c>
      <c r="R18" s="21" t="s">
        <v>17</v>
      </c>
      <c r="S18" s="20">
        <f t="shared" si="6"/>
        <v>-9.4617506283841326E-3</v>
      </c>
      <c r="T18" s="20">
        <f t="shared" si="7"/>
        <v>1.3941445630750539E-2</v>
      </c>
      <c r="U18" s="21" t="s">
        <v>17</v>
      </c>
      <c r="V18" s="20">
        <f t="shared" si="8"/>
        <v>-9.7797341941700949E-3</v>
      </c>
      <c r="W18" s="20">
        <f t="shared" si="9"/>
        <v>1.1588921902582263E-2</v>
      </c>
      <c r="X18" s="21" t="s">
        <v>17</v>
      </c>
      <c r="Y18" s="20">
        <f t="shared" si="10"/>
        <v>-1.0007639820807919E-2</v>
      </c>
      <c r="Z18" s="20">
        <f t="shared" si="11"/>
        <v>1.6505802794207335E-2</v>
      </c>
    </row>
    <row r="19" spans="1:26" x14ac:dyDescent="0.25">
      <c r="A19" s="254" t="s">
        <v>18</v>
      </c>
      <c r="B19" s="249">
        <v>29</v>
      </c>
      <c r="C19" s="250">
        <v>24.518583603194763</v>
      </c>
      <c r="D19" s="250">
        <v>32.1599098672746</v>
      </c>
      <c r="E19" s="250">
        <v>29.652948492259185</v>
      </c>
      <c r="F19" s="250">
        <v>35.741841544125414</v>
      </c>
      <c r="G19" s="258">
        <v>37.524040663201227</v>
      </c>
      <c r="I19" s="21" t="s">
        <v>18</v>
      </c>
      <c r="J19" s="20">
        <f t="shared" si="0"/>
        <v>-5.4706659120920577E-3</v>
      </c>
      <c r="K19" s="20">
        <f t="shared" si="1"/>
        <v>6.7911714770797962E-3</v>
      </c>
      <c r="L19" s="21" t="s">
        <v>18</v>
      </c>
      <c r="M19" s="20">
        <f t="shared" si="2"/>
        <v>-4.596403056680699E-3</v>
      </c>
      <c r="N19" s="20">
        <f t="shared" si="3"/>
        <v>7.4447135535705188E-3</v>
      </c>
      <c r="O19" s="21" t="s">
        <v>18</v>
      </c>
      <c r="P19" s="20">
        <f t="shared" si="4"/>
        <v>-5.9138560520093954E-3</v>
      </c>
      <c r="Q19" s="20">
        <f t="shared" si="5"/>
        <v>9.1221135823682312E-3</v>
      </c>
      <c r="R19" s="21" t="s">
        <v>18</v>
      </c>
      <c r="S19" s="20">
        <f t="shared" si="6"/>
        <v>-5.3130845094638019E-3</v>
      </c>
      <c r="T19" s="20">
        <f t="shared" si="7"/>
        <v>7.1741605978353435E-3</v>
      </c>
      <c r="U19" s="21" t="s">
        <v>18</v>
      </c>
      <c r="V19" s="20">
        <f t="shared" si="8"/>
        <v>-6.2716134235734364E-3</v>
      </c>
      <c r="W19" s="20">
        <f t="shared" si="9"/>
        <v>1.0178132820579873E-2</v>
      </c>
      <c r="X19" s="21" t="s">
        <v>18</v>
      </c>
      <c r="Y19" s="20">
        <f t="shared" si="10"/>
        <v>-6.4783699352270723E-3</v>
      </c>
      <c r="Z19" s="20">
        <f t="shared" si="11"/>
        <v>8.2885227174325747E-3</v>
      </c>
    </row>
    <row r="20" spans="1:26" ht="15.75" thickBot="1" x14ac:dyDescent="0.3">
      <c r="A20" s="255" t="s">
        <v>19</v>
      </c>
      <c r="B20" s="251">
        <v>26</v>
      </c>
      <c r="C20" s="252">
        <v>32.711157615800133</v>
      </c>
      <c r="D20" s="252">
        <v>33.728695568643438</v>
      </c>
      <c r="E20" s="252">
        <v>39.089160262560583</v>
      </c>
      <c r="F20" s="252">
        <v>40.622171214851882</v>
      </c>
      <c r="G20" s="259">
        <v>45.321953216528335</v>
      </c>
      <c r="I20" s="21" t="s">
        <v>19</v>
      </c>
      <c r="J20" s="20">
        <f t="shared" si="0"/>
        <v>-4.9047349556687421E-3</v>
      </c>
      <c r="K20" s="20">
        <f t="shared" si="1"/>
        <v>6.0365968685153742E-3</v>
      </c>
      <c r="L20" s="21" t="s">
        <v>19</v>
      </c>
      <c r="M20" s="20">
        <f t="shared" si="2"/>
        <v>-6.1322328926552193E-3</v>
      </c>
      <c r="N20" s="20">
        <f t="shared" si="3"/>
        <v>9.4951859185370413E-3</v>
      </c>
      <c r="O20" s="21" t="s">
        <v>19</v>
      </c>
      <c r="P20" s="20">
        <f t="shared" si="4"/>
        <v>-6.2023386022601532E-3</v>
      </c>
      <c r="Q20" s="20">
        <f t="shared" si="5"/>
        <v>1.2295731071719907E-2</v>
      </c>
      <c r="R20" s="21" t="s">
        <v>19</v>
      </c>
      <c r="S20" s="20">
        <f t="shared" si="6"/>
        <v>-7.0038233106287538E-3</v>
      </c>
      <c r="T20" s="20">
        <f t="shared" si="7"/>
        <v>1.5439128368719322E-2</v>
      </c>
      <c r="U20" s="21" t="s">
        <v>19</v>
      </c>
      <c r="V20" s="20">
        <f t="shared" si="8"/>
        <v>-7.1279638451544015E-3</v>
      </c>
      <c r="W20" s="20">
        <f t="shared" si="9"/>
        <v>1.6272308958092743E-2</v>
      </c>
      <c r="X20" s="21" t="s">
        <v>19</v>
      </c>
      <c r="Y20" s="20">
        <f t="shared" si="10"/>
        <v>-7.8246471844292207E-3</v>
      </c>
      <c r="Z20" s="20">
        <f t="shared" si="11"/>
        <v>1.9234964888280123E-2</v>
      </c>
    </row>
    <row r="21" spans="1:26" ht="15.75" thickTop="1" x14ac:dyDescent="0.25">
      <c r="A21" s="254" t="s">
        <v>20</v>
      </c>
      <c r="B21" s="249">
        <v>2601</v>
      </c>
      <c r="C21" s="250">
        <v>2600.7972447630464</v>
      </c>
      <c r="D21" s="250">
        <v>2639.8327562538584</v>
      </c>
      <c r="E21" s="250">
        <v>2701.4698379839128</v>
      </c>
      <c r="F21" s="250">
        <v>2754.6807040647086</v>
      </c>
      <c r="G21" s="258">
        <v>2796.7584874824474</v>
      </c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 x14ac:dyDescent="0.25">
      <c r="A22" s="246"/>
      <c r="B22" s="246"/>
      <c r="C22" s="246"/>
      <c r="D22" s="246"/>
      <c r="E22" s="246"/>
      <c r="F22" s="246"/>
      <c r="G22" s="246"/>
    </row>
    <row r="23" spans="1:26" x14ac:dyDescent="0.25">
      <c r="A23" s="922" t="s">
        <v>80</v>
      </c>
      <c r="B23" s="923"/>
      <c r="C23" s="923"/>
      <c r="D23" s="923"/>
      <c r="E23" s="923"/>
      <c r="F23" s="923"/>
      <c r="G23" s="924"/>
    </row>
    <row r="24" spans="1:26" x14ac:dyDescent="0.25">
      <c r="A24" s="253" t="s">
        <v>1</v>
      </c>
      <c r="B24" s="247">
        <v>2010</v>
      </c>
      <c r="C24" s="247">
        <v>2015</v>
      </c>
      <c r="D24" s="247">
        <v>2020</v>
      </c>
      <c r="E24" s="247">
        <v>2025</v>
      </c>
      <c r="F24" s="247">
        <v>2030</v>
      </c>
      <c r="G24" s="256">
        <v>2035</v>
      </c>
      <c r="Q24" s="919" t="s">
        <v>223</v>
      </c>
      <c r="R24" s="918"/>
      <c r="S24" s="920">
        <f>(SUM(B$48:B$50,B$61:B$65)/SUM(B$51:B$60))*100</f>
        <v>60.831310679611647</v>
      </c>
    </row>
    <row r="25" spans="1:26" x14ac:dyDescent="0.25">
      <c r="A25" s="253" t="s">
        <v>2</v>
      </c>
      <c r="B25" s="247">
        <v>242</v>
      </c>
      <c r="C25" s="248">
        <v>269.59342223512385</v>
      </c>
      <c r="D25" s="248">
        <v>308.65891084534985</v>
      </c>
      <c r="E25" s="248">
        <v>329.50880929829572</v>
      </c>
      <c r="F25" s="248">
        <v>320.06284186458265</v>
      </c>
      <c r="G25" s="257">
        <v>311.38991387740202</v>
      </c>
      <c r="Q25" s="919" t="s">
        <v>224</v>
      </c>
      <c r="R25" s="918"/>
      <c r="S25" s="920">
        <f>(SUM(B$48:B$50)/SUM(B$51:B$60))*100</f>
        <v>45.206310679611647</v>
      </c>
    </row>
    <row r="26" spans="1:26" x14ac:dyDescent="0.25">
      <c r="A26" s="253" t="s">
        <v>3</v>
      </c>
      <c r="B26" s="247">
        <v>247</v>
      </c>
      <c r="C26" s="248">
        <v>226.84396614068135</v>
      </c>
      <c r="D26" s="248">
        <v>255.52395157485699</v>
      </c>
      <c r="E26" s="248">
        <v>293.06059950676064</v>
      </c>
      <c r="F26" s="248">
        <v>312.15267239218679</v>
      </c>
      <c r="G26" s="257">
        <v>302.07345026427816</v>
      </c>
      <c r="Q26" s="919" t="s">
        <v>225</v>
      </c>
      <c r="R26" s="918"/>
      <c r="S26" s="920">
        <f>(SUM(B$61:B$65)/SUM(B$51:B$60))*100</f>
        <v>15.625</v>
      </c>
    </row>
    <row r="27" spans="1:26" x14ac:dyDescent="0.25">
      <c r="A27" s="253" t="s">
        <v>4</v>
      </c>
      <c r="B27" s="247">
        <v>262</v>
      </c>
      <c r="C27" s="248">
        <v>231.49947333605309</v>
      </c>
      <c r="D27" s="248">
        <v>213.20627018257233</v>
      </c>
      <c r="E27" s="248">
        <v>243.06569501809045</v>
      </c>
      <c r="F27" s="248">
        <v>279.19650574999559</v>
      </c>
      <c r="G27" s="257">
        <v>296.60481411310758</v>
      </c>
      <c r="Q27" s="919" t="s">
        <v>226</v>
      </c>
      <c r="R27" s="918"/>
      <c r="S27" s="920">
        <f>(SUM(B$61:B$65)/SUM(B$48:B$50))*100</f>
        <v>34.563758389261743</v>
      </c>
    </row>
    <row r="28" spans="1:26" x14ac:dyDescent="0.25">
      <c r="A28" s="253" t="s">
        <v>5</v>
      </c>
      <c r="B28" s="247">
        <v>257</v>
      </c>
      <c r="C28" s="248">
        <v>245.76224018217283</v>
      </c>
      <c r="D28" s="248">
        <v>216.18164124928018</v>
      </c>
      <c r="E28" s="248">
        <v>199.90226251867429</v>
      </c>
      <c r="F28" s="248">
        <v>230.74945354986758</v>
      </c>
      <c r="G28" s="257">
        <v>265.2451612074546</v>
      </c>
      <c r="Q28" s="919" t="s">
        <v>227</v>
      </c>
      <c r="R28" s="918"/>
      <c r="S28" s="921">
        <f>(B$21/B$43)*100</f>
        <v>96.333333333333343</v>
      </c>
    </row>
    <row r="29" spans="1:26" x14ac:dyDescent="0.25">
      <c r="A29" s="253" t="s">
        <v>6</v>
      </c>
      <c r="B29" s="247">
        <v>157</v>
      </c>
      <c r="C29" s="248">
        <v>245.24676635452516</v>
      </c>
      <c r="D29" s="248">
        <v>229.22689996757765</v>
      </c>
      <c r="E29" s="248">
        <v>201.12335940145607</v>
      </c>
      <c r="F29" s="248">
        <v>186.86043620251104</v>
      </c>
      <c r="G29" s="257">
        <v>218.33778333659674</v>
      </c>
      <c r="Q29" s="919" t="s">
        <v>228</v>
      </c>
      <c r="R29" s="918"/>
      <c r="S29" s="921">
        <f>(SUM(B$48)/SUM(B$28:B$33))*1000</f>
        <v>484.61538461538464</v>
      </c>
    </row>
    <row r="30" spans="1:26" x14ac:dyDescent="0.25">
      <c r="A30" s="253" t="s">
        <v>7</v>
      </c>
      <c r="B30" s="247">
        <v>153</v>
      </c>
      <c r="C30" s="248">
        <v>146.85288411416332</v>
      </c>
      <c r="D30" s="248">
        <v>234.66282697188274</v>
      </c>
      <c r="E30" s="248">
        <v>214.10823206595265</v>
      </c>
      <c r="F30" s="248">
        <v>187.70780368607114</v>
      </c>
      <c r="G30" s="257">
        <v>175.20787002620651</v>
      </c>
      <c r="Q30" s="919" t="s">
        <v>229</v>
      </c>
      <c r="R30" s="918"/>
      <c r="S30" s="921">
        <f>(SUM(B$52:B$54)/SUM(B$48:B$51,B$55:B$65))*100</f>
        <v>21.946169772256731</v>
      </c>
    </row>
    <row r="31" spans="1:26" x14ac:dyDescent="0.25">
      <c r="A31" s="253" t="s">
        <v>8</v>
      </c>
      <c r="B31" s="247">
        <v>154</v>
      </c>
      <c r="C31" s="248">
        <v>142.45015155420961</v>
      </c>
      <c r="D31" s="248">
        <v>137.08070601525418</v>
      </c>
      <c r="E31" s="248">
        <v>224.28686245733627</v>
      </c>
      <c r="F31" s="248">
        <v>199.484996784202</v>
      </c>
      <c r="G31" s="257">
        <v>174.95605880213151</v>
      </c>
      <c r="Q31" s="918"/>
      <c r="R31" s="918"/>
      <c r="S31" s="904"/>
    </row>
    <row r="32" spans="1:26" x14ac:dyDescent="0.25">
      <c r="A32" s="253" t="s">
        <v>9</v>
      </c>
      <c r="B32" s="247">
        <v>150</v>
      </c>
      <c r="C32" s="248">
        <v>143.79633316437389</v>
      </c>
      <c r="D32" s="248">
        <v>132.77696906478894</v>
      </c>
      <c r="E32" s="248">
        <v>128.22952007496355</v>
      </c>
      <c r="F32" s="248">
        <v>214.89687576210787</v>
      </c>
      <c r="G32" s="257">
        <v>185.95147181568052</v>
      </c>
      <c r="Q32" s="904"/>
      <c r="R32" s="904"/>
      <c r="S32" s="904"/>
    </row>
    <row r="33" spans="1:19" x14ac:dyDescent="0.25">
      <c r="A33" s="253" t="s">
        <v>10</v>
      </c>
      <c r="B33" s="247">
        <v>169</v>
      </c>
      <c r="C33" s="248">
        <v>137.31311677015452</v>
      </c>
      <c r="D33" s="248">
        <v>133.0803629426259</v>
      </c>
      <c r="E33" s="248">
        <v>122.67125490219252</v>
      </c>
      <c r="F33" s="248">
        <v>118.96617231016472</v>
      </c>
      <c r="G33" s="257">
        <v>204.16073336447977</v>
      </c>
      <c r="Q33" s="904"/>
      <c r="R33" s="904"/>
      <c r="S33" s="904"/>
    </row>
    <row r="34" spans="1:19" x14ac:dyDescent="0.25">
      <c r="A34" s="254" t="s">
        <v>11</v>
      </c>
      <c r="B34" s="249">
        <v>198</v>
      </c>
      <c r="C34" s="250">
        <v>151.91885125327101</v>
      </c>
      <c r="D34" s="250">
        <v>123.99518621422618</v>
      </c>
      <c r="E34" s="250">
        <v>121.61307688095732</v>
      </c>
      <c r="F34" s="250">
        <v>111.86924761442877</v>
      </c>
      <c r="G34" s="258">
        <v>108.94110805502216</v>
      </c>
      <c r="Q34" s="904"/>
      <c r="R34" s="904"/>
      <c r="S34" s="904"/>
    </row>
    <row r="35" spans="1:19" x14ac:dyDescent="0.25">
      <c r="A35" s="254" t="s">
        <v>12</v>
      </c>
      <c r="B35" s="249">
        <v>179</v>
      </c>
      <c r="C35" s="250">
        <v>181.93205889599892</v>
      </c>
      <c r="D35" s="250">
        <v>137.13116371902254</v>
      </c>
      <c r="E35" s="250">
        <v>112.71164594329321</v>
      </c>
      <c r="F35" s="250">
        <v>111.90749730534336</v>
      </c>
      <c r="G35" s="258">
        <v>102.62351067209676</v>
      </c>
      <c r="Q35" s="904"/>
      <c r="R35" s="904"/>
      <c r="S35" s="904"/>
    </row>
    <row r="36" spans="1:19" x14ac:dyDescent="0.25">
      <c r="A36" s="254" t="s">
        <v>13</v>
      </c>
      <c r="B36" s="249">
        <v>124</v>
      </c>
      <c r="C36" s="250">
        <v>163.75328995201349</v>
      </c>
      <c r="D36" s="250">
        <v>164.35864036704183</v>
      </c>
      <c r="E36" s="250">
        <v>121.75970588677292</v>
      </c>
      <c r="F36" s="250">
        <v>100.98504385254512</v>
      </c>
      <c r="G36" s="258">
        <v>101.44682711319142</v>
      </c>
      <c r="Q36" s="904"/>
      <c r="R36" s="904"/>
      <c r="S36" s="904"/>
    </row>
    <row r="37" spans="1:19" x14ac:dyDescent="0.25">
      <c r="A37" s="254" t="s">
        <v>14</v>
      </c>
      <c r="B37" s="249">
        <v>124</v>
      </c>
      <c r="C37" s="250">
        <v>112.22789695791211</v>
      </c>
      <c r="D37" s="250">
        <v>151.16278407176779</v>
      </c>
      <c r="E37" s="250">
        <v>149.71744566469988</v>
      </c>
      <c r="F37" s="250">
        <v>109.04333334282305</v>
      </c>
      <c r="G37" s="258">
        <v>91.372808943927453</v>
      </c>
      <c r="Q37" s="904"/>
      <c r="R37" s="904"/>
      <c r="S37" s="904"/>
    </row>
    <row r="38" spans="1:19" x14ac:dyDescent="0.25">
      <c r="A38" s="254" t="s">
        <v>15</v>
      </c>
      <c r="B38" s="249">
        <v>82</v>
      </c>
      <c r="C38" s="250">
        <v>109.4581935794985</v>
      </c>
      <c r="D38" s="250">
        <v>97.110795271389094</v>
      </c>
      <c r="E38" s="250">
        <v>133.73542873237415</v>
      </c>
      <c r="F38" s="250">
        <v>130.57414495663929</v>
      </c>
      <c r="G38" s="258">
        <v>93.462877834806761</v>
      </c>
      <c r="Q38" s="904"/>
      <c r="R38" s="904"/>
      <c r="S38" s="904"/>
    </row>
    <row r="39" spans="1:19" x14ac:dyDescent="0.25">
      <c r="A39" s="254" t="s">
        <v>16</v>
      </c>
      <c r="B39" s="249">
        <v>80</v>
      </c>
      <c r="C39" s="250">
        <v>67.438535853568709</v>
      </c>
      <c r="D39" s="250">
        <v>92.27149462775786</v>
      </c>
      <c r="E39" s="250">
        <v>80.137414457044713</v>
      </c>
      <c r="F39" s="250">
        <v>113.06315139996988</v>
      </c>
      <c r="G39" s="258">
        <v>108.64455175330593</v>
      </c>
      <c r="Q39" s="904"/>
      <c r="R39" s="904"/>
      <c r="S39" s="904"/>
    </row>
    <row r="40" spans="1:19" x14ac:dyDescent="0.25">
      <c r="A40" s="254" t="s">
        <v>17</v>
      </c>
      <c r="B40" s="249">
        <v>54</v>
      </c>
      <c r="C40" s="250">
        <v>67.051096762887539</v>
      </c>
      <c r="D40" s="250">
        <v>55.328080253998522</v>
      </c>
      <c r="E40" s="250">
        <v>77.808845023998785</v>
      </c>
      <c r="F40" s="250">
        <v>66.045111892966716</v>
      </c>
      <c r="G40" s="258">
        <v>95.604978014721425</v>
      </c>
      <c r="Q40" s="904"/>
      <c r="R40" s="904"/>
      <c r="S40" s="904"/>
    </row>
    <row r="41" spans="1:19" x14ac:dyDescent="0.25">
      <c r="A41" s="254" t="s">
        <v>18</v>
      </c>
      <c r="B41" s="249">
        <v>36</v>
      </c>
      <c r="C41" s="250">
        <v>39.712320572006817</v>
      </c>
      <c r="D41" s="250">
        <v>49.606609972916814</v>
      </c>
      <c r="E41" s="250">
        <v>40.039832662905653</v>
      </c>
      <c r="F41" s="250">
        <v>58.005043665613996</v>
      </c>
      <c r="G41" s="258">
        <v>48.008814963714414</v>
      </c>
      <c r="Q41" s="904"/>
      <c r="R41" s="904"/>
      <c r="S41" s="904"/>
    </row>
    <row r="42" spans="1:19" ht="15.75" thickBot="1" x14ac:dyDescent="0.3">
      <c r="A42" s="255" t="s">
        <v>19</v>
      </c>
      <c r="B42" s="251">
        <v>32</v>
      </c>
      <c r="C42" s="252">
        <v>50.650151194454047</v>
      </c>
      <c r="D42" s="252">
        <v>66.864935423039569</v>
      </c>
      <c r="E42" s="252">
        <v>86.167588237593179</v>
      </c>
      <c r="F42" s="252">
        <v>92.73567247482201</v>
      </c>
      <c r="G42" s="259">
        <v>111.41284178575893</v>
      </c>
      <c r="Q42" s="904"/>
      <c r="R42" s="904"/>
      <c r="S42" s="904"/>
    </row>
    <row r="43" spans="1:19" ht="15.75" thickTop="1" x14ac:dyDescent="0.25">
      <c r="A43" s="254" t="s">
        <v>20</v>
      </c>
      <c r="B43" s="249">
        <v>2700</v>
      </c>
      <c r="C43" s="250">
        <v>2733.5007488730685</v>
      </c>
      <c r="D43" s="250">
        <v>2798.2282287353496</v>
      </c>
      <c r="E43" s="250">
        <v>2879.6475787333616</v>
      </c>
      <c r="F43" s="250">
        <v>2944.3060048068414</v>
      </c>
      <c r="G43" s="258">
        <v>2995.4455759438833</v>
      </c>
      <c r="Q43" s="904"/>
      <c r="R43" s="904"/>
      <c r="S43" s="904"/>
    </row>
    <row r="44" spans="1:19" x14ac:dyDescent="0.25">
      <c r="A44" s="246"/>
      <c r="B44" s="246"/>
      <c r="C44" s="246"/>
      <c r="D44" s="246"/>
      <c r="E44" s="246"/>
      <c r="F44" s="246"/>
      <c r="G44" s="246"/>
      <c r="Q44" s="919" t="s">
        <v>223</v>
      </c>
      <c r="R44" s="918"/>
      <c r="S44" s="920">
        <f>(SUM(C$48:C$50,C$61:C$65)/SUM(C$51:C$60))*100</f>
        <v>63.401310517726195</v>
      </c>
    </row>
    <row r="45" spans="1:19" x14ac:dyDescent="0.25">
      <c r="A45" s="246"/>
      <c r="B45" s="246"/>
      <c r="C45" s="246"/>
      <c r="D45" s="246"/>
      <c r="E45" s="246"/>
      <c r="F45" s="246"/>
      <c r="G45" s="246"/>
      <c r="Q45" s="919" t="s">
        <v>224</v>
      </c>
      <c r="R45" s="918"/>
      <c r="S45" s="920">
        <f>(SUM(C$48:C$50)/SUM(C$51:C$60))*100</f>
        <v>45.418087681760909</v>
      </c>
    </row>
    <row r="46" spans="1:19" x14ac:dyDescent="0.25">
      <c r="A46" s="922" t="s">
        <v>81</v>
      </c>
      <c r="B46" s="923"/>
      <c r="C46" s="923"/>
      <c r="D46" s="923"/>
      <c r="E46" s="923"/>
      <c r="F46" s="923"/>
      <c r="G46" s="924"/>
      <c r="Q46" s="919" t="s">
        <v>225</v>
      </c>
      <c r="R46" s="918"/>
      <c r="S46" s="920">
        <f>(SUM(C$61:C$65)/SUM(C$51:C$60))*100</f>
        <v>17.983222835965272</v>
      </c>
    </row>
    <row r="47" spans="1:19" x14ac:dyDescent="0.25">
      <c r="A47" s="253" t="s">
        <v>1</v>
      </c>
      <c r="B47" s="247">
        <v>2010</v>
      </c>
      <c r="C47" s="247">
        <v>2015</v>
      </c>
      <c r="D47" s="247">
        <v>2020</v>
      </c>
      <c r="E47" s="247">
        <v>2025</v>
      </c>
      <c r="F47" s="247">
        <v>2030</v>
      </c>
      <c r="G47" s="256">
        <v>2035</v>
      </c>
      <c r="Q47" s="919" t="s">
        <v>226</v>
      </c>
      <c r="R47" s="918"/>
      <c r="S47" s="920">
        <f>(SUM(C$61:C$65)/SUM(C$48:C$50))*100</f>
        <v>39.594848118598811</v>
      </c>
    </row>
    <row r="48" spans="1:19" x14ac:dyDescent="0.25">
      <c r="A48" s="253" t="s">
        <v>2</v>
      </c>
      <c r="B48" s="247">
        <v>504</v>
      </c>
      <c r="C48" s="248">
        <v>549.8058245723339</v>
      </c>
      <c r="D48" s="248">
        <v>629.93263271264982</v>
      </c>
      <c r="E48" s="248">
        <v>672.46623919076751</v>
      </c>
      <c r="F48" s="248">
        <v>653.18950399467917</v>
      </c>
      <c r="G48" s="257">
        <v>635.48961886185282</v>
      </c>
      <c r="Q48" s="919" t="s">
        <v>227</v>
      </c>
      <c r="R48" s="918"/>
      <c r="S48" s="921">
        <f>(C$21/C$43)*100</f>
        <v>95.145291100990875</v>
      </c>
    </row>
    <row r="49" spans="1:19" x14ac:dyDescent="0.25">
      <c r="A49" s="253" t="s">
        <v>3</v>
      </c>
      <c r="B49" s="247">
        <v>489</v>
      </c>
      <c r="C49" s="248">
        <v>473.15390518024248</v>
      </c>
      <c r="D49" s="248">
        <v>519.75074770540641</v>
      </c>
      <c r="E49" s="248">
        <v>597.31202922159787</v>
      </c>
      <c r="F49" s="248">
        <v>636.14493574876735</v>
      </c>
      <c r="G49" s="257">
        <v>615.60885713354719</v>
      </c>
      <c r="Q49" s="919" t="s">
        <v>228</v>
      </c>
      <c r="R49" s="918"/>
      <c r="S49" s="921">
        <f>(SUM(C$48)/SUM(C$28:C$33))*1000</f>
        <v>517.99009973318198</v>
      </c>
    </row>
    <row r="50" spans="1:19" x14ac:dyDescent="0.25">
      <c r="A50" s="253" t="s">
        <v>4</v>
      </c>
      <c r="B50" s="247">
        <v>497</v>
      </c>
      <c r="C50" s="248">
        <v>459.73103464814096</v>
      </c>
      <c r="D50" s="248">
        <v>446.20309050568983</v>
      </c>
      <c r="E50" s="248">
        <v>493.92667754172123</v>
      </c>
      <c r="F50" s="248">
        <v>569.37376492253668</v>
      </c>
      <c r="G50" s="257">
        <v>604.69389035343079</v>
      </c>
      <c r="Q50" s="919" t="s">
        <v>229</v>
      </c>
      <c r="R50" s="918"/>
      <c r="S50" s="921">
        <f>(SUM(C$52:C$54)/SUM(C$48:C$51,C$55:C$65))*100</f>
        <v>25.533579491123021</v>
      </c>
    </row>
    <row r="51" spans="1:19" x14ac:dyDescent="0.25">
      <c r="A51" s="253" t="s">
        <v>5</v>
      </c>
      <c r="B51" s="247">
        <v>509</v>
      </c>
      <c r="C51" s="248">
        <v>465.50910376311685</v>
      </c>
      <c r="D51" s="248">
        <v>431.09156263050261</v>
      </c>
      <c r="E51" s="248">
        <v>420.05998379688481</v>
      </c>
      <c r="F51" s="248">
        <v>468.71776119857304</v>
      </c>
      <c r="G51" s="257">
        <v>541.67102691157493</v>
      </c>
      <c r="Q51" s="904"/>
      <c r="R51" s="904"/>
      <c r="S51" s="904"/>
    </row>
    <row r="52" spans="1:19" x14ac:dyDescent="0.25">
      <c r="A52" s="253" t="s">
        <v>6</v>
      </c>
      <c r="B52" s="247">
        <v>334</v>
      </c>
      <c r="C52" s="248">
        <v>481.08546466226449</v>
      </c>
      <c r="D52" s="248">
        <v>430.35231565112673</v>
      </c>
      <c r="E52" s="248">
        <v>399.69786616542279</v>
      </c>
      <c r="F52" s="248">
        <v>390.97630845008939</v>
      </c>
      <c r="G52" s="257">
        <v>439.75904051161649</v>
      </c>
      <c r="Q52" s="904"/>
      <c r="R52" s="904"/>
      <c r="S52" s="904"/>
    </row>
    <row r="53" spans="1:19" x14ac:dyDescent="0.25">
      <c r="A53" s="253" t="s">
        <v>7</v>
      </c>
      <c r="B53" s="247">
        <v>318</v>
      </c>
      <c r="C53" s="248">
        <v>309.60402278786404</v>
      </c>
      <c r="D53" s="248">
        <v>454.80490399643213</v>
      </c>
      <c r="E53" s="248">
        <v>397.50875224969587</v>
      </c>
      <c r="F53" s="248">
        <v>370.91443982903331</v>
      </c>
      <c r="G53" s="257">
        <v>364.01622210646201</v>
      </c>
      <c r="Q53" s="904"/>
      <c r="R53" s="904"/>
      <c r="S53" s="904"/>
    </row>
    <row r="54" spans="1:19" x14ac:dyDescent="0.25">
      <c r="A54" s="253" t="s">
        <v>8</v>
      </c>
      <c r="B54" s="247">
        <v>302</v>
      </c>
      <c r="C54" s="248">
        <v>294.30882457105707</v>
      </c>
      <c r="D54" s="248">
        <v>286.5907421268729</v>
      </c>
      <c r="E54" s="248">
        <v>429.82279225545722</v>
      </c>
      <c r="F54" s="248">
        <v>366.54041583618562</v>
      </c>
      <c r="G54" s="257">
        <v>344.07734619350526</v>
      </c>
      <c r="Q54" s="904"/>
      <c r="R54" s="904"/>
      <c r="S54" s="904"/>
    </row>
    <row r="55" spans="1:19" x14ac:dyDescent="0.25">
      <c r="A55" s="253" t="s">
        <v>9</v>
      </c>
      <c r="B55" s="247">
        <v>283</v>
      </c>
      <c r="C55" s="248">
        <v>278.83027740145076</v>
      </c>
      <c r="D55" s="248">
        <v>271.46037151215717</v>
      </c>
      <c r="E55" s="248">
        <v>264.59417779614716</v>
      </c>
      <c r="F55" s="248">
        <v>405.54915308081672</v>
      </c>
      <c r="G55" s="257">
        <v>336.83129325752788</v>
      </c>
      <c r="Q55" s="904"/>
      <c r="R55" s="904"/>
      <c r="S55" s="904"/>
    </row>
    <row r="56" spans="1:19" x14ac:dyDescent="0.25">
      <c r="A56" s="253" t="s">
        <v>10</v>
      </c>
      <c r="B56" s="247">
        <v>337</v>
      </c>
      <c r="C56" s="248">
        <v>255.73270614954012</v>
      </c>
      <c r="D56" s="248">
        <v>256.30406238981072</v>
      </c>
      <c r="E56" s="248">
        <v>249.26726779060732</v>
      </c>
      <c r="F56" s="248">
        <v>243.32485307499832</v>
      </c>
      <c r="G56" s="257">
        <v>380.99495953972439</v>
      </c>
      <c r="Q56" s="904"/>
      <c r="R56" s="904"/>
      <c r="S56" s="904"/>
    </row>
    <row r="57" spans="1:19" x14ac:dyDescent="0.25">
      <c r="A57" s="254" t="s">
        <v>11</v>
      </c>
      <c r="B57" s="249">
        <v>397</v>
      </c>
      <c r="C57" s="250">
        <v>301.31947832244668</v>
      </c>
      <c r="D57" s="250">
        <v>228.84057193503492</v>
      </c>
      <c r="E57" s="250">
        <v>233.67104392928408</v>
      </c>
      <c r="F57" s="250">
        <v>226.91280398294427</v>
      </c>
      <c r="G57" s="258">
        <v>221.81246214827468</v>
      </c>
      <c r="Q57" s="904"/>
      <c r="R57" s="904"/>
      <c r="S57" s="904"/>
    </row>
    <row r="58" spans="1:19" x14ac:dyDescent="0.25">
      <c r="A58" s="254" t="s">
        <v>12</v>
      </c>
      <c r="B58" s="249">
        <v>336</v>
      </c>
      <c r="C58" s="250">
        <v>357.91466166582518</v>
      </c>
      <c r="D58" s="250">
        <v>266.02465161601549</v>
      </c>
      <c r="E58" s="250">
        <v>203.00064928516284</v>
      </c>
      <c r="F58" s="250">
        <v>211.15422541968721</v>
      </c>
      <c r="G58" s="258">
        <v>204.27263688433146</v>
      </c>
      <c r="Q58" s="904"/>
      <c r="R58" s="904"/>
      <c r="S58" s="904"/>
    </row>
    <row r="59" spans="1:19" x14ac:dyDescent="0.25">
      <c r="A59" s="254" t="s">
        <v>13</v>
      </c>
      <c r="B59" s="249">
        <v>254</v>
      </c>
      <c r="C59" s="250">
        <v>299.04603114760062</v>
      </c>
      <c r="D59" s="250">
        <v>316.64719333228203</v>
      </c>
      <c r="E59" s="250">
        <v>230.47077611239666</v>
      </c>
      <c r="F59" s="250">
        <v>177.17791633480527</v>
      </c>
      <c r="G59" s="258">
        <v>187.61131480377651</v>
      </c>
      <c r="Q59" s="904"/>
      <c r="R59" s="904"/>
      <c r="S59" s="904"/>
    </row>
    <row r="60" spans="1:19" x14ac:dyDescent="0.25">
      <c r="A60" s="254" t="s">
        <v>14</v>
      </c>
      <c r="B60" s="249">
        <v>226</v>
      </c>
      <c r="C60" s="250">
        <v>221.18750253127649</v>
      </c>
      <c r="D60" s="250">
        <v>264.43814918252667</v>
      </c>
      <c r="E60" s="250">
        <v>277.87138190500139</v>
      </c>
      <c r="F60" s="250">
        <v>198.0981741254368</v>
      </c>
      <c r="G60" s="258">
        <v>153.92925073300614</v>
      </c>
      <c r="Q60" s="904"/>
      <c r="R60" s="904"/>
      <c r="S60" s="904"/>
    </row>
    <row r="61" spans="1:19" x14ac:dyDescent="0.25">
      <c r="A61" s="254" t="s">
        <v>15</v>
      </c>
      <c r="B61" s="249">
        <v>158</v>
      </c>
      <c r="C61" s="250">
        <v>197.61955326603271</v>
      </c>
      <c r="D61" s="250">
        <v>190.92389444765789</v>
      </c>
      <c r="E61" s="250">
        <v>231.24355851226582</v>
      </c>
      <c r="F61" s="250">
        <v>241.50365525659493</v>
      </c>
      <c r="G61" s="258">
        <v>168.35116431409961</v>
      </c>
      <c r="Q61" s="904"/>
      <c r="R61" s="904"/>
      <c r="S61" s="904"/>
    </row>
    <row r="62" spans="1:19" x14ac:dyDescent="0.25">
      <c r="A62" s="254" t="s">
        <v>16</v>
      </c>
      <c r="B62" s="249">
        <v>143</v>
      </c>
      <c r="C62" s="250">
        <v>127.36948072120313</v>
      </c>
      <c r="D62" s="250">
        <v>162.55784407906646</v>
      </c>
      <c r="E62" s="250">
        <v>154.63870506083452</v>
      </c>
      <c r="F62" s="250">
        <v>190.52438163514989</v>
      </c>
      <c r="G62" s="258">
        <v>197.24605899428474</v>
      </c>
      <c r="Q62" s="904"/>
      <c r="R62" s="904"/>
      <c r="S62" s="904"/>
    </row>
    <row r="63" spans="1:19" x14ac:dyDescent="0.25">
      <c r="A63" s="254" t="s">
        <v>17</v>
      </c>
      <c r="B63" s="249">
        <v>91</v>
      </c>
      <c r="C63" s="250">
        <v>114.48790926026427</v>
      </c>
      <c r="D63" s="250">
        <v>99.77810033410131</v>
      </c>
      <c r="E63" s="250">
        <v>130.61598624870908</v>
      </c>
      <c r="F63" s="250">
        <v>121.77968708183872</v>
      </c>
      <c r="G63" s="258">
        <v>153.57127005011222</v>
      </c>
      <c r="Q63" s="904"/>
      <c r="R63" s="904"/>
      <c r="S63" s="904"/>
    </row>
    <row r="64" spans="1:19" x14ac:dyDescent="0.25">
      <c r="A64" s="254" t="s">
        <v>18</v>
      </c>
      <c r="B64" s="249">
        <v>65</v>
      </c>
      <c r="C64" s="250">
        <v>64.230904175201573</v>
      </c>
      <c r="D64" s="250">
        <v>81.766519840191421</v>
      </c>
      <c r="E64" s="250">
        <v>69.692781155164838</v>
      </c>
      <c r="F64" s="250">
        <v>93.746885209739418</v>
      </c>
      <c r="G64" s="258">
        <v>85.532855626915648</v>
      </c>
      <c r="Q64" s="919" t="s">
        <v>223</v>
      </c>
      <c r="R64" s="918"/>
      <c r="S64" s="920">
        <f>(SUM(D$48:D$50,D$61:D$65)/SUM(D$51:D$60))*100</f>
        <v>69.59203230928857</v>
      </c>
    </row>
    <row r="65" spans="1:19" ht="15.75" thickBot="1" x14ac:dyDescent="0.3">
      <c r="A65" s="255" t="s">
        <v>19</v>
      </c>
      <c r="B65" s="251">
        <v>58</v>
      </c>
      <c r="C65" s="252">
        <v>83.361308810254172</v>
      </c>
      <c r="D65" s="252">
        <v>100.593630991683</v>
      </c>
      <c r="E65" s="252">
        <v>125.25674850015376</v>
      </c>
      <c r="F65" s="252">
        <v>133.3578436896739</v>
      </c>
      <c r="G65" s="259">
        <v>156.73479500228726</v>
      </c>
      <c r="Q65" s="919" t="s">
        <v>224</v>
      </c>
      <c r="R65" s="918"/>
      <c r="S65" s="920">
        <f>(SUM(D$48:D$50)/SUM(D$51:D$60))*100</f>
        <v>49.769509883382376</v>
      </c>
    </row>
    <row r="66" spans="1:19" ht="15.75" thickTop="1" x14ac:dyDescent="0.25">
      <c r="A66" s="254" t="s">
        <v>20</v>
      </c>
      <c r="B66" s="249">
        <v>5301</v>
      </c>
      <c r="C66" s="250">
        <v>5334.2979936361162</v>
      </c>
      <c r="D66" s="250">
        <v>5438.060984989208</v>
      </c>
      <c r="E66" s="250">
        <v>5581.1174167172749</v>
      </c>
      <c r="F66" s="250">
        <v>5698.98670887155</v>
      </c>
      <c r="G66" s="258">
        <v>5792.2040634263312</v>
      </c>
      <c r="Q66" s="919" t="s">
        <v>225</v>
      </c>
      <c r="R66" s="918"/>
      <c r="S66" s="920">
        <f>(SUM(D$61:D$65)/SUM(D$51:D$60))*100</f>
        <v>19.82252242590619</v>
      </c>
    </row>
    <row r="67" spans="1:19" x14ac:dyDescent="0.25">
      <c r="Q67" s="919" t="s">
        <v>226</v>
      </c>
      <c r="R67" s="918"/>
      <c r="S67" s="920">
        <f>(SUM(D$61:D$65)/SUM(D$48:D$50))*100</f>
        <v>39.828647041840298</v>
      </c>
    </row>
    <row r="68" spans="1:19" x14ac:dyDescent="0.25">
      <c r="Q68" s="919" t="s">
        <v>227</v>
      </c>
      <c r="R68" s="918"/>
      <c r="S68" s="921">
        <f>(D$21/D$43)*100</f>
        <v>94.339436974621705</v>
      </c>
    </row>
    <row r="69" spans="1:19" x14ac:dyDescent="0.25">
      <c r="Q69" s="919" t="s">
        <v>228</v>
      </c>
      <c r="R69" s="918"/>
      <c r="S69" s="921">
        <f>(SUM(D$48)/SUM(D$28:D$33))*1000</f>
        <v>581.65019537206433</v>
      </c>
    </row>
    <row r="70" spans="1:19" x14ac:dyDescent="0.25">
      <c r="Q70" s="919" t="s">
        <v>229</v>
      </c>
      <c r="R70" s="918"/>
      <c r="S70" s="921">
        <f>(SUM(D$52:D$54)/SUM(D$48:D$51,D$55:D$65))*100</f>
        <v>27.465119305556485</v>
      </c>
    </row>
    <row r="71" spans="1:19" x14ac:dyDescent="0.25">
      <c r="Q71" s="904"/>
      <c r="R71" s="904"/>
      <c r="S71" s="904"/>
    </row>
    <row r="72" spans="1:19" x14ac:dyDescent="0.25">
      <c r="Q72" s="904"/>
      <c r="R72" s="904"/>
      <c r="S72" s="904"/>
    </row>
    <row r="73" spans="1:19" x14ac:dyDescent="0.25">
      <c r="Q73" s="904"/>
      <c r="R73" s="904"/>
      <c r="S73" s="904"/>
    </row>
    <row r="74" spans="1:19" x14ac:dyDescent="0.25">
      <c r="Q74" s="904"/>
      <c r="R74" s="904"/>
      <c r="S74" s="904"/>
    </row>
    <row r="75" spans="1:19" x14ac:dyDescent="0.25">
      <c r="Q75" s="904"/>
      <c r="R75" s="904"/>
      <c r="S75" s="904"/>
    </row>
    <row r="76" spans="1:19" x14ac:dyDescent="0.25">
      <c r="Q76" s="904"/>
      <c r="R76" s="904"/>
      <c r="S76" s="904"/>
    </row>
    <row r="77" spans="1:19" x14ac:dyDescent="0.25">
      <c r="Q77" s="904"/>
      <c r="R77" s="904"/>
      <c r="S77" s="904"/>
    </row>
    <row r="78" spans="1:19" x14ac:dyDescent="0.25">
      <c r="Q78" s="904"/>
      <c r="R78" s="904"/>
      <c r="S78" s="904"/>
    </row>
    <row r="79" spans="1:19" x14ac:dyDescent="0.25">
      <c r="Q79" s="904"/>
      <c r="R79" s="904"/>
      <c r="S79" s="904"/>
    </row>
    <row r="80" spans="1:19" x14ac:dyDescent="0.25">
      <c r="Q80" s="904"/>
      <c r="R80" s="904"/>
      <c r="S80" s="904"/>
    </row>
    <row r="81" spans="17:19" x14ac:dyDescent="0.25">
      <c r="Q81" s="904"/>
      <c r="R81" s="904"/>
      <c r="S81" s="904"/>
    </row>
    <row r="82" spans="17:19" x14ac:dyDescent="0.25">
      <c r="Q82" s="904"/>
      <c r="R82" s="904"/>
      <c r="S82" s="904"/>
    </row>
    <row r="83" spans="17:19" x14ac:dyDescent="0.25">
      <c r="Q83" s="904"/>
      <c r="R83" s="904"/>
      <c r="S83" s="904"/>
    </row>
    <row r="84" spans="17:19" x14ac:dyDescent="0.25">
      <c r="Q84" s="919" t="s">
        <v>223</v>
      </c>
      <c r="R84" s="918"/>
      <c r="S84" s="920">
        <f>(SUM(E$48:E$50,E$61:E$65)/SUM(E$51:E$60))*100</f>
        <v>79.690304670087841</v>
      </c>
    </row>
    <row r="85" spans="17:19" x14ac:dyDescent="0.25">
      <c r="Q85" s="919" t="s">
        <v>224</v>
      </c>
      <c r="R85" s="918"/>
      <c r="S85" s="920">
        <f>(SUM(E$48:E$50)/SUM(E$51:E$60))*100</f>
        <v>56.78444931786408</v>
      </c>
    </row>
    <row r="86" spans="17:19" x14ac:dyDescent="0.25">
      <c r="Q86" s="919" t="s">
        <v>225</v>
      </c>
      <c r="R86" s="918"/>
      <c r="S86" s="920">
        <f>(SUM(E$61:E$65)/SUM(E$51:E$60))*100</f>
        <v>22.90585535222375</v>
      </c>
    </row>
    <row r="87" spans="17:19" x14ac:dyDescent="0.25">
      <c r="Q87" s="919" t="s">
        <v>226</v>
      </c>
      <c r="R87" s="918"/>
      <c r="S87" s="920">
        <f>(SUM(E$61:E$65)/SUM(E$48:E$50))*100</f>
        <v>40.338253918784936</v>
      </c>
    </row>
    <row r="88" spans="17:19" x14ac:dyDescent="0.25">
      <c r="Q88" s="919" t="s">
        <v>227</v>
      </c>
      <c r="R88" s="918"/>
      <c r="S88" s="921">
        <f>(E$21/E$43)*100</f>
        <v>93.812515737504881</v>
      </c>
    </row>
    <row r="89" spans="17:19" x14ac:dyDescent="0.25">
      <c r="Q89" s="919" t="s">
        <v>228</v>
      </c>
      <c r="R89" s="918"/>
      <c r="S89" s="921">
        <f>(SUM(E$48)/SUM(E$28:E$33))*1000</f>
        <v>616.75959291109098</v>
      </c>
    </row>
    <row r="90" spans="17:19" x14ac:dyDescent="0.25">
      <c r="Q90" s="919" t="s">
        <v>229</v>
      </c>
      <c r="R90" s="918"/>
      <c r="S90" s="921">
        <f>(SUM(E$52:E$54)/SUM(E$48:E$51,E$55:E$65))*100</f>
        <v>28.18108887478963</v>
      </c>
    </row>
    <row r="91" spans="17:19" x14ac:dyDescent="0.25">
      <c r="Q91" s="904"/>
      <c r="R91" s="904"/>
      <c r="S91" s="904"/>
    </row>
    <row r="92" spans="17:19" x14ac:dyDescent="0.25">
      <c r="Q92" s="904"/>
      <c r="R92" s="904"/>
      <c r="S92" s="904"/>
    </row>
    <row r="93" spans="17:19" x14ac:dyDescent="0.25">
      <c r="Q93" s="904"/>
      <c r="R93" s="904"/>
      <c r="S93" s="904"/>
    </row>
    <row r="94" spans="17:19" x14ac:dyDescent="0.25">
      <c r="Q94" s="904"/>
      <c r="R94" s="904"/>
      <c r="S94" s="904"/>
    </row>
    <row r="95" spans="17:19" x14ac:dyDescent="0.25">
      <c r="Q95" s="904"/>
      <c r="R95" s="904"/>
      <c r="S95" s="904"/>
    </row>
    <row r="96" spans="17:19" x14ac:dyDescent="0.25">
      <c r="Q96" s="904"/>
      <c r="R96" s="904"/>
      <c r="S96" s="904"/>
    </row>
    <row r="97" spans="17:19" x14ac:dyDescent="0.25">
      <c r="Q97" s="904"/>
      <c r="R97" s="904"/>
      <c r="S97" s="904"/>
    </row>
    <row r="98" spans="17:19" x14ac:dyDescent="0.25">
      <c r="Q98" s="904"/>
      <c r="R98" s="904"/>
      <c r="S98" s="904"/>
    </row>
    <row r="99" spans="17:19" x14ac:dyDescent="0.25">
      <c r="Q99" s="904"/>
      <c r="R99" s="904"/>
      <c r="S99" s="904"/>
    </row>
    <row r="100" spans="17:19" x14ac:dyDescent="0.25">
      <c r="Q100" s="904"/>
      <c r="R100" s="904"/>
      <c r="S100" s="904"/>
    </row>
    <row r="101" spans="17:19" x14ac:dyDescent="0.25">
      <c r="Q101" s="904"/>
      <c r="R101" s="904"/>
      <c r="S101" s="904"/>
    </row>
    <row r="102" spans="17:19" x14ac:dyDescent="0.25">
      <c r="Q102" s="904"/>
      <c r="R102" s="904"/>
      <c r="S102" s="904"/>
    </row>
    <row r="103" spans="17:19" x14ac:dyDescent="0.25">
      <c r="Q103" s="904"/>
      <c r="R103" s="904"/>
      <c r="S103" s="904"/>
    </row>
    <row r="104" spans="17:19" x14ac:dyDescent="0.25">
      <c r="Q104" s="919" t="s">
        <v>223</v>
      </c>
      <c r="R104" s="918"/>
      <c r="S104" s="920">
        <f>(SUM(F$48:F$50,F$61:F$65)/SUM(F$51:F$60))*100</f>
        <v>86.27998785530221</v>
      </c>
    </row>
    <row r="105" spans="17:19" x14ac:dyDescent="0.25">
      <c r="Q105" s="919" t="s">
        <v>224</v>
      </c>
      <c r="R105" s="918"/>
      <c r="S105" s="920">
        <f>(SUM(F$48:F$50)/SUM(F$51:F$60))*100</f>
        <v>60.754684907887523</v>
      </c>
    </row>
    <row r="106" spans="17:19" x14ac:dyDescent="0.25">
      <c r="Q106" s="919" t="s">
        <v>225</v>
      </c>
      <c r="R106" s="918"/>
      <c r="S106" s="920">
        <f>(SUM(F$61:F$65)/SUM(F$51:F$60))*100</f>
        <v>25.525302947414691</v>
      </c>
    </row>
    <row r="107" spans="17:19" x14ac:dyDescent="0.25">
      <c r="Q107" s="919" t="s">
        <v>226</v>
      </c>
      <c r="R107" s="918"/>
      <c r="S107" s="920">
        <f>(SUM(F$61:F$65)/SUM(F$48:F$50))*100</f>
        <v>42.013719577534744</v>
      </c>
    </row>
    <row r="108" spans="17:19" x14ac:dyDescent="0.25">
      <c r="Q108" s="919" t="s">
        <v>227</v>
      </c>
      <c r="R108" s="918"/>
      <c r="S108" s="921">
        <f>(F$21/F$43)*100</f>
        <v>93.559592636344433</v>
      </c>
    </row>
    <row r="109" spans="17:19" x14ac:dyDescent="0.25">
      <c r="Q109" s="919" t="s">
        <v>228</v>
      </c>
      <c r="R109" s="918"/>
      <c r="S109" s="921">
        <f>(SUM(F$48)/SUM(F$28:F$33))*1000</f>
        <v>573.64464568222343</v>
      </c>
    </row>
    <row r="110" spans="17:19" x14ac:dyDescent="0.25">
      <c r="Q110" s="919" t="s">
        <v>229</v>
      </c>
      <c r="R110" s="918"/>
      <c r="S110" s="921">
        <f>(SUM(F$52:F$54)/SUM(F$48:F$51,F$55:F$65))*100</f>
        <v>24.689146714559627</v>
      </c>
    </row>
    <row r="111" spans="17:19" x14ac:dyDescent="0.25">
      <c r="Q111" s="904"/>
      <c r="R111" s="904"/>
      <c r="S111" s="904"/>
    </row>
    <row r="112" spans="17:19" x14ac:dyDescent="0.25">
      <c r="Q112" s="904"/>
      <c r="R112" s="904"/>
      <c r="S112" s="904"/>
    </row>
    <row r="113" spans="17:19" x14ac:dyDescent="0.25">
      <c r="Q113" s="904"/>
      <c r="R113" s="904"/>
      <c r="S113" s="904"/>
    </row>
    <row r="114" spans="17:19" x14ac:dyDescent="0.25">
      <c r="Q114" s="904"/>
      <c r="R114" s="904"/>
      <c r="S114" s="904"/>
    </row>
    <row r="115" spans="17:19" x14ac:dyDescent="0.25">
      <c r="Q115" s="904"/>
      <c r="R115" s="904"/>
      <c r="S115" s="904"/>
    </row>
    <row r="116" spans="17:19" x14ac:dyDescent="0.25">
      <c r="Q116" s="904"/>
      <c r="R116" s="904"/>
      <c r="S116" s="904"/>
    </row>
    <row r="117" spans="17:19" x14ac:dyDescent="0.25">
      <c r="Q117" s="904"/>
      <c r="R117" s="904"/>
      <c r="S117" s="904"/>
    </row>
    <row r="118" spans="17:19" x14ac:dyDescent="0.25">
      <c r="Q118" s="904"/>
      <c r="R118" s="904"/>
      <c r="S118" s="904"/>
    </row>
    <row r="119" spans="17:19" x14ac:dyDescent="0.25">
      <c r="Q119" s="904"/>
      <c r="R119" s="904"/>
      <c r="S119" s="904"/>
    </row>
    <row r="120" spans="17:19" x14ac:dyDescent="0.25">
      <c r="Q120" s="904"/>
      <c r="R120" s="904"/>
      <c r="S120" s="904"/>
    </row>
    <row r="121" spans="17:19" x14ac:dyDescent="0.25">
      <c r="Q121" s="904"/>
      <c r="R121" s="904"/>
      <c r="S121" s="904"/>
    </row>
    <row r="122" spans="17:19" x14ac:dyDescent="0.25">
      <c r="Q122" s="904"/>
      <c r="R122" s="904"/>
      <c r="S122" s="904"/>
    </row>
    <row r="123" spans="17:19" x14ac:dyDescent="0.25">
      <c r="Q123" s="904"/>
      <c r="R123" s="904"/>
      <c r="S123" s="904"/>
    </row>
    <row r="124" spans="17:19" x14ac:dyDescent="0.25">
      <c r="Q124" s="919" t="s">
        <v>223</v>
      </c>
      <c r="R124" s="918"/>
      <c r="S124" s="920">
        <f>(SUM(G$48:G$50,G$61:G$65)/SUM(G$51:G$60))*100</f>
        <v>82.433028745355671</v>
      </c>
    </row>
    <row r="125" spans="17:19" x14ac:dyDescent="0.25">
      <c r="Q125" s="919" t="s">
        <v>224</v>
      </c>
      <c r="R125" s="918"/>
      <c r="S125" s="920">
        <f>(SUM(G$48:G$50)/SUM(G$51:G$60))*100</f>
        <v>58.450603329616953</v>
      </c>
    </row>
    <row r="126" spans="17:19" x14ac:dyDescent="0.25">
      <c r="Q126" s="919" t="s">
        <v>225</v>
      </c>
      <c r="R126" s="918"/>
      <c r="S126" s="920">
        <f>(SUM(G$61:G$65)/SUM(G$51:G$60))*100</f>
        <v>23.982425415738732</v>
      </c>
    </row>
    <row r="127" spans="17:19" x14ac:dyDescent="0.25">
      <c r="Q127" s="919" t="s">
        <v>226</v>
      </c>
      <c r="R127" s="918"/>
      <c r="S127" s="920">
        <f>(SUM(G$61:G$65)/SUM(G$48:G$50))*100</f>
        <v>41.030244427925041</v>
      </c>
    </row>
    <row r="128" spans="17:19" x14ac:dyDescent="0.25">
      <c r="Q128" s="919" t="s">
        <v>227</v>
      </c>
      <c r="R128" s="918"/>
      <c r="S128" s="921">
        <f>(G$21/G$43)*100</f>
        <v>93.367027261083578</v>
      </c>
    </row>
    <row r="129" spans="17:19" x14ac:dyDescent="0.25">
      <c r="Q129" s="919" t="s">
        <v>228</v>
      </c>
      <c r="R129" s="918"/>
      <c r="S129" s="921">
        <f>(SUM(G$48)/SUM(G$28:G$33))*1000</f>
        <v>519.25064739760921</v>
      </c>
    </row>
    <row r="130" spans="17:19" x14ac:dyDescent="0.25">
      <c r="Q130" s="919" t="s">
        <v>229</v>
      </c>
      <c r="R130" s="918"/>
      <c r="S130" s="921">
        <f>(SUM(G$52:G$54)/SUM(G$48:G$51,G$55:G$65))*100</f>
        <v>24.715024692436828</v>
      </c>
    </row>
    <row r="147" spans="4:8" x14ac:dyDescent="0.25">
      <c r="D147" s="19"/>
      <c r="E147" s="19"/>
      <c r="F147" s="19"/>
      <c r="G147" s="19"/>
      <c r="H147" s="19"/>
    </row>
  </sheetData>
  <mergeCells count="3">
    <mergeCell ref="A1:G1"/>
    <mergeCell ref="A23:G23"/>
    <mergeCell ref="A46:G46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Z147"/>
  <sheetViews>
    <sheetView workbookViewId="0">
      <selection sqref="A1:G1"/>
    </sheetView>
  </sheetViews>
  <sheetFormatPr defaultRowHeight="15" x14ac:dyDescent="0.25"/>
  <cols>
    <col min="1" max="9" width="9.140625" style="18"/>
    <col min="10" max="11" width="11.140625" style="18" bestFit="1" customWidth="1"/>
    <col min="12" max="12" width="11.140625" style="18" customWidth="1"/>
    <col min="13" max="14" width="11.140625" style="18" bestFit="1" customWidth="1"/>
    <col min="15" max="15" width="11.140625" style="18" customWidth="1"/>
    <col min="16" max="17" width="11.140625" style="18" bestFit="1" customWidth="1"/>
    <col min="18" max="18" width="11.140625" style="18" customWidth="1"/>
    <col min="19" max="20" width="11.140625" style="18" bestFit="1" customWidth="1"/>
    <col min="21" max="21" width="11.140625" style="18" customWidth="1"/>
    <col min="22" max="23" width="11.140625" style="18" bestFit="1" customWidth="1"/>
    <col min="24" max="24" width="11.140625" style="18" customWidth="1"/>
    <col min="25" max="26" width="11.140625" style="18" bestFit="1" customWidth="1"/>
    <col min="27" max="16384" width="9.140625" style="18"/>
  </cols>
  <sheetData>
    <row r="1" spans="1:26" x14ac:dyDescent="0.25">
      <c r="A1" s="922" t="s">
        <v>82</v>
      </c>
      <c r="B1" s="923"/>
      <c r="C1" s="923"/>
      <c r="D1" s="923"/>
      <c r="E1" s="923"/>
      <c r="F1" s="923"/>
      <c r="G1" s="924"/>
      <c r="J1" s="20" t="s">
        <v>23</v>
      </c>
      <c r="K1" s="20" t="s">
        <v>24</v>
      </c>
      <c r="L1" s="20"/>
      <c r="M1" s="20" t="s">
        <v>23</v>
      </c>
      <c r="N1" s="20" t="s">
        <v>24</v>
      </c>
      <c r="O1" s="20"/>
      <c r="P1" s="20" t="s">
        <v>23</v>
      </c>
      <c r="Q1" s="20" t="s">
        <v>24</v>
      </c>
      <c r="R1" s="20"/>
      <c r="S1" s="20" t="s">
        <v>23</v>
      </c>
      <c r="T1" s="20" t="s">
        <v>24</v>
      </c>
      <c r="U1" s="20"/>
      <c r="V1" s="20" t="s">
        <v>23</v>
      </c>
      <c r="W1" s="20" t="s">
        <v>24</v>
      </c>
      <c r="X1" s="20"/>
      <c r="Y1" s="20" t="s">
        <v>23</v>
      </c>
      <c r="Z1" s="20" t="s">
        <v>24</v>
      </c>
    </row>
    <row r="2" spans="1:26" x14ac:dyDescent="0.25">
      <c r="A2" s="267" t="s">
        <v>1</v>
      </c>
      <c r="B2" s="261">
        <v>2010</v>
      </c>
      <c r="C2" s="261">
        <v>2015</v>
      </c>
      <c r="D2" s="261">
        <v>2020</v>
      </c>
      <c r="E2" s="261">
        <v>2025</v>
      </c>
      <c r="F2" s="261">
        <v>2030</v>
      </c>
      <c r="G2" s="270">
        <v>2035</v>
      </c>
      <c r="J2" s="1">
        <f>B2</f>
        <v>2010</v>
      </c>
      <c r="K2" s="1">
        <f>B24</f>
        <v>2010</v>
      </c>
      <c r="L2" s="1"/>
      <c r="M2" s="1">
        <v>2015</v>
      </c>
      <c r="N2" s="1">
        <v>2015</v>
      </c>
      <c r="O2" s="1"/>
      <c r="P2" s="1">
        <v>2020</v>
      </c>
      <c r="Q2" s="1">
        <v>2020</v>
      </c>
      <c r="R2" s="1"/>
      <c r="S2" s="1">
        <v>2025</v>
      </c>
      <c r="T2" s="1">
        <v>2025</v>
      </c>
      <c r="U2" s="1"/>
      <c r="V2" s="1">
        <v>2030</v>
      </c>
      <c r="W2" s="1">
        <v>2030</v>
      </c>
      <c r="X2" s="1"/>
      <c r="Y2" s="1">
        <v>2035</v>
      </c>
      <c r="Z2" s="1">
        <v>2035</v>
      </c>
    </row>
    <row r="3" spans="1:26" x14ac:dyDescent="0.25">
      <c r="A3" s="267" t="s">
        <v>2</v>
      </c>
      <c r="B3" s="261">
        <v>82</v>
      </c>
      <c r="C3" s="262">
        <v>71.820326190704094</v>
      </c>
      <c r="D3" s="262">
        <v>85.394644331863503</v>
      </c>
      <c r="E3" s="262">
        <v>102.57174191912357</v>
      </c>
      <c r="F3" s="262">
        <v>107.04225522376876</v>
      </c>
      <c r="G3" s="271">
        <v>96.442629809881083</v>
      </c>
      <c r="I3" s="21" t="s">
        <v>2</v>
      </c>
      <c r="J3" s="20">
        <f>-B3/B$66</f>
        <v>-2.731512325116589E-2</v>
      </c>
      <c r="K3" s="20">
        <f>B25/B$66</f>
        <v>2.7648234510326448E-2</v>
      </c>
      <c r="L3" s="21" t="s">
        <v>2</v>
      </c>
      <c r="M3" s="20">
        <f>-C3/C$66</f>
        <v>-2.5379263963084729E-2</v>
      </c>
      <c r="N3" s="20">
        <f>C25/C$66</f>
        <v>2.4206368902390321E-2</v>
      </c>
      <c r="O3" s="21" t="s">
        <v>2</v>
      </c>
      <c r="P3" s="20">
        <f>-D3/D$66</f>
        <v>-3.1830837503712829E-2</v>
      </c>
      <c r="Q3" s="20">
        <f>D25/D$66</f>
        <v>3.0592405556127973E-2</v>
      </c>
      <c r="R3" s="21" t="s">
        <v>2</v>
      </c>
      <c r="S3" s="20">
        <f>-E3/E$66</f>
        <v>-3.9884371440343264E-2</v>
      </c>
      <c r="T3" s="20">
        <f>E25/E$66</f>
        <v>3.8319771939536146E-2</v>
      </c>
      <c r="U3" s="21" t="s">
        <v>2</v>
      </c>
      <c r="V3" s="20">
        <f>-F3/F$66</f>
        <v>-4.3252154137888597E-2</v>
      </c>
      <c r="W3" s="20">
        <f>F25/F$66</f>
        <v>4.1556017646091042E-2</v>
      </c>
      <c r="X3" s="21" t="s">
        <v>2</v>
      </c>
      <c r="Y3" s="20">
        <f>-G3/G$66</f>
        <v>-4.0848537611702838E-2</v>
      </c>
      <c r="Z3" s="20">
        <f>G25/G$66</f>
        <v>3.9246632740868169E-2</v>
      </c>
    </row>
    <row r="4" spans="1:26" x14ac:dyDescent="0.25">
      <c r="A4" s="267" t="s">
        <v>3</v>
      </c>
      <c r="B4" s="261">
        <v>88</v>
      </c>
      <c r="C4" s="262">
        <v>77.113137276105007</v>
      </c>
      <c r="D4" s="262">
        <v>67.288148462521605</v>
      </c>
      <c r="E4" s="262">
        <v>81.176783808258023</v>
      </c>
      <c r="F4" s="262">
        <v>97.275337197675739</v>
      </c>
      <c r="G4" s="271">
        <v>100.49663385749943</v>
      </c>
      <c r="I4" s="21" t="s">
        <v>3</v>
      </c>
      <c r="J4" s="20">
        <f t="shared" ref="J4:J20" si="0">-B4/B$66</f>
        <v>-2.9313790806129246E-2</v>
      </c>
      <c r="K4" s="20">
        <f t="shared" ref="K4:K20" si="1">B26/B$66</f>
        <v>3.0646235842771485E-2</v>
      </c>
      <c r="L4" s="21" t="s">
        <v>3</v>
      </c>
      <c r="M4" s="20">
        <f t="shared" ref="M4:M20" si="2">-C4/C$66</f>
        <v>-2.7249593113170337E-2</v>
      </c>
      <c r="N4" s="20">
        <f t="shared" ref="N4:N20" si="3">C26/C$66</f>
        <v>2.75353658383179E-2</v>
      </c>
      <c r="O4" s="21" t="s">
        <v>3</v>
      </c>
      <c r="P4" s="20">
        <f t="shared" ref="P4:P20" si="4">-D4/D$66</f>
        <v>-2.5081644597201521E-2</v>
      </c>
      <c r="Q4" s="20">
        <f t="shared" ref="Q4:Q20" si="5">D26/D$66</f>
        <v>2.3837827218916977E-2</v>
      </c>
      <c r="R4" s="21" t="s">
        <v>3</v>
      </c>
      <c r="S4" s="20">
        <f t="shared" ref="S4:S20" si="6">-E4/E$66</f>
        <v>-3.1565077643839534E-2</v>
      </c>
      <c r="T4" s="20">
        <f t="shared" ref="T4:T20" si="7">E26/E$66</f>
        <v>3.036299796099921E-2</v>
      </c>
      <c r="U4" s="21" t="s">
        <v>3</v>
      </c>
      <c r="V4" s="20">
        <f t="shared" ref="V4:V20" si="8">-F4/F$66</f>
        <v>-3.9305672974598471E-2</v>
      </c>
      <c r="W4" s="20">
        <f t="shared" ref="W4:W20" si="9">F26/F$66</f>
        <v>3.7773091204660471E-2</v>
      </c>
      <c r="X4" s="21" t="s">
        <v>3</v>
      </c>
      <c r="Y4" s="20">
        <f t="shared" ref="Y4:Y20" si="10">-G4/G$66</f>
        <v>-4.2565622029077016E-2</v>
      </c>
      <c r="Z4" s="20">
        <f t="shared" ref="Z4:Z20" si="11">G26/G$66</f>
        <v>4.0908561295096658E-2</v>
      </c>
    </row>
    <row r="5" spans="1:26" x14ac:dyDescent="0.25">
      <c r="A5" s="267" t="s">
        <v>4</v>
      </c>
      <c r="B5" s="261">
        <v>98</v>
      </c>
      <c r="C5" s="262">
        <v>82.711104584199944</v>
      </c>
      <c r="D5" s="262">
        <v>72.379114852514704</v>
      </c>
      <c r="E5" s="262">
        <v>62.921215212519712</v>
      </c>
      <c r="F5" s="262">
        <v>77.201525441704874</v>
      </c>
      <c r="G5" s="271">
        <v>92.211576339813817</v>
      </c>
      <c r="I5" s="21" t="s">
        <v>4</v>
      </c>
      <c r="J5" s="20">
        <f t="shared" si="0"/>
        <v>-3.2644903397734841E-2</v>
      </c>
      <c r="K5" s="20">
        <f t="shared" si="1"/>
        <v>3.2978014656895406E-2</v>
      </c>
      <c r="L5" s="21" t="s">
        <v>4</v>
      </c>
      <c r="M5" s="20">
        <f t="shared" si="2"/>
        <v>-2.9227755807553213E-2</v>
      </c>
      <c r="N5" s="20">
        <f t="shared" si="3"/>
        <v>3.0627813878062658E-2</v>
      </c>
      <c r="O5" s="21" t="s">
        <v>4</v>
      </c>
      <c r="P5" s="20">
        <f t="shared" si="4"/>
        <v>-2.6979301355006736E-2</v>
      </c>
      <c r="Q5" s="20">
        <f t="shared" si="5"/>
        <v>2.7202793232659277E-2</v>
      </c>
      <c r="R5" s="21" t="s">
        <v>4</v>
      </c>
      <c r="S5" s="20">
        <f t="shared" si="6"/>
        <v>-2.4466515553500864E-2</v>
      </c>
      <c r="T5" s="20">
        <f t="shared" si="7"/>
        <v>2.3161001499005723E-2</v>
      </c>
      <c r="U5" s="21" t="s">
        <v>4</v>
      </c>
      <c r="V5" s="20">
        <f t="shared" si="8"/>
        <v>-3.1194524733287685E-2</v>
      </c>
      <c r="W5" s="20">
        <f t="shared" si="9"/>
        <v>3.0036991401637639E-2</v>
      </c>
      <c r="X5" s="21" t="s">
        <v>4</v>
      </c>
      <c r="Y5" s="20">
        <f t="shared" si="10"/>
        <v>-3.9056463430919133E-2</v>
      </c>
      <c r="Z5" s="20">
        <f t="shared" si="11"/>
        <v>3.7537484028828158E-2</v>
      </c>
    </row>
    <row r="6" spans="1:26" x14ac:dyDescent="0.25">
      <c r="A6" s="267" t="s">
        <v>5</v>
      </c>
      <c r="B6" s="261">
        <v>105</v>
      </c>
      <c r="C6" s="262">
        <v>92.286922278364187</v>
      </c>
      <c r="D6" s="262">
        <v>77.394666759701096</v>
      </c>
      <c r="E6" s="262">
        <v>67.677028856219138</v>
      </c>
      <c r="F6" s="262">
        <v>58.635692530716994</v>
      </c>
      <c r="G6" s="271">
        <v>73.318675121672953</v>
      </c>
      <c r="I6" s="21" t="s">
        <v>5</v>
      </c>
      <c r="J6" s="20">
        <f t="shared" si="0"/>
        <v>-3.4976682211858762E-2</v>
      </c>
      <c r="K6" s="20">
        <f t="shared" si="1"/>
        <v>3.1645569620253167E-2</v>
      </c>
      <c r="L6" s="21" t="s">
        <v>5</v>
      </c>
      <c r="M6" s="20">
        <f t="shared" si="2"/>
        <v>-3.261157787872096E-2</v>
      </c>
      <c r="N6" s="20">
        <f t="shared" si="3"/>
        <v>3.3173125525464024E-2</v>
      </c>
      <c r="O6" s="21" t="s">
        <v>5</v>
      </c>
      <c r="P6" s="20">
        <f t="shared" si="4"/>
        <v>-2.8848847378626825E-2</v>
      </c>
      <c r="Q6" s="20">
        <f t="shared" si="5"/>
        <v>3.0309139046642085E-2</v>
      </c>
      <c r="R6" s="21" t="s">
        <v>5</v>
      </c>
      <c r="S6" s="20">
        <f t="shared" si="6"/>
        <v>-2.6315783532355339E-2</v>
      </c>
      <c r="T6" s="20">
        <f t="shared" si="7"/>
        <v>2.6474227326960784E-2</v>
      </c>
      <c r="U6" s="21" t="s">
        <v>5</v>
      </c>
      <c r="V6" s="20">
        <f t="shared" si="8"/>
        <v>-2.3692699728894245E-2</v>
      </c>
      <c r="W6" s="20">
        <f t="shared" si="9"/>
        <v>2.2341387519641442E-2</v>
      </c>
      <c r="X6" s="21" t="s">
        <v>5</v>
      </c>
      <c r="Y6" s="20">
        <f t="shared" si="10"/>
        <v>-3.1054323842598371E-2</v>
      </c>
      <c r="Z6" s="20">
        <f t="shared" si="11"/>
        <v>2.9952221940487529E-2</v>
      </c>
    </row>
    <row r="7" spans="1:26" x14ac:dyDescent="0.25">
      <c r="A7" s="267" t="s">
        <v>6</v>
      </c>
      <c r="B7" s="261">
        <v>68</v>
      </c>
      <c r="C7" s="262">
        <v>100.85245604820723</v>
      </c>
      <c r="D7" s="262">
        <v>86.124844503637803</v>
      </c>
      <c r="E7" s="262">
        <v>71.872468192083616</v>
      </c>
      <c r="F7" s="262">
        <v>62.868199093261197</v>
      </c>
      <c r="G7" s="271">
        <v>54.279001072928715</v>
      </c>
      <c r="I7" s="21" t="s">
        <v>6</v>
      </c>
      <c r="J7" s="20">
        <f t="shared" si="0"/>
        <v>-2.2651565622918056E-2</v>
      </c>
      <c r="K7" s="20">
        <f t="shared" si="1"/>
        <v>1.5323117921385743E-2</v>
      </c>
      <c r="L7" s="21" t="s">
        <v>6</v>
      </c>
      <c r="M7" s="20">
        <f t="shared" si="2"/>
        <v>-3.5638394297687601E-2</v>
      </c>
      <c r="N7" s="20">
        <f t="shared" si="3"/>
        <v>3.254882340906691E-2</v>
      </c>
      <c r="O7" s="21" t="s">
        <v>6</v>
      </c>
      <c r="P7" s="20">
        <f t="shared" si="4"/>
        <v>-3.210301947946536E-2</v>
      </c>
      <c r="Q7" s="20">
        <f t="shared" si="5"/>
        <v>3.2889374935587821E-2</v>
      </c>
      <c r="R7" s="21" t="s">
        <v>6</v>
      </c>
      <c r="S7" s="20">
        <f t="shared" si="6"/>
        <v>-2.7947153514927978E-2</v>
      </c>
      <c r="T7" s="20">
        <f t="shared" si="7"/>
        <v>2.9425458409799585E-2</v>
      </c>
      <c r="U7" s="21" t="s">
        <v>6</v>
      </c>
      <c r="V7" s="20">
        <f t="shared" si="8"/>
        <v>-2.5402912446760611E-2</v>
      </c>
      <c r="W7" s="20">
        <f t="shared" si="9"/>
        <v>2.5481152817030298E-2</v>
      </c>
      <c r="X7" s="21" t="s">
        <v>6</v>
      </c>
      <c r="Y7" s="20">
        <f t="shared" si="10"/>
        <v>-2.2990018223518215E-2</v>
      </c>
      <c r="Z7" s="20">
        <f t="shared" si="11"/>
        <v>2.1583796735422437E-2</v>
      </c>
    </row>
    <row r="8" spans="1:26" x14ac:dyDescent="0.25">
      <c r="A8" s="267" t="s">
        <v>7</v>
      </c>
      <c r="B8" s="261">
        <v>68</v>
      </c>
      <c r="C8" s="262">
        <v>63.649440044575826</v>
      </c>
      <c r="D8" s="262">
        <v>96.176544036733716</v>
      </c>
      <c r="E8" s="262">
        <v>79.468977023403426</v>
      </c>
      <c r="F8" s="262">
        <v>66.160635571910532</v>
      </c>
      <c r="G8" s="271">
        <v>57.919378569502278</v>
      </c>
      <c r="I8" s="21" t="s">
        <v>7</v>
      </c>
      <c r="J8" s="20">
        <f t="shared" si="0"/>
        <v>-2.2651565622918056E-2</v>
      </c>
      <c r="K8" s="20">
        <f t="shared" si="1"/>
        <v>1.6322451698867421E-2</v>
      </c>
      <c r="L8" s="21" t="s">
        <v>7</v>
      </c>
      <c r="M8" s="20">
        <f t="shared" si="2"/>
        <v>-2.2491904808459473E-2</v>
      </c>
      <c r="N8" s="20">
        <f t="shared" si="3"/>
        <v>1.5299900412508439E-2</v>
      </c>
      <c r="O8" s="21" t="s">
        <v>7</v>
      </c>
      <c r="P8" s="20">
        <f t="shared" si="4"/>
        <v>-3.5849788576959411E-2</v>
      </c>
      <c r="Q8" s="20">
        <f t="shared" si="5"/>
        <v>3.3352962660805285E-2</v>
      </c>
      <c r="R8" s="21" t="s">
        <v>7</v>
      </c>
      <c r="S8" s="20">
        <f t="shared" si="6"/>
        <v>-3.0901007804709897E-2</v>
      </c>
      <c r="T8" s="20">
        <f t="shared" si="7"/>
        <v>3.2166112376302632E-2</v>
      </c>
      <c r="U8" s="21" t="s">
        <v>7</v>
      </c>
      <c r="V8" s="20">
        <f t="shared" si="8"/>
        <v>-2.673327464593191E-2</v>
      </c>
      <c r="W8" s="20">
        <f t="shared" si="9"/>
        <v>2.8437035199146754E-2</v>
      </c>
      <c r="X8" s="21" t="s">
        <v>7</v>
      </c>
      <c r="Y8" s="20">
        <f t="shared" si="10"/>
        <v>-2.4531909992570187E-2</v>
      </c>
      <c r="Z8" s="20">
        <f t="shared" si="11"/>
        <v>2.4729751220685166E-2</v>
      </c>
    </row>
    <row r="9" spans="1:26" x14ac:dyDescent="0.25">
      <c r="A9" s="267" t="s">
        <v>8</v>
      </c>
      <c r="B9" s="261">
        <v>59</v>
      </c>
      <c r="C9" s="262">
        <v>64.464426954640317</v>
      </c>
      <c r="D9" s="262">
        <v>59.638669495351785</v>
      </c>
      <c r="E9" s="262">
        <v>92.066676564744185</v>
      </c>
      <c r="F9" s="262">
        <v>73.284100238972684</v>
      </c>
      <c r="G9" s="271">
        <v>61.042349115699864</v>
      </c>
      <c r="I9" s="21" t="s">
        <v>8</v>
      </c>
      <c r="J9" s="20">
        <f t="shared" si="0"/>
        <v>-1.9653564290473019E-2</v>
      </c>
      <c r="K9" s="20">
        <f t="shared" si="1"/>
        <v>1.7988007994670221E-2</v>
      </c>
      <c r="L9" s="21" t="s">
        <v>8</v>
      </c>
      <c r="M9" s="20">
        <f t="shared" si="2"/>
        <v>-2.2779898041211773E-2</v>
      </c>
      <c r="N9" s="20">
        <f t="shared" si="3"/>
        <v>1.6257752646781903E-2</v>
      </c>
      <c r="O9" s="21" t="s">
        <v>8</v>
      </c>
      <c r="P9" s="20">
        <f t="shared" si="4"/>
        <v>-2.2230302760753377E-2</v>
      </c>
      <c r="Q9" s="20">
        <f t="shared" si="5"/>
        <v>1.5131627385423516E-2</v>
      </c>
      <c r="R9" s="21" t="s">
        <v>8</v>
      </c>
      <c r="S9" s="20">
        <f t="shared" si="6"/>
        <v>-3.5799543389655436E-2</v>
      </c>
      <c r="T9" s="20">
        <f t="shared" si="7"/>
        <v>3.377036921441872E-2</v>
      </c>
      <c r="U9" s="21" t="s">
        <v>8</v>
      </c>
      <c r="V9" s="20">
        <f t="shared" si="8"/>
        <v>-2.9611625733840984E-2</v>
      </c>
      <c r="W9" s="20">
        <f t="shared" si="9"/>
        <v>3.116404777786104E-2</v>
      </c>
      <c r="X9" s="21" t="s">
        <v>8</v>
      </c>
      <c r="Y9" s="20">
        <f t="shared" si="10"/>
        <v>-2.5854652643491988E-2</v>
      </c>
      <c r="Z9" s="20">
        <f t="shared" si="11"/>
        <v>2.762691403302938E-2</v>
      </c>
    </row>
    <row r="10" spans="1:26" x14ac:dyDescent="0.25">
      <c r="A10" s="267" t="s">
        <v>9</v>
      </c>
      <c r="B10" s="261">
        <v>59</v>
      </c>
      <c r="C10" s="262">
        <v>55.434978029214918</v>
      </c>
      <c r="D10" s="262">
        <v>60.870770577342284</v>
      </c>
      <c r="E10" s="262">
        <v>55.583335547868288</v>
      </c>
      <c r="F10" s="262">
        <v>87.952465419990617</v>
      </c>
      <c r="G10" s="271">
        <v>67.075677234388664</v>
      </c>
      <c r="I10" s="21" t="s">
        <v>9</v>
      </c>
      <c r="J10" s="20">
        <f t="shared" si="0"/>
        <v>-1.9653564290473019E-2</v>
      </c>
      <c r="K10" s="20">
        <f t="shared" si="1"/>
        <v>2.3984010659560292E-2</v>
      </c>
      <c r="L10" s="21" t="s">
        <v>9</v>
      </c>
      <c r="M10" s="20">
        <f t="shared" si="2"/>
        <v>-1.9589147178968768E-2</v>
      </c>
      <c r="N10" s="20">
        <f t="shared" si="3"/>
        <v>1.7712047288914332E-2</v>
      </c>
      <c r="O10" s="21" t="s">
        <v>9</v>
      </c>
      <c r="P10" s="20">
        <f t="shared" si="4"/>
        <v>-2.2689568205745161E-2</v>
      </c>
      <c r="Q10" s="20">
        <f t="shared" si="5"/>
        <v>1.6080389103194776E-2</v>
      </c>
      <c r="R10" s="21" t="s">
        <v>9</v>
      </c>
      <c r="S10" s="20">
        <f t="shared" si="6"/>
        <v>-2.1613227575216724E-2</v>
      </c>
      <c r="T10" s="20">
        <f t="shared" si="7"/>
        <v>1.4772947934284669E-2</v>
      </c>
      <c r="U10" s="21" t="s">
        <v>9</v>
      </c>
      <c r="V10" s="20">
        <f t="shared" si="8"/>
        <v>-3.5538615878377366E-2</v>
      </c>
      <c r="W10" s="20">
        <f t="shared" si="9"/>
        <v>3.4111633981106226E-2</v>
      </c>
      <c r="X10" s="21" t="s">
        <v>9</v>
      </c>
      <c r="Y10" s="20">
        <f t="shared" si="10"/>
        <v>-2.8410085143267656E-2</v>
      </c>
      <c r="Z10" s="20">
        <f t="shared" si="11"/>
        <v>3.0331350281769327E-2</v>
      </c>
    </row>
    <row r="11" spans="1:26" x14ac:dyDescent="0.25">
      <c r="A11" s="267" t="s">
        <v>10</v>
      </c>
      <c r="B11" s="261">
        <v>76</v>
      </c>
      <c r="C11" s="262">
        <v>54.4760859824516</v>
      </c>
      <c r="D11" s="262">
        <v>51.910246195386428</v>
      </c>
      <c r="E11" s="262">
        <v>57.286557175011616</v>
      </c>
      <c r="F11" s="262">
        <v>51.573379624856955</v>
      </c>
      <c r="G11" s="271">
        <v>83.912686646546959</v>
      </c>
      <c r="I11" s="21" t="s">
        <v>10</v>
      </c>
      <c r="J11" s="20">
        <f t="shared" si="0"/>
        <v>-2.5316455696202531E-2</v>
      </c>
      <c r="K11" s="20">
        <f t="shared" si="1"/>
        <v>2.5982678214523651E-2</v>
      </c>
      <c r="L11" s="21" t="s">
        <v>10</v>
      </c>
      <c r="M11" s="20">
        <f t="shared" si="2"/>
        <v>-1.9250301957042464E-2</v>
      </c>
      <c r="N11" s="20">
        <f t="shared" si="3"/>
        <v>2.3857167036402008E-2</v>
      </c>
      <c r="O11" s="21" t="s">
        <v>10</v>
      </c>
      <c r="P11" s="20">
        <f t="shared" si="4"/>
        <v>-1.9349534439205208E-2</v>
      </c>
      <c r="Q11" s="20">
        <f t="shared" si="5"/>
        <v>1.7174920338854514E-2</v>
      </c>
      <c r="R11" s="21" t="s">
        <v>10</v>
      </c>
      <c r="S11" s="20">
        <f t="shared" si="6"/>
        <v>-2.2275514504844707E-2</v>
      </c>
      <c r="T11" s="20">
        <f t="shared" si="7"/>
        <v>1.5629301286683221E-2</v>
      </c>
      <c r="U11" s="21" t="s">
        <v>10</v>
      </c>
      <c r="V11" s="20">
        <f t="shared" si="8"/>
        <v>-2.0839057998946548E-2</v>
      </c>
      <c r="W11" s="20">
        <f t="shared" si="9"/>
        <v>1.4270520619036022E-2</v>
      </c>
      <c r="X11" s="21" t="s">
        <v>10</v>
      </c>
      <c r="Y11" s="20">
        <f t="shared" si="10"/>
        <v>-3.5541446177251794E-2</v>
      </c>
      <c r="Z11" s="20">
        <f t="shared" si="11"/>
        <v>3.4625829215711987E-2</v>
      </c>
    </row>
    <row r="12" spans="1:26" x14ac:dyDescent="0.25">
      <c r="A12" s="268" t="s">
        <v>11</v>
      </c>
      <c r="B12" s="263">
        <v>108</v>
      </c>
      <c r="C12" s="264">
        <v>69.421799082336832</v>
      </c>
      <c r="D12" s="264">
        <v>49.961785795349606</v>
      </c>
      <c r="E12" s="264">
        <v>48.36905030937676</v>
      </c>
      <c r="F12" s="264">
        <v>53.657649157840723</v>
      </c>
      <c r="G12" s="272">
        <v>47.546548248680665</v>
      </c>
      <c r="I12" s="21" t="s">
        <v>11</v>
      </c>
      <c r="J12" s="20">
        <f t="shared" si="0"/>
        <v>-3.5976015989340443E-2</v>
      </c>
      <c r="K12" s="20">
        <f t="shared" si="1"/>
        <v>3.1312458361092602E-2</v>
      </c>
      <c r="L12" s="21" t="s">
        <v>11</v>
      </c>
      <c r="M12" s="20">
        <f t="shared" si="2"/>
        <v>-2.4531692588314977E-2</v>
      </c>
      <c r="N12" s="20">
        <f t="shared" si="3"/>
        <v>2.5705506686979549E-2</v>
      </c>
      <c r="O12" s="21" t="s">
        <v>11</v>
      </c>
      <c r="P12" s="20">
        <f t="shared" si="4"/>
        <v>-1.8623246194066991E-2</v>
      </c>
      <c r="Q12" s="20">
        <f t="shared" si="5"/>
        <v>2.3552857829950008E-2</v>
      </c>
      <c r="R12" s="21" t="s">
        <v>11</v>
      </c>
      <c r="S12" s="20">
        <f t="shared" si="6"/>
        <v>-1.8807998505835623E-2</v>
      </c>
      <c r="T12" s="20">
        <f t="shared" si="7"/>
        <v>1.6394514511340472E-2</v>
      </c>
      <c r="U12" s="21" t="s">
        <v>11</v>
      </c>
      <c r="V12" s="20">
        <f t="shared" si="8"/>
        <v>-2.1681240807194233E-2</v>
      </c>
      <c r="W12" s="20">
        <f t="shared" si="9"/>
        <v>1.5129928350028876E-2</v>
      </c>
      <c r="X12" s="21" t="s">
        <v>11</v>
      </c>
      <c r="Y12" s="20">
        <f t="shared" si="10"/>
        <v>-2.0138469557202866E-2</v>
      </c>
      <c r="Z12" s="20">
        <f t="shared" si="11"/>
        <v>1.3886136681176466E-2</v>
      </c>
    </row>
    <row r="13" spans="1:26" x14ac:dyDescent="0.25">
      <c r="A13" s="268" t="s">
        <v>12</v>
      </c>
      <c r="B13" s="263">
        <v>146</v>
      </c>
      <c r="C13" s="264">
        <v>98.055482120952064</v>
      </c>
      <c r="D13" s="264">
        <v>62.487406034199054</v>
      </c>
      <c r="E13" s="264">
        <v>45.23439727014518</v>
      </c>
      <c r="F13" s="264">
        <v>44.586050944566388</v>
      </c>
      <c r="G13" s="272">
        <v>49.700471997841568</v>
      </c>
      <c r="I13" s="21" t="s">
        <v>12</v>
      </c>
      <c r="J13" s="20">
        <f t="shared" si="0"/>
        <v>-4.8634243837441707E-2</v>
      </c>
      <c r="K13" s="20">
        <f t="shared" si="1"/>
        <v>4.4636908727514989E-2</v>
      </c>
      <c r="L13" s="21" t="s">
        <v>12</v>
      </c>
      <c r="M13" s="20">
        <f t="shared" si="2"/>
        <v>-3.465002313087908E-2</v>
      </c>
      <c r="N13" s="20">
        <f t="shared" si="3"/>
        <v>3.0436574519844918E-2</v>
      </c>
      <c r="O13" s="21" t="s">
        <v>12</v>
      </c>
      <c r="P13" s="20">
        <f t="shared" si="4"/>
        <v>-2.3292168766149948E-2</v>
      </c>
      <c r="Q13" s="20">
        <f t="shared" si="5"/>
        <v>2.5090437974318015E-2</v>
      </c>
      <c r="R13" s="21" t="s">
        <v>12</v>
      </c>
      <c r="S13" s="20">
        <f t="shared" si="6"/>
        <v>-1.7589108548288712E-2</v>
      </c>
      <c r="T13" s="20">
        <f t="shared" si="7"/>
        <v>2.281896675786204E-2</v>
      </c>
      <c r="U13" s="21" t="s">
        <v>12</v>
      </c>
      <c r="V13" s="20">
        <f t="shared" si="8"/>
        <v>-1.8015714857864167E-2</v>
      </c>
      <c r="W13" s="20">
        <f t="shared" si="9"/>
        <v>1.5429459615153929E-2</v>
      </c>
      <c r="X13" s="21" t="s">
        <v>12</v>
      </c>
      <c r="Y13" s="20">
        <f t="shared" si="10"/>
        <v>-2.1050769807141972E-2</v>
      </c>
      <c r="Z13" s="20">
        <f t="shared" si="11"/>
        <v>1.469143616661296E-2</v>
      </c>
    </row>
    <row r="14" spans="1:26" x14ac:dyDescent="0.25">
      <c r="A14" s="268" t="s">
        <v>13</v>
      </c>
      <c r="B14" s="263">
        <v>120</v>
      </c>
      <c r="C14" s="264">
        <v>135.7643143815464</v>
      </c>
      <c r="D14" s="264">
        <v>87.80048197795881</v>
      </c>
      <c r="E14" s="264">
        <v>55.607505209774168</v>
      </c>
      <c r="F14" s="264">
        <v>40.585066193751487</v>
      </c>
      <c r="G14" s="272">
        <v>40.789543803875695</v>
      </c>
      <c r="I14" s="21" t="s">
        <v>13</v>
      </c>
      <c r="J14" s="20">
        <f t="shared" si="0"/>
        <v>-3.9973351099267154E-2</v>
      </c>
      <c r="K14" s="20">
        <f t="shared" si="1"/>
        <v>2.9646902065289808E-2</v>
      </c>
      <c r="L14" s="21" t="s">
        <v>13</v>
      </c>
      <c r="M14" s="20">
        <f t="shared" si="2"/>
        <v>-4.7975253722844544E-2</v>
      </c>
      <c r="N14" s="20">
        <f t="shared" si="3"/>
        <v>4.5146518060188073E-2</v>
      </c>
      <c r="O14" s="21" t="s">
        <v>13</v>
      </c>
      <c r="P14" s="20">
        <f t="shared" si="4"/>
        <v>-3.2727613030706863E-2</v>
      </c>
      <c r="Q14" s="20">
        <f t="shared" si="5"/>
        <v>2.9054405967851665E-2</v>
      </c>
      <c r="R14" s="21" t="s">
        <v>13</v>
      </c>
      <c r="S14" s="20">
        <f t="shared" si="6"/>
        <v>-2.1622625794989588E-2</v>
      </c>
      <c r="T14" s="20">
        <f t="shared" si="7"/>
        <v>2.4073686594605362E-2</v>
      </c>
      <c r="U14" s="21" t="s">
        <v>13</v>
      </c>
      <c r="V14" s="20">
        <f t="shared" si="8"/>
        <v>-1.639905227182439E-2</v>
      </c>
      <c r="W14" s="20">
        <f t="shared" si="9"/>
        <v>2.1890973965434282E-2</v>
      </c>
      <c r="X14" s="21" t="s">
        <v>13</v>
      </c>
      <c r="Y14" s="20">
        <f t="shared" si="10"/>
        <v>-1.727652198536488E-2</v>
      </c>
      <c r="Z14" s="20">
        <f t="shared" si="11"/>
        <v>1.4509339810311717E-2</v>
      </c>
    </row>
    <row r="15" spans="1:26" x14ac:dyDescent="0.25">
      <c r="A15" s="268" t="s">
        <v>14</v>
      </c>
      <c r="B15" s="263">
        <v>104</v>
      </c>
      <c r="C15" s="264">
        <v>109.80712737925259</v>
      </c>
      <c r="D15" s="264">
        <v>124.29512356023911</v>
      </c>
      <c r="E15" s="264">
        <v>76.985328137256658</v>
      </c>
      <c r="F15" s="264">
        <v>48.663119065296648</v>
      </c>
      <c r="G15" s="272">
        <v>35.866329045105942</v>
      </c>
      <c r="I15" s="21" t="s">
        <v>14</v>
      </c>
      <c r="J15" s="20">
        <f t="shared" si="0"/>
        <v>-3.4643570952698204E-2</v>
      </c>
      <c r="K15" s="20">
        <f t="shared" si="1"/>
        <v>3.6309127248501001E-2</v>
      </c>
      <c r="L15" s="21" t="s">
        <v>14</v>
      </c>
      <c r="M15" s="20">
        <f t="shared" si="2"/>
        <v>-3.8802720881359991E-2</v>
      </c>
      <c r="N15" s="20">
        <f t="shared" si="3"/>
        <v>2.8569676633668963E-2</v>
      </c>
      <c r="O15" s="21" t="s">
        <v>14</v>
      </c>
      <c r="P15" s="20">
        <f t="shared" si="4"/>
        <v>-4.6330983769594693E-2</v>
      </c>
      <c r="Q15" s="20">
        <f t="shared" si="5"/>
        <v>4.466535767513815E-2</v>
      </c>
      <c r="R15" s="21" t="s">
        <v>14</v>
      </c>
      <c r="S15" s="20">
        <f t="shared" si="6"/>
        <v>-2.9935256684088599E-2</v>
      </c>
      <c r="T15" s="20">
        <f t="shared" si="7"/>
        <v>2.67325337320602E-2</v>
      </c>
      <c r="U15" s="21" t="s">
        <v>14</v>
      </c>
      <c r="V15" s="20">
        <f t="shared" si="8"/>
        <v>-1.9663120159815802E-2</v>
      </c>
      <c r="W15" s="20">
        <f t="shared" si="9"/>
        <v>2.2629641693270579E-2</v>
      </c>
      <c r="X15" s="21" t="s">
        <v>14</v>
      </c>
      <c r="Y15" s="20">
        <f t="shared" si="10"/>
        <v>-1.5191281012150641E-2</v>
      </c>
      <c r="Z15" s="20">
        <f t="shared" si="11"/>
        <v>2.0809353968761185E-2</v>
      </c>
    </row>
    <row r="16" spans="1:26" x14ac:dyDescent="0.25">
      <c r="A16" s="268" t="s">
        <v>15</v>
      </c>
      <c r="B16" s="263">
        <v>87</v>
      </c>
      <c r="C16" s="264">
        <v>92.841081101762086</v>
      </c>
      <c r="D16" s="264">
        <v>97.671758449141578</v>
      </c>
      <c r="E16" s="264">
        <v>110.67523226845033</v>
      </c>
      <c r="F16" s="264">
        <v>65.271794277407835</v>
      </c>
      <c r="G16" s="272">
        <v>41.391515411668244</v>
      </c>
      <c r="I16" s="21" t="s">
        <v>15</v>
      </c>
      <c r="J16" s="20">
        <f t="shared" si="0"/>
        <v>-2.8980679546968688E-2</v>
      </c>
      <c r="K16" s="20">
        <f t="shared" si="1"/>
        <v>2.5649566955363093E-2</v>
      </c>
      <c r="L16" s="21" t="s">
        <v>15</v>
      </c>
      <c r="M16" s="20">
        <f t="shared" si="2"/>
        <v>-3.2807401871766374E-2</v>
      </c>
      <c r="N16" s="20">
        <f t="shared" si="3"/>
        <v>3.5458297501937373E-2</v>
      </c>
      <c r="O16" s="21" t="s">
        <v>15</v>
      </c>
      <c r="P16" s="20">
        <f t="shared" si="4"/>
        <v>-3.64071294660391E-2</v>
      </c>
      <c r="Q16" s="20">
        <f t="shared" si="5"/>
        <v>2.6762760294636544E-2</v>
      </c>
      <c r="R16" s="21" t="s">
        <v>15</v>
      </c>
      <c r="S16" s="20">
        <f t="shared" si="6"/>
        <v>-4.3035362278644781E-2</v>
      </c>
      <c r="T16" s="20">
        <f t="shared" si="7"/>
        <v>4.2982416860728283E-2</v>
      </c>
      <c r="U16" s="21" t="s">
        <v>15</v>
      </c>
      <c r="V16" s="20">
        <f t="shared" si="8"/>
        <v>-2.637412394798011E-2</v>
      </c>
      <c r="W16" s="20">
        <f t="shared" si="9"/>
        <v>2.3839807499704258E-2</v>
      </c>
      <c r="X16" s="21" t="s">
        <v>15</v>
      </c>
      <c r="Y16" s="20">
        <f t="shared" si="10"/>
        <v>-1.7531488693661459E-2</v>
      </c>
      <c r="Z16" s="20">
        <f t="shared" si="11"/>
        <v>2.1114496579494352E-2</v>
      </c>
    </row>
    <row r="17" spans="1:26" x14ac:dyDescent="0.25">
      <c r="A17" s="268" t="s">
        <v>16</v>
      </c>
      <c r="B17" s="263">
        <v>74</v>
      </c>
      <c r="C17" s="264">
        <v>75.423153058389616</v>
      </c>
      <c r="D17" s="264">
        <v>80.431429198184858</v>
      </c>
      <c r="E17" s="264">
        <v>84.305750692680178</v>
      </c>
      <c r="F17" s="264">
        <v>95.720231917305469</v>
      </c>
      <c r="G17" s="272">
        <v>53.356905759222407</v>
      </c>
      <c r="I17" s="21" t="s">
        <v>16</v>
      </c>
      <c r="J17" s="20">
        <f t="shared" si="0"/>
        <v>-2.4650233177881412E-2</v>
      </c>
      <c r="K17" s="20">
        <f t="shared" si="1"/>
        <v>2.1319120586275817E-2</v>
      </c>
      <c r="L17" s="21" t="s">
        <v>16</v>
      </c>
      <c r="M17" s="20">
        <f t="shared" si="2"/>
        <v>-2.6652400677132673E-2</v>
      </c>
      <c r="N17" s="20">
        <f t="shared" si="3"/>
        <v>2.4516108805944237E-2</v>
      </c>
      <c r="O17" s="21" t="s">
        <v>16</v>
      </c>
      <c r="P17" s="20">
        <f t="shared" si="4"/>
        <v>-2.9980800002506861E-2</v>
      </c>
      <c r="Q17" s="20">
        <f t="shared" si="5"/>
        <v>3.389500960954428E-2</v>
      </c>
      <c r="R17" s="21" t="s">
        <v>16</v>
      </c>
      <c r="S17" s="20">
        <f t="shared" si="6"/>
        <v>-3.2781756576144572E-2</v>
      </c>
      <c r="T17" s="20">
        <f t="shared" si="7"/>
        <v>2.4282601164544351E-2</v>
      </c>
      <c r="U17" s="21" t="s">
        <v>16</v>
      </c>
      <c r="V17" s="20">
        <f t="shared" si="8"/>
        <v>-3.8677307539410177E-2</v>
      </c>
      <c r="W17" s="20">
        <f t="shared" si="9"/>
        <v>4.0652415524936779E-2</v>
      </c>
      <c r="X17" s="21" t="s">
        <v>16</v>
      </c>
      <c r="Y17" s="20">
        <f t="shared" si="10"/>
        <v>-2.2599462250731502E-2</v>
      </c>
      <c r="Z17" s="20">
        <f t="shared" si="11"/>
        <v>2.0867845817795428E-2</v>
      </c>
    </row>
    <row r="18" spans="1:26" x14ac:dyDescent="0.25">
      <c r="A18" s="268" t="s">
        <v>17</v>
      </c>
      <c r="B18" s="263">
        <v>53</v>
      </c>
      <c r="C18" s="264">
        <v>59.950958835122137</v>
      </c>
      <c r="D18" s="264">
        <v>60.593438063107726</v>
      </c>
      <c r="E18" s="264">
        <v>64.617866935715611</v>
      </c>
      <c r="F18" s="264">
        <v>67.498125767707037</v>
      </c>
      <c r="G18" s="272">
        <v>76.837674272773</v>
      </c>
      <c r="I18" s="21" t="s">
        <v>17</v>
      </c>
      <c r="J18" s="20">
        <f t="shared" si="0"/>
        <v>-1.765489673550966E-2</v>
      </c>
      <c r="K18" s="20">
        <f t="shared" si="1"/>
        <v>2.4650233177881412E-2</v>
      </c>
      <c r="L18" s="21" t="s">
        <v>17</v>
      </c>
      <c r="M18" s="20">
        <f t="shared" si="2"/>
        <v>-2.1184966566101793E-2</v>
      </c>
      <c r="N18" s="20">
        <f t="shared" si="3"/>
        <v>1.8976453852061374E-2</v>
      </c>
      <c r="O18" s="21" t="s">
        <v>17</v>
      </c>
      <c r="P18" s="20">
        <f t="shared" si="4"/>
        <v>-2.2586192563582054E-2</v>
      </c>
      <c r="Q18" s="20">
        <f t="shared" si="5"/>
        <v>2.2160966577584786E-2</v>
      </c>
      <c r="R18" s="21" t="s">
        <v>17</v>
      </c>
      <c r="S18" s="20">
        <f t="shared" si="6"/>
        <v>-2.5126247817638492E-2</v>
      </c>
      <c r="T18" s="20">
        <f t="shared" si="7"/>
        <v>3.0468823298489617E-2</v>
      </c>
      <c r="U18" s="21" t="s">
        <v>17</v>
      </c>
      <c r="V18" s="20">
        <f t="shared" si="8"/>
        <v>-2.7273709187277968E-2</v>
      </c>
      <c r="W18" s="20">
        <f t="shared" si="9"/>
        <v>2.0757878163031398E-2</v>
      </c>
      <c r="X18" s="21" t="s">
        <v>17</v>
      </c>
      <c r="Y18" s="20">
        <f t="shared" si="10"/>
        <v>-3.2544805483991079E-2</v>
      </c>
      <c r="Z18" s="20">
        <f t="shared" si="11"/>
        <v>3.6974974879130804E-2</v>
      </c>
    </row>
    <row r="19" spans="1:26" x14ac:dyDescent="0.25">
      <c r="A19" s="268" t="s">
        <v>18</v>
      </c>
      <c r="B19" s="263">
        <v>58</v>
      </c>
      <c r="C19" s="264">
        <v>37.159215785423555</v>
      </c>
      <c r="D19" s="264">
        <v>43.428384639145293</v>
      </c>
      <c r="E19" s="264">
        <v>43.42720543754254</v>
      </c>
      <c r="F19" s="264">
        <v>46.371775067653473</v>
      </c>
      <c r="G19" s="272">
        <v>48.263028443257433</v>
      </c>
      <c r="I19" s="21" t="s">
        <v>18</v>
      </c>
      <c r="J19" s="20">
        <f t="shared" si="0"/>
        <v>-1.9320453031312457E-2</v>
      </c>
      <c r="K19" s="20">
        <f t="shared" si="1"/>
        <v>2.3317788141239172E-2</v>
      </c>
      <c r="L19" s="21" t="s">
        <v>18</v>
      </c>
      <c r="M19" s="20">
        <f t="shared" si="2"/>
        <v>-1.3131011735805147E-2</v>
      </c>
      <c r="N19" s="20">
        <f t="shared" si="3"/>
        <v>2.1528938860203514E-2</v>
      </c>
      <c r="O19" s="21" t="s">
        <v>18</v>
      </c>
      <c r="P19" s="20">
        <f t="shared" si="4"/>
        <v>-1.6187922150307128E-2</v>
      </c>
      <c r="Q19" s="20">
        <f t="shared" si="5"/>
        <v>1.6205322520208065E-2</v>
      </c>
      <c r="R19" s="21" t="s">
        <v>18</v>
      </c>
      <c r="S19" s="20">
        <f t="shared" si="6"/>
        <v>-1.6886393463540404E-2</v>
      </c>
      <c r="T19" s="20">
        <f t="shared" si="7"/>
        <v>1.9190237251686556E-2</v>
      </c>
      <c r="U19" s="21" t="s">
        <v>18</v>
      </c>
      <c r="V19" s="20">
        <f t="shared" si="8"/>
        <v>-1.8737265565648191E-2</v>
      </c>
      <c r="W19" s="20">
        <f t="shared" si="9"/>
        <v>2.6422700146401489E-2</v>
      </c>
      <c r="X19" s="21" t="s">
        <v>18</v>
      </c>
      <c r="Y19" s="20">
        <f t="shared" si="10"/>
        <v>-2.0441936688220592E-2</v>
      </c>
      <c r="Z19" s="20">
        <f t="shared" si="11"/>
        <v>1.7220583095525609E-2</v>
      </c>
    </row>
    <row r="20" spans="1:26" ht="15.75" thickBot="1" x14ac:dyDescent="0.3">
      <c r="A20" s="269" t="s">
        <v>19</v>
      </c>
      <c r="B20" s="265">
        <v>52</v>
      </c>
      <c r="C20" s="266">
        <v>68.538867433112742</v>
      </c>
      <c r="D20" s="266">
        <v>64.646373637149452</v>
      </c>
      <c r="E20" s="266">
        <v>66.206757461243996</v>
      </c>
      <c r="F20" s="266">
        <v>66.954007612691939</v>
      </c>
      <c r="G20" s="273">
        <v>69.13776208217412</v>
      </c>
      <c r="I20" s="21" t="s">
        <v>19</v>
      </c>
      <c r="J20" s="20">
        <f t="shared" si="0"/>
        <v>-1.7321785476349102E-2</v>
      </c>
      <c r="K20" s="20">
        <f t="shared" si="1"/>
        <v>3.9307128580946038E-2</v>
      </c>
      <c r="L20" s="21" t="s">
        <v>19</v>
      </c>
      <c r="M20" s="20">
        <f t="shared" si="2"/>
        <v>-2.4219689614010463E-2</v>
      </c>
      <c r="N20" s="20">
        <f t="shared" si="3"/>
        <v>5.02705623071492E-2</v>
      </c>
      <c r="O20" s="21" t="s">
        <v>19</v>
      </c>
      <c r="P20" s="20">
        <f t="shared" si="4"/>
        <v>-2.4096923531310932E-2</v>
      </c>
      <c r="Q20" s="20">
        <f t="shared" si="5"/>
        <v>5.6845618301615213E-2</v>
      </c>
      <c r="R20" s="21" t="s">
        <v>19</v>
      </c>
      <c r="S20" s="20">
        <f t="shared" si="6"/>
        <v>-2.5744077823374227E-2</v>
      </c>
      <c r="T20" s="20">
        <f t="shared" si="7"/>
        <v>5.6677009428753651E-2</v>
      </c>
      <c r="U20" s="21" t="s">
        <v>19</v>
      </c>
      <c r="V20" s="20">
        <f t="shared" si="8"/>
        <v>-2.7053849448142812E-2</v>
      </c>
      <c r="W20" s="20">
        <f t="shared" si="9"/>
        <v>5.862939481214334E-2</v>
      </c>
      <c r="X20" s="21" t="s">
        <v>19</v>
      </c>
      <c r="Y20" s="20">
        <f t="shared" si="10"/>
        <v>-2.928348677726848E-2</v>
      </c>
      <c r="Z20" s="20">
        <f t="shared" si="11"/>
        <v>6.647201015916207E-2</v>
      </c>
    </row>
    <row r="21" spans="1:26" ht="15.75" thickTop="1" x14ac:dyDescent="0.25">
      <c r="A21" s="268" t="s">
        <v>20</v>
      </c>
      <c r="B21" s="263">
        <v>1505</v>
      </c>
      <c r="C21" s="264">
        <v>1409.770876566361</v>
      </c>
      <c r="D21" s="264">
        <v>1328.4938305695284</v>
      </c>
      <c r="E21" s="264">
        <v>1266.0538780214174</v>
      </c>
      <c r="F21" s="264">
        <v>1211.3014103470794</v>
      </c>
      <c r="G21" s="272">
        <v>1149.5883868325327</v>
      </c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 x14ac:dyDescent="0.25">
      <c r="A22" s="260"/>
      <c r="B22" s="260"/>
      <c r="C22" s="260"/>
      <c r="D22" s="260"/>
      <c r="E22" s="260"/>
      <c r="F22" s="260"/>
      <c r="G22" s="260"/>
    </row>
    <row r="23" spans="1:26" x14ac:dyDescent="0.25">
      <c r="A23" s="922" t="s">
        <v>83</v>
      </c>
      <c r="B23" s="923"/>
      <c r="C23" s="923"/>
      <c r="D23" s="923"/>
      <c r="E23" s="923"/>
      <c r="F23" s="923"/>
      <c r="G23" s="924"/>
    </row>
    <row r="24" spans="1:26" x14ac:dyDescent="0.25">
      <c r="A24" s="267" t="s">
        <v>1</v>
      </c>
      <c r="B24" s="261">
        <v>2010</v>
      </c>
      <c r="C24" s="261">
        <v>2015</v>
      </c>
      <c r="D24" s="261">
        <v>2020</v>
      </c>
      <c r="E24" s="261">
        <v>2025</v>
      </c>
      <c r="F24" s="261">
        <v>2030</v>
      </c>
      <c r="G24" s="270">
        <v>2035</v>
      </c>
      <c r="Q24" s="919" t="s">
        <v>223</v>
      </c>
      <c r="R24" s="918"/>
      <c r="S24" s="920">
        <f>(SUM(B$48:B$50,B$61:B$65)/SUM(B$51:B$60))*100</f>
        <v>73.225620311598377</v>
      </c>
    </row>
    <row r="25" spans="1:26" x14ac:dyDescent="0.25">
      <c r="A25" s="267" t="s">
        <v>2</v>
      </c>
      <c r="B25" s="261">
        <v>83</v>
      </c>
      <c r="C25" s="262">
        <v>68.501171389009869</v>
      </c>
      <c r="D25" s="262">
        <v>82.072222932147255</v>
      </c>
      <c r="E25" s="262">
        <v>98.548018079232548</v>
      </c>
      <c r="F25" s="262">
        <v>102.8445850991657</v>
      </c>
      <c r="G25" s="271">
        <v>92.660562507567377</v>
      </c>
      <c r="Q25" s="919" t="s">
        <v>224</v>
      </c>
      <c r="R25" s="918"/>
      <c r="S25" s="920">
        <f>(SUM(B$48:B$50)/SUM(B$51:B$60))*100</f>
        <v>31.275245239469129</v>
      </c>
    </row>
    <row r="26" spans="1:26" x14ac:dyDescent="0.25">
      <c r="A26" s="267" t="s">
        <v>3</v>
      </c>
      <c r="B26" s="261">
        <v>92</v>
      </c>
      <c r="C26" s="262">
        <v>77.921840411324297</v>
      </c>
      <c r="D26" s="262">
        <v>63.95127921991967</v>
      </c>
      <c r="E26" s="262">
        <v>78.085362217749974</v>
      </c>
      <c r="F26" s="262">
        <v>93.482439196665169</v>
      </c>
      <c r="G26" s="271">
        <v>96.584344598606279</v>
      </c>
      <c r="Q26" s="919" t="s">
        <v>225</v>
      </c>
      <c r="R26" s="918"/>
      <c r="S26" s="920">
        <f>(SUM(B$61:B$65)/SUM(B$51:B$60))*100</f>
        <v>41.950375072129255</v>
      </c>
    </row>
    <row r="27" spans="1:26" x14ac:dyDescent="0.25">
      <c r="A27" s="267" t="s">
        <v>4</v>
      </c>
      <c r="B27" s="261">
        <v>99</v>
      </c>
      <c r="C27" s="262">
        <v>86.673103933596934</v>
      </c>
      <c r="D27" s="262">
        <v>72.978690952294443</v>
      </c>
      <c r="E27" s="262">
        <v>59.563788585657676</v>
      </c>
      <c r="F27" s="262">
        <v>74.336813133469491</v>
      </c>
      <c r="G27" s="271">
        <v>88.625294511141334</v>
      </c>
      <c r="Q27" s="919" t="s">
        <v>226</v>
      </c>
      <c r="R27" s="918"/>
      <c r="S27" s="920">
        <f>(SUM(B$61:B$65)/SUM(B$48:B$50))*100</f>
        <v>134.13284132841326</v>
      </c>
    </row>
    <row r="28" spans="1:26" x14ac:dyDescent="0.25">
      <c r="A28" s="267" t="s">
        <v>5</v>
      </c>
      <c r="B28" s="261">
        <v>95</v>
      </c>
      <c r="C28" s="262">
        <v>93.87603594294373</v>
      </c>
      <c r="D28" s="262">
        <v>81.312285565565105</v>
      </c>
      <c r="E28" s="262">
        <v>68.084503148079676</v>
      </c>
      <c r="F28" s="262">
        <v>55.29140808354947</v>
      </c>
      <c r="G28" s="271">
        <v>70.716633237862879</v>
      </c>
      <c r="Q28" s="919" t="s">
        <v>227</v>
      </c>
      <c r="R28" s="918"/>
      <c r="S28" s="921">
        <f>(B$21/B$43)*100</f>
        <v>100.53440213760855</v>
      </c>
    </row>
    <row r="29" spans="1:26" x14ac:dyDescent="0.25">
      <c r="A29" s="267" t="s">
        <v>6</v>
      </c>
      <c r="B29" s="261">
        <v>46</v>
      </c>
      <c r="C29" s="262">
        <v>92.109334524557198</v>
      </c>
      <c r="D29" s="262">
        <v>88.234451091468401</v>
      </c>
      <c r="E29" s="262">
        <v>75.674265805500951</v>
      </c>
      <c r="F29" s="262">
        <v>63.061831661398962</v>
      </c>
      <c r="G29" s="271">
        <v>50.958938560623082</v>
      </c>
      <c r="Q29" s="919" t="s">
        <v>228</v>
      </c>
      <c r="R29" s="918"/>
      <c r="S29" s="921">
        <f>(SUM(B$48)/SUM(B$28:B$33))*1000</f>
        <v>418.78172588832484</v>
      </c>
    </row>
    <row r="30" spans="1:26" x14ac:dyDescent="0.25">
      <c r="A30" s="267" t="s">
        <v>7</v>
      </c>
      <c r="B30" s="261">
        <v>49</v>
      </c>
      <c r="C30" s="262">
        <v>43.296915147340819</v>
      </c>
      <c r="D30" s="262">
        <v>89.478147833878822</v>
      </c>
      <c r="E30" s="262">
        <v>82.722481464665762</v>
      </c>
      <c r="F30" s="262">
        <v>70.377174045254549</v>
      </c>
      <c r="G30" s="271">
        <v>58.386477991900179</v>
      </c>
      <c r="Q30" s="919" t="s">
        <v>229</v>
      </c>
      <c r="R30" s="918"/>
      <c r="S30" s="921">
        <f>(SUM(B$52:B$54)/SUM(B$48:B$51,B$55:B$65))*100</f>
        <v>12.942061700526711</v>
      </c>
    </row>
    <row r="31" spans="1:26" x14ac:dyDescent="0.25">
      <c r="A31" s="267" t="s">
        <v>8</v>
      </c>
      <c r="B31" s="261">
        <v>54</v>
      </c>
      <c r="C31" s="262">
        <v>46.007524092031957</v>
      </c>
      <c r="D31" s="262">
        <v>40.594594427174776</v>
      </c>
      <c r="E31" s="262">
        <v>86.848193176516574</v>
      </c>
      <c r="F31" s="262">
        <v>77.126099787046797</v>
      </c>
      <c r="G31" s="271">
        <v>65.226624957891389</v>
      </c>
      <c r="Q31" s="918"/>
      <c r="R31" s="918"/>
      <c r="S31" s="904"/>
    </row>
    <row r="32" spans="1:26" x14ac:dyDescent="0.25">
      <c r="A32" s="267" t="s">
        <v>9</v>
      </c>
      <c r="B32" s="261">
        <v>72</v>
      </c>
      <c r="C32" s="262">
        <v>50.123006547601534</v>
      </c>
      <c r="D32" s="262">
        <v>43.139898786047347</v>
      </c>
      <c r="E32" s="262">
        <v>37.991999075792762</v>
      </c>
      <c r="F32" s="262">
        <v>84.420910437539703</v>
      </c>
      <c r="G32" s="271">
        <v>71.61174812829654</v>
      </c>
      <c r="Q32" s="904"/>
      <c r="R32" s="904"/>
      <c r="S32" s="904"/>
    </row>
    <row r="33" spans="1:19" x14ac:dyDescent="0.25">
      <c r="A33" s="267" t="s">
        <v>10</v>
      </c>
      <c r="B33" s="261">
        <v>78</v>
      </c>
      <c r="C33" s="262">
        <v>67.512971260032018</v>
      </c>
      <c r="D33" s="262">
        <v>46.076268448591598</v>
      </c>
      <c r="E33" s="262">
        <v>40.194306693581929</v>
      </c>
      <c r="F33" s="262">
        <v>35.317286288425251</v>
      </c>
      <c r="G33" s="271">
        <v>81.750932203613544</v>
      </c>
      <c r="Q33" s="904"/>
      <c r="R33" s="904"/>
      <c r="S33" s="904"/>
    </row>
    <row r="34" spans="1:19" x14ac:dyDescent="0.25">
      <c r="A34" s="268" t="s">
        <v>11</v>
      </c>
      <c r="B34" s="263">
        <v>94</v>
      </c>
      <c r="C34" s="264">
        <v>72.7435546531824</v>
      </c>
      <c r="D34" s="264">
        <v>63.186773428532177</v>
      </c>
      <c r="E34" s="264">
        <v>42.162226722359208</v>
      </c>
      <c r="F34" s="264">
        <v>37.444184786681362</v>
      </c>
      <c r="G34" s="272">
        <v>32.784907801654967</v>
      </c>
      <c r="Q34" s="904"/>
      <c r="R34" s="904"/>
      <c r="S34" s="904"/>
    </row>
    <row r="35" spans="1:19" x14ac:dyDescent="0.25">
      <c r="A35" s="268" t="s">
        <v>12</v>
      </c>
      <c r="B35" s="263">
        <v>134</v>
      </c>
      <c r="C35" s="264">
        <v>86.131919086484075</v>
      </c>
      <c r="D35" s="264">
        <v>67.311739023443906</v>
      </c>
      <c r="E35" s="264">
        <v>58.684168375309383</v>
      </c>
      <c r="F35" s="264">
        <v>38.18547739436972</v>
      </c>
      <c r="G35" s="272">
        <v>34.686204756231596</v>
      </c>
      <c r="Q35" s="904"/>
      <c r="R35" s="904"/>
      <c r="S35" s="904"/>
    </row>
    <row r="36" spans="1:19" x14ac:dyDescent="0.25">
      <c r="A36" s="268" t="s">
        <v>13</v>
      </c>
      <c r="B36" s="263">
        <v>89</v>
      </c>
      <c r="C36" s="264">
        <v>127.75932580919175</v>
      </c>
      <c r="D36" s="264">
        <v>77.94613206796285</v>
      </c>
      <c r="E36" s="264">
        <v>61.910966106539547</v>
      </c>
      <c r="F36" s="264">
        <v>54.176705623367191</v>
      </c>
      <c r="G36" s="272">
        <v>34.25627868036009</v>
      </c>
      <c r="Q36" s="904"/>
      <c r="R36" s="904"/>
      <c r="S36" s="904"/>
    </row>
    <row r="37" spans="1:19" x14ac:dyDescent="0.25">
      <c r="A37" s="268" t="s">
        <v>14</v>
      </c>
      <c r="B37" s="263">
        <v>109</v>
      </c>
      <c r="C37" s="264">
        <v>80.848818073589442</v>
      </c>
      <c r="D37" s="264">
        <v>119.82664082209574</v>
      </c>
      <c r="E37" s="264">
        <v>68.748796879260652</v>
      </c>
      <c r="F37" s="264">
        <v>56.004791669591427</v>
      </c>
      <c r="G37" s="272">
        <v>49.13049373931684</v>
      </c>
      <c r="Q37" s="904"/>
      <c r="R37" s="904"/>
      <c r="S37" s="904"/>
    </row>
    <row r="38" spans="1:19" x14ac:dyDescent="0.25">
      <c r="A38" s="268" t="s">
        <v>15</v>
      </c>
      <c r="B38" s="263">
        <v>77</v>
      </c>
      <c r="C38" s="264">
        <v>100.34280333977975</v>
      </c>
      <c r="D38" s="264">
        <v>71.798186159344112</v>
      </c>
      <c r="E38" s="264">
        <v>110.53907107181585</v>
      </c>
      <c r="F38" s="264">
        <v>58.999761046200504</v>
      </c>
      <c r="G38" s="272">
        <v>49.85092971002166</v>
      </c>
      <c r="Q38" s="904"/>
      <c r="R38" s="904"/>
      <c r="S38" s="904"/>
    </row>
    <row r="39" spans="1:19" x14ac:dyDescent="0.25">
      <c r="A39" s="268" t="s">
        <v>16</v>
      </c>
      <c r="B39" s="263">
        <v>64</v>
      </c>
      <c r="C39" s="264">
        <v>69.37769881470183</v>
      </c>
      <c r="D39" s="264">
        <v>90.93233220440753</v>
      </c>
      <c r="E39" s="264">
        <v>62.448237488212904</v>
      </c>
      <c r="F39" s="264">
        <v>100.60831246023592</v>
      </c>
      <c r="G39" s="272">
        <v>49.268591895900265</v>
      </c>
      <c r="Q39" s="904"/>
      <c r="R39" s="904"/>
      <c r="S39" s="904"/>
    </row>
    <row r="40" spans="1:19" x14ac:dyDescent="0.25">
      <c r="A40" s="268" t="s">
        <v>17</v>
      </c>
      <c r="B40" s="263">
        <v>74</v>
      </c>
      <c r="C40" s="264">
        <v>53.701128117044014</v>
      </c>
      <c r="D40" s="264">
        <v>59.452656837019433</v>
      </c>
      <c r="E40" s="264">
        <v>78.35751616711849</v>
      </c>
      <c r="F40" s="264">
        <v>51.372472343167573</v>
      </c>
      <c r="G40" s="272">
        <v>87.297220977527473</v>
      </c>
      <c r="Q40" s="904"/>
      <c r="R40" s="904"/>
      <c r="S40" s="904"/>
    </row>
    <row r="41" spans="1:19" x14ac:dyDescent="0.25">
      <c r="A41" s="268" t="s">
        <v>18</v>
      </c>
      <c r="B41" s="263">
        <v>70</v>
      </c>
      <c r="C41" s="264">
        <v>60.924359891940952</v>
      </c>
      <c r="D41" s="264">
        <v>43.47506573570017</v>
      </c>
      <c r="E41" s="264">
        <v>49.352064271363218</v>
      </c>
      <c r="F41" s="264">
        <v>65.392012701966408</v>
      </c>
      <c r="G41" s="272">
        <v>40.657473135984795</v>
      </c>
      <c r="Q41" s="904"/>
      <c r="R41" s="904"/>
      <c r="S41" s="904"/>
    </row>
    <row r="42" spans="1:19" ht="15.75" thickBot="1" x14ac:dyDescent="0.3">
      <c r="A42" s="269" t="s">
        <v>19</v>
      </c>
      <c r="B42" s="265">
        <v>118</v>
      </c>
      <c r="C42" s="266">
        <v>142.25976718399428</v>
      </c>
      <c r="D42" s="266">
        <v>152.50341295999775</v>
      </c>
      <c r="E42" s="266">
        <v>145.75783380638927</v>
      </c>
      <c r="F42" s="266">
        <v>145.09849898086284</v>
      </c>
      <c r="G42" s="273">
        <v>156.93916706242351</v>
      </c>
      <c r="Q42" s="904"/>
      <c r="R42" s="904"/>
      <c r="S42" s="904"/>
    </row>
    <row r="43" spans="1:19" ht="15.75" thickTop="1" x14ac:dyDescent="0.25">
      <c r="A43" s="268" t="s">
        <v>20</v>
      </c>
      <c r="B43" s="263">
        <v>1497</v>
      </c>
      <c r="C43" s="264">
        <v>1420.1112782183468</v>
      </c>
      <c r="D43" s="264">
        <v>1354.2707784955912</v>
      </c>
      <c r="E43" s="264">
        <v>1305.6737991351463</v>
      </c>
      <c r="F43" s="264">
        <v>1263.5407647389582</v>
      </c>
      <c r="G43" s="272">
        <v>1211.3928244569238</v>
      </c>
      <c r="Q43" s="904"/>
      <c r="R43" s="904"/>
      <c r="S43" s="904"/>
    </row>
    <row r="44" spans="1:19" x14ac:dyDescent="0.25">
      <c r="A44" s="260"/>
      <c r="B44" s="260"/>
      <c r="C44" s="260"/>
      <c r="D44" s="260"/>
      <c r="E44" s="260"/>
      <c r="F44" s="260"/>
      <c r="G44" s="260"/>
      <c r="Q44" s="919" t="s">
        <v>223</v>
      </c>
      <c r="R44" s="918"/>
      <c r="S44" s="920">
        <f>(SUM(C$48:C$50,C$61:C$65)/SUM(C$51:C$60))*100</f>
        <v>76.358131904357961</v>
      </c>
    </row>
    <row r="45" spans="1:19" x14ac:dyDescent="0.25">
      <c r="A45" s="260"/>
      <c r="B45" s="260"/>
      <c r="C45" s="260"/>
      <c r="D45" s="260"/>
      <c r="E45" s="260"/>
      <c r="F45" s="260"/>
      <c r="G45" s="260"/>
      <c r="Q45" s="919" t="s">
        <v>224</v>
      </c>
      <c r="R45" s="918"/>
      <c r="S45" s="920">
        <f>(SUM(C$48:C$50)/SUM(C$51:C$60))*100</f>
        <v>28.962619052418248</v>
      </c>
    </row>
    <row r="46" spans="1:19" x14ac:dyDescent="0.25">
      <c r="A46" s="922" t="s">
        <v>84</v>
      </c>
      <c r="B46" s="923"/>
      <c r="C46" s="923"/>
      <c r="D46" s="923"/>
      <c r="E46" s="923"/>
      <c r="F46" s="923"/>
      <c r="G46" s="924"/>
      <c r="Q46" s="919" t="s">
        <v>225</v>
      </c>
      <c r="R46" s="918"/>
      <c r="S46" s="920">
        <f>(SUM(C$61:C$65)/SUM(C$51:C$60))*100</f>
        <v>47.395512851939706</v>
      </c>
    </row>
    <row r="47" spans="1:19" x14ac:dyDescent="0.25">
      <c r="A47" s="267" t="s">
        <v>1</v>
      </c>
      <c r="B47" s="261">
        <v>2010</v>
      </c>
      <c r="C47" s="261">
        <v>2015</v>
      </c>
      <c r="D47" s="261">
        <v>2020</v>
      </c>
      <c r="E47" s="261">
        <v>2025</v>
      </c>
      <c r="F47" s="261">
        <v>2030</v>
      </c>
      <c r="G47" s="270">
        <v>2035</v>
      </c>
      <c r="Q47" s="919" t="s">
        <v>226</v>
      </c>
      <c r="R47" s="918"/>
      <c r="S47" s="920">
        <f>(SUM(C$61:C$65)/SUM(C$48:C$50))*100</f>
        <v>163.64373942204787</v>
      </c>
    </row>
    <row r="48" spans="1:19" x14ac:dyDescent="0.25">
      <c r="A48" s="267" t="s">
        <v>2</v>
      </c>
      <c r="B48" s="261">
        <v>165</v>
      </c>
      <c r="C48" s="262">
        <v>140.32149757971396</v>
      </c>
      <c r="D48" s="262">
        <v>167.46686726401077</v>
      </c>
      <c r="E48" s="262">
        <v>201.11975999835613</v>
      </c>
      <c r="F48" s="262">
        <v>209.88684032293446</v>
      </c>
      <c r="G48" s="271">
        <v>189.10319231744847</v>
      </c>
      <c r="Q48" s="919" t="s">
        <v>227</v>
      </c>
      <c r="R48" s="918"/>
      <c r="S48" s="921">
        <f>(C$21/C$43)*100</f>
        <v>99.271859761232335</v>
      </c>
    </row>
    <row r="49" spans="1:19" x14ac:dyDescent="0.25">
      <c r="A49" s="267" t="s">
        <v>3</v>
      </c>
      <c r="B49" s="261">
        <v>180</v>
      </c>
      <c r="C49" s="262">
        <v>155.03497768742932</v>
      </c>
      <c r="D49" s="262">
        <v>131.23942768244126</v>
      </c>
      <c r="E49" s="262">
        <v>159.262146026008</v>
      </c>
      <c r="F49" s="262">
        <v>190.75777639434091</v>
      </c>
      <c r="G49" s="271">
        <v>197.0809784561057</v>
      </c>
      <c r="Q49" s="919" t="s">
        <v>228</v>
      </c>
      <c r="R49" s="918"/>
      <c r="S49" s="921">
        <f>(SUM(C$48)/SUM(C$28:C$33))*1000</f>
        <v>357.11959367017397</v>
      </c>
    </row>
    <row r="50" spans="1:19" x14ac:dyDescent="0.25">
      <c r="A50" s="267" t="s">
        <v>4</v>
      </c>
      <c r="B50" s="261">
        <v>197</v>
      </c>
      <c r="C50" s="262">
        <v>169.38420851779688</v>
      </c>
      <c r="D50" s="262">
        <v>145.35780580480915</v>
      </c>
      <c r="E50" s="262">
        <v>122.48500379817739</v>
      </c>
      <c r="F50" s="262">
        <v>151.53833857517435</v>
      </c>
      <c r="G50" s="271">
        <v>180.83687085095517</v>
      </c>
      <c r="Q50" s="919" t="s">
        <v>229</v>
      </c>
      <c r="R50" s="918"/>
      <c r="S50" s="921">
        <f>(SUM(C$52:C$54)/SUM(C$48:C$51,C$55:C$65))*100</f>
        <v>16.961345226343791</v>
      </c>
    </row>
    <row r="51" spans="1:19" x14ac:dyDescent="0.25">
      <c r="A51" s="267" t="s">
        <v>5</v>
      </c>
      <c r="B51" s="261">
        <v>200</v>
      </c>
      <c r="C51" s="262">
        <v>186.16295822130792</v>
      </c>
      <c r="D51" s="262">
        <v>158.7069523252662</v>
      </c>
      <c r="E51" s="262">
        <v>135.76153200429883</v>
      </c>
      <c r="F51" s="262">
        <v>113.92710061426646</v>
      </c>
      <c r="G51" s="271">
        <v>144.03530835953583</v>
      </c>
      <c r="Q51" s="904"/>
      <c r="R51" s="904"/>
      <c r="S51" s="904"/>
    </row>
    <row r="52" spans="1:19" x14ac:dyDescent="0.25">
      <c r="A52" s="267" t="s">
        <v>6</v>
      </c>
      <c r="B52" s="261">
        <v>114</v>
      </c>
      <c r="C52" s="262">
        <v>192.96179057276441</v>
      </c>
      <c r="D52" s="262">
        <v>174.3592955951062</v>
      </c>
      <c r="E52" s="262">
        <v>147.54673399758457</v>
      </c>
      <c r="F52" s="262">
        <v>125.93003075466015</v>
      </c>
      <c r="G52" s="271">
        <v>105.2379396335518</v>
      </c>
      <c r="Q52" s="904"/>
      <c r="R52" s="904"/>
      <c r="S52" s="904"/>
    </row>
    <row r="53" spans="1:19" x14ac:dyDescent="0.25">
      <c r="A53" s="267" t="s">
        <v>7</v>
      </c>
      <c r="B53" s="261">
        <v>117</v>
      </c>
      <c r="C53" s="262">
        <v>106.94635519191664</v>
      </c>
      <c r="D53" s="262">
        <v>185.65469187061254</v>
      </c>
      <c r="E53" s="262">
        <v>162.1914584880692</v>
      </c>
      <c r="F53" s="262">
        <v>136.53780961716507</v>
      </c>
      <c r="G53" s="271">
        <v>116.30585656140246</v>
      </c>
      <c r="Q53" s="904"/>
      <c r="R53" s="904"/>
      <c r="S53" s="904"/>
    </row>
    <row r="54" spans="1:19" x14ac:dyDescent="0.25">
      <c r="A54" s="267" t="s">
        <v>8</v>
      </c>
      <c r="B54" s="261">
        <v>113</v>
      </c>
      <c r="C54" s="262">
        <v>110.47195104667227</v>
      </c>
      <c r="D54" s="262">
        <v>100.23326392252656</v>
      </c>
      <c r="E54" s="262">
        <v>178.91486974126076</v>
      </c>
      <c r="F54" s="262">
        <v>150.41020002601948</v>
      </c>
      <c r="G54" s="271">
        <v>126.26897407359125</v>
      </c>
      <c r="Q54" s="904"/>
      <c r="R54" s="904"/>
      <c r="S54" s="904"/>
    </row>
    <row r="55" spans="1:19" x14ac:dyDescent="0.25">
      <c r="A55" s="267" t="s">
        <v>9</v>
      </c>
      <c r="B55" s="261">
        <v>131</v>
      </c>
      <c r="C55" s="262">
        <v>105.55798457681645</v>
      </c>
      <c r="D55" s="262">
        <v>104.01066936338964</v>
      </c>
      <c r="E55" s="262">
        <v>93.57533462366105</v>
      </c>
      <c r="F55" s="262">
        <v>172.37337585753033</v>
      </c>
      <c r="G55" s="271">
        <v>138.68742536268519</v>
      </c>
      <c r="Q55" s="904"/>
      <c r="R55" s="904"/>
      <c r="S55" s="904"/>
    </row>
    <row r="56" spans="1:19" x14ac:dyDescent="0.25">
      <c r="A56" s="267" t="s">
        <v>10</v>
      </c>
      <c r="B56" s="261">
        <v>154</v>
      </c>
      <c r="C56" s="262">
        <v>121.98905724248363</v>
      </c>
      <c r="D56" s="262">
        <v>97.986514643978026</v>
      </c>
      <c r="E56" s="262">
        <v>97.480863868593545</v>
      </c>
      <c r="F56" s="262">
        <v>86.890665913282206</v>
      </c>
      <c r="G56" s="271">
        <v>165.6636188501605</v>
      </c>
      <c r="Q56" s="904"/>
      <c r="R56" s="904"/>
      <c r="S56" s="904"/>
    </row>
    <row r="57" spans="1:19" x14ac:dyDescent="0.25">
      <c r="A57" s="268" t="s">
        <v>11</v>
      </c>
      <c r="B57" s="263">
        <v>202</v>
      </c>
      <c r="C57" s="264">
        <v>142.16535373551923</v>
      </c>
      <c r="D57" s="264">
        <v>113.14855922388179</v>
      </c>
      <c r="E57" s="264">
        <v>90.531277031735968</v>
      </c>
      <c r="F57" s="264">
        <v>91.101833944522085</v>
      </c>
      <c r="G57" s="272">
        <v>80.331456050335632</v>
      </c>
      <c r="Q57" s="904"/>
      <c r="R57" s="904"/>
      <c r="S57" s="904"/>
    </row>
    <row r="58" spans="1:19" x14ac:dyDescent="0.25">
      <c r="A58" s="268" t="s">
        <v>12</v>
      </c>
      <c r="B58" s="263">
        <v>280</v>
      </c>
      <c r="C58" s="264">
        <v>184.18740120743615</v>
      </c>
      <c r="D58" s="264">
        <v>129.79914505764296</v>
      </c>
      <c r="E58" s="264">
        <v>103.91856564545456</v>
      </c>
      <c r="F58" s="264">
        <v>82.771528338936108</v>
      </c>
      <c r="G58" s="272">
        <v>84.386676754073164</v>
      </c>
      <c r="Q58" s="904"/>
      <c r="R58" s="904"/>
      <c r="S58" s="904"/>
    </row>
    <row r="59" spans="1:19" x14ac:dyDescent="0.25">
      <c r="A59" s="268" t="s">
        <v>13</v>
      </c>
      <c r="B59" s="263">
        <v>209</v>
      </c>
      <c r="C59" s="264">
        <v>263.52364019073815</v>
      </c>
      <c r="D59" s="264">
        <v>165.74661404592166</v>
      </c>
      <c r="E59" s="264">
        <v>117.51847131631371</v>
      </c>
      <c r="F59" s="264">
        <v>94.761771817118671</v>
      </c>
      <c r="G59" s="272">
        <v>75.045822484235785</v>
      </c>
      <c r="Q59" s="904"/>
      <c r="R59" s="904"/>
      <c r="S59" s="904"/>
    </row>
    <row r="60" spans="1:19" x14ac:dyDescent="0.25">
      <c r="A60" s="268" t="s">
        <v>14</v>
      </c>
      <c r="B60" s="263">
        <v>213</v>
      </c>
      <c r="C60" s="264">
        <v>190.65594545284205</v>
      </c>
      <c r="D60" s="264">
        <v>244.12176438233485</v>
      </c>
      <c r="E60" s="264">
        <v>145.73412501651731</v>
      </c>
      <c r="F60" s="264">
        <v>104.66791073488807</v>
      </c>
      <c r="G60" s="272">
        <v>84.99682278442279</v>
      </c>
      <c r="Q60" s="904"/>
      <c r="R60" s="904"/>
      <c r="S60" s="904"/>
    </row>
    <row r="61" spans="1:19" x14ac:dyDescent="0.25">
      <c r="A61" s="268" t="s">
        <v>15</v>
      </c>
      <c r="B61" s="263">
        <v>164</v>
      </c>
      <c r="C61" s="264">
        <v>193.18388444154184</v>
      </c>
      <c r="D61" s="264">
        <v>169.46994460848569</v>
      </c>
      <c r="E61" s="264">
        <v>221.21430334026618</v>
      </c>
      <c r="F61" s="264">
        <v>124.27155532360834</v>
      </c>
      <c r="G61" s="272">
        <v>91.242445121689912</v>
      </c>
      <c r="Q61" s="904"/>
      <c r="R61" s="904"/>
      <c r="S61" s="904"/>
    </row>
    <row r="62" spans="1:19" x14ac:dyDescent="0.25">
      <c r="A62" s="268" t="s">
        <v>16</v>
      </c>
      <c r="B62" s="263">
        <v>138</v>
      </c>
      <c r="C62" s="264">
        <v>144.80085187309146</v>
      </c>
      <c r="D62" s="264">
        <v>171.36376140259239</v>
      </c>
      <c r="E62" s="264">
        <v>146.75398818089309</v>
      </c>
      <c r="F62" s="264">
        <v>196.32854437754139</v>
      </c>
      <c r="G62" s="272">
        <v>102.62549765512267</v>
      </c>
      <c r="Q62" s="904"/>
      <c r="R62" s="904"/>
      <c r="S62" s="904"/>
    </row>
    <row r="63" spans="1:19" x14ac:dyDescent="0.25">
      <c r="A63" s="268" t="s">
        <v>17</v>
      </c>
      <c r="B63" s="263">
        <v>127</v>
      </c>
      <c r="C63" s="264">
        <v>113.65208695216614</v>
      </c>
      <c r="D63" s="264">
        <v>120.04609490012716</v>
      </c>
      <c r="E63" s="264">
        <v>142.97538310283409</v>
      </c>
      <c r="F63" s="264">
        <v>118.87059811087461</v>
      </c>
      <c r="G63" s="272">
        <v>164.13489525030047</v>
      </c>
      <c r="Q63" s="904"/>
      <c r="R63" s="904"/>
      <c r="S63" s="904"/>
    </row>
    <row r="64" spans="1:19" x14ac:dyDescent="0.25">
      <c r="A64" s="268" t="s">
        <v>18</v>
      </c>
      <c r="B64" s="263">
        <v>128</v>
      </c>
      <c r="C64" s="264">
        <v>98.083575677364507</v>
      </c>
      <c r="D64" s="264">
        <v>86.903450374845463</v>
      </c>
      <c r="E64" s="264">
        <v>92.779269708905758</v>
      </c>
      <c r="F64" s="264">
        <v>111.76378776961988</v>
      </c>
      <c r="G64" s="272">
        <v>88.920501579242227</v>
      </c>
      <c r="Q64" s="919" t="s">
        <v>223</v>
      </c>
      <c r="R64" s="918"/>
      <c r="S64" s="920">
        <f>(SUM(D$48:D$50,D$61:D$65)/SUM(D$51:D$60))*100</f>
        <v>82.034456784500009</v>
      </c>
    </row>
    <row r="65" spans="1:19" ht="15.75" thickBot="1" x14ac:dyDescent="0.3">
      <c r="A65" s="269" t="s">
        <v>19</v>
      </c>
      <c r="B65" s="265">
        <v>170</v>
      </c>
      <c r="C65" s="266">
        <v>210.79863461710704</v>
      </c>
      <c r="D65" s="266">
        <v>217.1497865971472</v>
      </c>
      <c r="E65" s="266">
        <v>211.96459126763327</v>
      </c>
      <c r="F65" s="266">
        <v>212.05250659355477</v>
      </c>
      <c r="G65" s="273">
        <v>226.07692914459761</v>
      </c>
      <c r="Q65" s="919" t="s">
        <v>224</v>
      </c>
      <c r="R65" s="918"/>
      <c r="S65" s="920">
        <f>(SUM(D$48:D$50)/SUM(D$51:D$60))*100</f>
        <v>30.131218775068902</v>
      </c>
    </row>
    <row r="66" spans="1:19" ht="15.75" thickTop="1" x14ac:dyDescent="0.25">
      <c r="A66" s="268" t="s">
        <v>20</v>
      </c>
      <c r="B66" s="263">
        <v>3002</v>
      </c>
      <c r="C66" s="264">
        <v>2829.8821547847078</v>
      </c>
      <c r="D66" s="264">
        <v>2682.7646090651197</v>
      </c>
      <c r="E66" s="264">
        <v>2571.7276771565635</v>
      </c>
      <c r="F66" s="264">
        <v>2474.8421750860371</v>
      </c>
      <c r="G66" s="272">
        <v>2360.9812112894565</v>
      </c>
      <c r="Q66" s="919" t="s">
        <v>225</v>
      </c>
      <c r="R66" s="918"/>
      <c r="S66" s="920">
        <f>(SUM(D$61:D$65)/SUM(D$51:D$60))*100</f>
        <v>51.903238009431107</v>
      </c>
    </row>
    <row r="67" spans="1:19" x14ac:dyDescent="0.25">
      <c r="Q67" s="919" t="s">
        <v>226</v>
      </c>
      <c r="R67" s="918"/>
      <c r="S67" s="920">
        <f>(SUM(D$61:D$65)/SUM(D$48:D$50))*100</f>
        <v>172.25734676347295</v>
      </c>
    </row>
    <row r="68" spans="1:19" x14ac:dyDescent="0.25">
      <c r="Q68" s="919" t="s">
        <v>227</v>
      </c>
      <c r="R68" s="918"/>
      <c r="S68" s="921">
        <f>(D$21/D$43)*100</f>
        <v>98.096617874698779</v>
      </c>
    </row>
    <row r="69" spans="1:19" x14ac:dyDescent="0.25">
      <c r="Q69" s="919" t="s">
        <v>228</v>
      </c>
      <c r="R69" s="918"/>
      <c r="S69" s="921">
        <f>(SUM(D$48)/SUM(D$28:D$33))*1000</f>
        <v>430.68805270552144</v>
      </c>
    </row>
    <row r="70" spans="1:19" x14ac:dyDescent="0.25">
      <c r="Q70" s="919" t="s">
        <v>229</v>
      </c>
      <c r="R70" s="918"/>
      <c r="S70" s="921">
        <f>(SUM(D$52:D$54)/SUM(D$48:D$51,D$55:D$65))*100</f>
        <v>20.708376013284632</v>
      </c>
    </row>
    <row r="71" spans="1:19" x14ac:dyDescent="0.25">
      <c r="Q71" s="904"/>
      <c r="R71" s="904"/>
      <c r="S71" s="904"/>
    </row>
    <row r="72" spans="1:19" x14ac:dyDescent="0.25">
      <c r="Q72" s="904"/>
      <c r="R72" s="904"/>
      <c r="S72" s="904"/>
    </row>
    <row r="73" spans="1:19" x14ac:dyDescent="0.25">
      <c r="Q73" s="904"/>
      <c r="R73" s="904"/>
      <c r="S73" s="904"/>
    </row>
    <row r="74" spans="1:19" x14ac:dyDescent="0.25">
      <c r="Q74" s="904"/>
      <c r="R74" s="904"/>
      <c r="S74" s="904"/>
    </row>
    <row r="75" spans="1:19" x14ac:dyDescent="0.25">
      <c r="Q75" s="904"/>
      <c r="R75" s="904"/>
      <c r="S75" s="904"/>
    </row>
    <row r="76" spans="1:19" x14ac:dyDescent="0.25">
      <c r="Q76" s="904"/>
      <c r="R76" s="904"/>
      <c r="S76" s="904"/>
    </row>
    <row r="77" spans="1:19" x14ac:dyDescent="0.25">
      <c r="Q77" s="904"/>
      <c r="R77" s="904"/>
      <c r="S77" s="904"/>
    </row>
    <row r="78" spans="1:19" x14ac:dyDescent="0.25">
      <c r="Q78" s="904"/>
      <c r="R78" s="904"/>
      <c r="S78" s="904"/>
    </row>
    <row r="79" spans="1:19" x14ac:dyDescent="0.25">
      <c r="Q79" s="904"/>
      <c r="R79" s="904"/>
      <c r="S79" s="904"/>
    </row>
    <row r="80" spans="1:19" x14ac:dyDescent="0.25">
      <c r="Q80" s="904"/>
      <c r="R80" s="904"/>
      <c r="S80" s="904"/>
    </row>
    <row r="81" spans="17:19" x14ac:dyDescent="0.25">
      <c r="Q81" s="904"/>
      <c r="R81" s="904"/>
      <c r="S81" s="904"/>
    </row>
    <row r="82" spans="17:19" x14ac:dyDescent="0.25">
      <c r="Q82" s="904"/>
      <c r="R82" s="904"/>
      <c r="S82" s="904"/>
    </row>
    <row r="83" spans="17:19" x14ac:dyDescent="0.25">
      <c r="Q83" s="904"/>
      <c r="R83" s="904"/>
      <c r="S83" s="904"/>
    </row>
    <row r="84" spans="17:19" x14ac:dyDescent="0.25">
      <c r="Q84" s="919" t="s">
        <v>223</v>
      </c>
      <c r="R84" s="918"/>
      <c r="S84" s="920">
        <f>(SUM(E$48:E$50,E$61:E$65)/SUM(E$51:E$60))*100</f>
        <v>101.99353968941263</v>
      </c>
    </row>
    <row r="85" spans="17:19" x14ac:dyDescent="0.25">
      <c r="Q85" s="919" t="s">
        <v>224</v>
      </c>
      <c r="R85" s="918"/>
      <c r="S85" s="920">
        <f>(SUM(E$48:E$50)/SUM(E$51:E$60))*100</f>
        <v>37.926253693308794</v>
      </c>
    </row>
    <row r="86" spans="17:19" x14ac:dyDescent="0.25">
      <c r="Q86" s="919" t="s">
        <v>225</v>
      </c>
      <c r="R86" s="918"/>
      <c r="S86" s="920">
        <f>(SUM(E$61:E$65)/SUM(E$51:E$60))*100</f>
        <v>64.06728599610382</v>
      </c>
    </row>
    <row r="87" spans="17:19" x14ac:dyDescent="0.25">
      <c r="Q87" s="919" t="s">
        <v>226</v>
      </c>
      <c r="R87" s="918"/>
      <c r="S87" s="920">
        <f>(SUM(E$61:E$65)/SUM(E$48:E$50))*100</f>
        <v>168.92595433808165</v>
      </c>
    </row>
    <row r="88" spans="17:19" x14ac:dyDescent="0.25">
      <c r="Q88" s="919" t="s">
        <v>227</v>
      </c>
      <c r="R88" s="918"/>
      <c r="S88" s="921">
        <f>(E$21/E$43)*100</f>
        <v>96.965557466193133</v>
      </c>
    </row>
    <row r="89" spans="17:19" x14ac:dyDescent="0.25">
      <c r="Q89" s="919" t="s">
        <v>228</v>
      </c>
      <c r="R89" s="918"/>
      <c r="S89" s="921">
        <f>(SUM(E$48)/SUM(E$28:E$33))*1000</f>
        <v>513.69519700036483</v>
      </c>
    </row>
    <row r="90" spans="17:19" x14ac:dyDescent="0.25">
      <c r="Q90" s="919" t="s">
        <v>229</v>
      </c>
      <c r="R90" s="918"/>
      <c r="S90" s="921">
        <f>(SUM(E$52:E$54)/SUM(E$48:E$51,E$55:E$65))*100</f>
        <v>23.458260147028756</v>
      </c>
    </row>
    <row r="91" spans="17:19" x14ac:dyDescent="0.25">
      <c r="Q91" s="904"/>
      <c r="R91" s="904"/>
      <c r="S91" s="904"/>
    </row>
    <row r="92" spans="17:19" x14ac:dyDescent="0.25">
      <c r="Q92" s="904"/>
      <c r="R92" s="904"/>
      <c r="S92" s="904"/>
    </row>
    <row r="93" spans="17:19" x14ac:dyDescent="0.25">
      <c r="Q93" s="904"/>
      <c r="R93" s="904"/>
      <c r="S93" s="904"/>
    </row>
    <row r="94" spans="17:19" x14ac:dyDescent="0.25">
      <c r="Q94" s="904"/>
      <c r="R94" s="904"/>
      <c r="S94" s="904"/>
    </row>
    <row r="95" spans="17:19" x14ac:dyDescent="0.25">
      <c r="Q95" s="904"/>
      <c r="R95" s="904"/>
      <c r="S95" s="904"/>
    </row>
    <row r="96" spans="17:19" x14ac:dyDescent="0.25">
      <c r="Q96" s="904"/>
      <c r="R96" s="904"/>
      <c r="S96" s="904"/>
    </row>
    <row r="97" spans="17:19" x14ac:dyDescent="0.25">
      <c r="Q97" s="904"/>
      <c r="R97" s="904"/>
      <c r="S97" s="904"/>
    </row>
    <row r="98" spans="17:19" x14ac:dyDescent="0.25">
      <c r="Q98" s="904"/>
      <c r="R98" s="904"/>
      <c r="S98" s="904"/>
    </row>
    <row r="99" spans="17:19" x14ac:dyDescent="0.25">
      <c r="Q99" s="904"/>
      <c r="R99" s="904"/>
      <c r="S99" s="904"/>
    </row>
    <row r="100" spans="17:19" x14ac:dyDescent="0.25">
      <c r="Q100" s="904"/>
      <c r="R100" s="904"/>
      <c r="S100" s="904"/>
    </row>
    <row r="101" spans="17:19" x14ac:dyDescent="0.25">
      <c r="Q101" s="904"/>
      <c r="R101" s="904"/>
      <c r="S101" s="904"/>
    </row>
    <row r="102" spans="17:19" x14ac:dyDescent="0.25">
      <c r="Q102" s="904"/>
      <c r="R102" s="904"/>
      <c r="S102" s="904"/>
    </row>
    <row r="103" spans="17:19" x14ac:dyDescent="0.25">
      <c r="Q103" s="904"/>
      <c r="R103" s="904"/>
      <c r="S103" s="904"/>
    </row>
    <row r="104" spans="17:19" x14ac:dyDescent="0.25">
      <c r="Q104" s="919" t="s">
        <v>223</v>
      </c>
      <c r="R104" s="918"/>
      <c r="S104" s="920">
        <f>(SUM(F$48:F$50,F$61:F$65)/SUM(F$51:F$60))*100</f>
        <v>113.46398646877371</v>
      </c>
    </row>
    <row r="105" spans="17:19" x14ac:dyDescent="0.25">
      <c r="Q105" s="919" t="s">
        <v>224</v>
      </c>
      <c r="R105" s="918"/>
      <c r="S105" s="920">
        <f>(SUM(F$48:F$50)/SUM(F$51:F$60))*100</f>
        <v>47.627754239616181</v>
      </c>
    </row>
    <row r="106" spans="17:19" x14ac:dyDescent="0.25">
      <c r="Q106" s="919" t="s">
        <v>225</v>
      </c>
      <c r="R106" s="918"/>
      <c r="S106" s="920">
        <f>(SUM(F$61:F$65)/SUM(F$51:F$60))*100</f>
        <v>65.836232229157503</v>
      </c>
    </row>
    <row r="107" spans="17:19" x14ac:dyDescent="0.25">
      <c r="Q107" s="919" t="s">
        <v>226</v>
      </c>
      <c r="R107" s="918"/>
      <c r="S107" s="920">
        <f>(SUM(F$61:F$65)/SUM(F$48:F$50))*100</f>
        <v>138.23081369307087</v>
      </c>
    </row>
    <row r="108" spans="17:19" x14ac:dyDescent="0.25">
      <c r="Q108" s="919" t="s">
        <v>227</v>
      </c>
      <c r="R108" s="918"/>
      <c r="S108" s="921">
        <f>(F$21/F$43)*100</f>
        <v>95.865637591623624</v>
      </c>
    </row>
    <row r="109" spans="17:19" x14ac:dyDescent="0.25">
      <c r="Q109" s="919" t="s">
        <v>228</v>
      </c>
      <c r="R109" s="918"/>
      <c r="S109" s="921">
        <f>(SUM(F$48)/SUM(F$28:F$33))*1000</f>
        <v>544.31981226580808</v>
      </c>
    </row>
    <row r="110" spans="17:19" x14ac:dyDescent="0.25">
      <c r="Q110" s="919" t="s">
        <v>229</v>
      </c>
      <c r="R110" s="918"/>
      <c r="S110" s="921">
        <f>(SUM(F$52:F$54)/SUM(F$48:F$51,F$55:F$65))*100</f>
        <v>20.023531614931777</v>
      </c>
    </row>
    <row r="111" spans="17:19" x14ac:dyDescent="0.25">
      <c r="Q111" s="904"/>
      <c r="R111" s="904"/>
      <c r="S111" s="904"/>
    </row>
    <row r="112" spans="17:19" x14ac:dyDescent="0.25">
      <c r="Q112" s="904"/>
      <c r="R112" s="904"/>
      <c r="S112" s="904"/>
    </row>
    <row r="113" spans="17:19" x14ac:dyDescent="0.25">
      <c r="Q113" s="904"/>
      <c r="R113" s="904"/>
      <c r="S113" s="904"/>
    </row>
    <row r="114" spans="17:19" x14ac:dyDescent="0.25">
      <c r="Q114" s="904"/>
      <c r="R114" s="904"/>
      <c r="S114" s="904"/>
    </row>
    <row r="115" spans="17:19" x14ac:dyDescent="0.25">
      <c r="Q115" s="904"/>
      <c r="R115" s="904"/>
      <c r="S115" s="904"/>
    </row>
    <row r="116" spans="17:19" x14ac:dyDescent="0.25">
      <c r="Q116" s="904"/>
      <c r="R116" s="904"/>
      <c r="S116" s="904"/>
    </row>
    <row r="117" spans="17:19" x14ac:dyDescent="0.25">
      <c r="Q117" s="904"/>
      <c r="R117" s="904"/>
      <c r="S117" s="904"/>
    </row>
    <row r="118" spans="17:19" x14ac:dyDescent="0.25">
      <c r="Q118" s="904"/>
      <c r="R118" s="904"/>
      <c r="S118" s="904"/>
    </row>
    <row r="119" spans="17:19" x14ac:dyDescent="0.25">
      <c r="Q119" s="904"/>
      <c r="R119" s="904"/>
      <c r="S119" s="904"/>
    </row>
    <row r="120" spans="17:19" x14ac:dyDescent="0.25">
      <c r="Q120" s="904"/>
      <c r="R120" s="904"/>
      <c r="S120" s="904"/>
    </row>
    <row r="121" spans="17:19" x14ac:dyDescent="0.25">
      <c r="Q121" s="904"/>
      <c r="R121" s="904"/>
      <c r="S121" s="904"/>
    </row>
    <row r="122" spans="17:19" x14ac:dyDescent="0.25">
      <c r="Q122" s="904"/>
      <c r="R122" s="904"/>
      <c r="S122" s="904"/>
    </row>
    <row r="123" spans="17:19" x14ac:dyDescent="0.25">
      <c r="Q123" s="904"/>
      <c r="R123" s="904"/>
      <c r="S123" s="904"/>
    </row>
    <row r="124" spans="17:19" x14ac:dyDescent="0.25">
      <c r="Q124" s="919" t="s">
        <v>223</v>
      </c>
      <c r="R124" s="918"/>
      <c r="S124" s="920">
        <f>(SUM(G$48:G$50,G$61:G$65)/SUM(G$51:G$60))*100</f>
        <v>110.62137988739731</v>
      </c>
    </row>
    <row r="125" spans="17:19" x14ac:dyDescent="0.25">
      <c r="Q125" s="919" t="s">
        <v>224</v>
      </c>
      <c r="R125" s="918"/>
      <c r="S125" s="920">
        <f>(SUM(G$48:G$50)/SUM(G$51:G$60))*100</f>
        <v>50.583525883680466</v>
      </c>
    </row>
    <row r="126" spans="17:19" x14ac:dyDescent="0.25">
      <c r="Q126" s="919" t="s">
        <v>225</v>
      </c>
      <c r="R126" s="918"/>
      <c r="S126" s="920">
        <f>(SUM(G$61:G$65)/SUM(G$51:G$60))*100</f>
        <v>60.037854003716838</v>
      </c>
    </row>
    <row r="127" spans="17:19" x14ac:dyDescent="0.25">
      <c r="Q127" s="919" t="s">
        <v>226</v>
      </c>
      <c r="R127" s="918"/>
      <c r="S127" s="920">
        <f>(SUM(G$61:G$65)/SUM(G$48:G$50))*100</f>
        <v>118.69052810153471</v>
      </c>
    </row>
    <row r="128" spans="17:19" x14ac:dyDescent="0.25">
      <c r="Q128" s="919" t="s">
        <v>227</v>
      </c>
      <c r="R128" s="918"/>
      <c r="S128" s="921">
        <f>(G$21/G$43)*100</f>
        <v>94.898068043939546</v>
      </c>
    </row>
    <row r="129" spans="17:19" x14ac:dyDescent="0.25">
      <c r="Q129" s="919" t="s">
        <v>228</v>
      </c>
      <c r="R129" s="918"/>
      <c r="S129" s="921">
        <f>(SUM(G$48)/SUM(G$28:G$33))*1000</f>
        <v>474.35732980115142</v>
      </c>
    </row>
    <row r="130" spans="17:19" x14ac:dyDescent="0.25">
      <c r="Q130" s="919" t="s">
        <v>229</v>
      </c>
      <c r="R130" s="918"/>
      <c r="S130" s="921">
        <f>(SUM(G$52:G$54)/SUM(G$48:G$51,G$55:G$65))*100</f>
        <v>17.276883701403737</v>
      </c>
    </row>
    <row r="147" spans="4:8" x14ac:dyDescent="0.25">
      <c r="D147" s="19"/>
      <c r="E147" s="19"/>
      <c r="F147" s="19"/>
      <c r="G147" s="19"/>
      <c r="H147" s="19"/>
    </row>
  </sheetData>
  <mergeCells count="3">
    <mergeCell ref="A1:G1"/>
    <mergeCell ref="A23:G23"/>
    <mergeCell ref="A46:G46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Z147"/>
  <sheetViews>
    <sheetView workbookViewId="0">
      <selection sqref="A1:G1"/>
    </sheetView>
  </sheetViews>
  <sheetFormatPr defaultRowHeight="15" x14ac:dyDescent="0.25"/>
  <cols>
    <col min="1" max="9" width="9.140625" style="18"/>
    <col min="10" max="11" width="11.140625" style="18" bestFit="1" customWidth="1"/>
    <col min="12" max="12" width="11.140625" style="18" customWidth="1"/>
    <col min="13" max="14" width="11.140625" style="18" bestFit="1" customWidth="1"/>
    <col min="15" max="15" width="11.140625" style="18" customWidth="1"/>
    <col min="16" max="17" width="11.140625" style="18" bestFit="1" customWidth="1"/>
    <col min="18" max="18" width="11.140625" style="18" customWidth="1"/>
    <col min="19" max="20" width="11.140625" style="18" bestFit="1" customWidth="1"/>
    <col min="21" max="21" width="11.140625" style="18" customWidth="1"/>
    <col min="22" max="23" width="11.140625" style="18" bestFit="1" customWidth="1"/>
    <col min="24" max="24" width="11.140625" style="18" customWidth="1"/>
    <col min="25" max="26" width="11.140625" style="18" bestFit="1" customWidth="1"/>
    <col min="27" max="16384" width="9.140625" style="18"/>
  </cols>
  <sheetData>
    <row r="1" spans="1:26" x14ac:dyDescent="0.25">
      <c r="A1" s="922" t="s">
        <v>85</v>
      </c>
      <c r="B1" s="923"/>
      <c r="C1" s="923"/>
      <c r="D1" s="923"/>
      <c r="E1" s="923"/>
      <c r="F1" s="923"/>
      <c r="G1" s="924"/>
      <c r="J1" s="20" t="s">
        <v>23</v>
      </c>
      <c r="K1" s="20" t="s">
        <v>24</v>
      </c>
      <c r="L1" s="20"/>
      <c r="M1" s="20" t="s">
        <v>23</v>
      </c>
      <c r="N1" s="20" t="s">
        <v>24</v>
      </c>
      <c r="O1" s="20"/>
      <c r="P1" s="20" t="s">
        <v>23</v>
      </c>
      <c r="Q1" s="20" t="s">
        <v>24</v>
      </c>
      <c r="R1" s="20"/>
      <c r="S1" s="20" t="s">
        <v>23</v>
      </c>
      <c r="T1" s="20" t="s">
        <v>24</v>
      </c>
      <c r="U1" s="20"/>
      <c r="V1" s="20" t="s">
        <v>23</v>
      </c>
      <c r="W1" s="20" t="s">
        <v>24</v>
      </c>
      <c r="X1" s="20"/>
      <c r="Y1" s="20" t="s">
        <v>23</v>
      </c>
      <c r="Z1" s="20" t="s">
        <v>24</v>
      </c>
    </row>
    <row r="2" spans="1:26" x14ac:dyDescent="0.25">
      <c r="A2" s="281" t="s">
        <v>1</v>
      </c>
      <c r="B2" s="275">
        <v>2010</v>
      </c>
      <c r="C2" s="275">
        <v>2015</v>
      </c>
      <c r="D2" s="275">
        <v>2020</v>
      </c>
      <c r="E2" s="275">
        <v>2025</v>
      </c>
      <c r="F2" s="275">
        <v>2030</v>
      </c>
      <c r="G2" s="284">
        <v>2035</v>
      </c>
      <c r="J2" s="1">
        <f>B2</f>
        <v>2010</v>
      </c>
      <c r="K2" s="1">
        <f>B24</f>
        <v>2010</v>
      </c>
      <c r="L2" s="1"/>
      <c r="M2" s="1">
        <v>2015</v>
      </c>
      <c r="N2" s="1">
        <v>2015</v>
      </c>
      <c r="O2" s="1"/>
      <c r="P2" s="1">
        <v>2020</v>
      </c>
      <c r="Q2" s="1">
        <v>2020</v>
      </c>
      <c r="R2" s="1"/>
      <c r="S2" s="1">
        <v>2025</v>
      </c>
      <c r="T2" s="1">
        <v>2025</v>
      </c>
      <c r="U2" s="1"/>
      <c r="V2" s="1">
        <v>2030</v>
      </c>
      <c r="W2" s="1">
        <v>2030</v>
      </c>
      <c r="X2" s="1"/>
      <c r="Y2" s="1">
        <v>2035</v>
      </c>
      <c r="Z2" s="1">
        <v>2035</v>
      </c>
    </row>
    <row r="3" spans="1:26" x14ac:dyDescent="0.25">
      <c r="A3" s="281" t="s">
        <v>2</v>
      </c>
      <c r="B3" s="275">
        <v>134</v>
      </c>
      <c r="C3" s="276">
        <v>89.282379890424252</v>
      </c>
      <c r="D3" s="276">
        <v>102.99080418011961</v>
      </c>
      <c r="E3" s="276">
        <v>120.47646141254093</v>
      </c>
      <c r="F3" s="276">
        <v>131.45989096671792</v>
      </c>
      <c r="G3" s="285">
        <v>118.56911367148585</v>
      </c>
      <c r="I3" s="21" t="s">
        <v>2</v>
      </c>
      <c r="J3" s="20">
        <f>-B3/B$66</f>
        <v>-3.2915745517071972E-2</v>
      </c>
      <c r="K3" s="20">
        <f>B25/B$66</f>
        <v>2.3335789732252518E-2</v>
      </c>
      <c r="L3" s="21" t="s">
        <v>2</v>
      </c>
      <c r="M3" s="20">
        <f>-C3/C$66</f>
        <v>-2.2620113513420647E-2</v>
      </c>
      <c r="N3" s="20">
        <f>C25/C$66</f>
        <v>2.1909563029093703E-2</v>
      </c>
      <c r="O3" s="21" t="s">
        <v>2</v>
      </c>
      <c r="P3" s="20">
        <f>-D3/D$66</f>
        <v>-2.6877745759829808E-2</v>
      </c>
      <c r="Q3" s="20">
        <f>D25/D$66</f>
        <v>2.5819710426332416E-2</v>
      </c>
      <c r="R3" s="21" t="s">
        <v>2</v>
      </c>
      <c r="S3" s="20">
        <f>-E3/E$66</f>
        <v>-3.2177024699420888E-2</v>
      </c>
      <c r="T3" s="20">
        <f>E25/E$66</f>
        <v>3.0915274469461497E-2</v>
      </c>
      <c r="U3" s="21" t="s">
        <v>2</v>
      </c>
      <c r="V3" s="20">
        <f>-F3/F$66</f>
        <v>-3.5812035553911374E-2</v>
      </c>
      <c r="W3" s="20">
        <f>F25/F$66</f>
        <v>3.4407639753988417E-2</v>
      </c>
      <c r="X3" s="21" t="s">
        <v>2</v>
      </c>
      <c r="Y3" s="20">
        <f>-G3/G$66</f>
        <v>-3.3196340245844426E-2</v>
      </c>
      <c r="Z3" s="20">
        <f>G25/G$66</f>
        <v>3.1894523036696321E-2</v>
      </c>
    </row>
    <row r="4" spans="1:26" x14ac:dyDescent="0.25">
      <c r="A4" s="281" t="s">
        <v>3</v>
      </c>
      <c r="B4" s="275">
        <v>131</v>
      </c>
      <c r="C4" s="276">
        <v>130.04509444691263</v>
      </c>
      <c r="D4" s="276">
        <v>85.381485223765793</v>
      </c>
      <c r="E4" s="276">
        <v>100.22061756054559</v>
      </c>
      <c r="F4" s="276">
        <v>117.1587558283848</v>
      </c>
      <c r="G4" s="285">
        <v>127.54175101943413</v>
      </c>
      <c r="I4" s="21" t="s">
        <v>3</v>
      </c>
      <c r="J4" s="20">
        <f t="shared" ref="J4:J20" si="0">-B4/B$66</f>
        <v>-3.2178825841316629E-2</v>
      </c>
      <c r="K4" s="20">
        <f t="shared" ref="K4:K20" si="1">B26/B$66</f>
        <v>3.4880864652419553E-2</v>
      </c>
      <c r="L4" s="21" t="s">
        <v>3</v>
      </c>
      <c r="M4" s="20">
        <f t="shared" ref="M4:M20" si="2">-C4/C$66</f>
        <v>-3.2947540173804996E-2</v>
      </c>
      <c r="N4" s="20">
        <f t="shared" ref="N4:N20" si="3">C26/C$66</f>
        <v>2.304144952360191E-2</v>
      </c>
      <c r="O4" s="21" t="s">
        <v>3</v>
      </c>
      <c r="P4" s="20">
        <f t="shared" ref="P4:P20" si="4">-D4/D$66</f>
        <v>-2.2282201510220086E-2</v>
      </c>
      <c r="Q4" s="20">
        <f t="shared" ref="Q4:Q20" si="5">D26/D$66</f>
        <v>2.1855146345599704E-2</v>
      </c>
      <c r="R4" s="21" t="s">
        <v>3</v>
      </c>
      <c r="S4" s="20">
        <f t="shared" ref="S4:S20" si="6">-E4/E$66</f>
        <v>-2.6767065108215457E-2</v>
      </c>
      <c r="T4" s="20">
        <f t="shared" ref="T4:T20" si="7">E26/E$66</f>
        <v>2.5721493930121141E-2</v>
      </c>
      <c r="U4" s="21" t="s">
        <v>3</v>
      </c>
      <c r="V4" s="20">
        <f t="shared" ref="V4:V20" si="8">-F4/F$66</f>
        <v>-3.1916149468284388E-2</v>
      </c>
      <c r="W4" s="20">
        <f t="shared" ref="W4:W20" si="9">F26/F$66</f>
        <v>3.0689961857230403E-2</v>
      </c>
      <c r="X4" s="21" t="s">
        <v>3</v>
      </c>
      <c r="Y4" s="20">
        <f t="shared" ref="Y4:Y20" si="10">-G4/G$66</f>
        <v>-3.5708450803829415E-2</v>
      </c>
      <c r="Z4" s="20">
        <f t="shared" ref="Z4:Z20" si="11">G26/G$66</f>
        <v>3.4335878982847283E-2</v>
      </c>
    </row>
    <row r="5" spans="1:26" x14ac:dyDescent="0.25">
      <c r="A5" s="281" t="s">
        <v>4</v>
      </c>
      <c r="B5" s="275">
        <v>139</v>
      </c>
      <c r="C5" s="276">
        <v>127.10842019786226</v>
      </c>
      <c r="D5" s="276">
        <v>126.36795090807507</v>
      </c>
      <c r="E5" s="276">
        <v>81.665371892892637</v>
      </c>
      <c r="F5" s="276">
        <v>97.717522753701402</v>
      </c>
      <c r="G5" s="285">
        <v>114.10915173530125</v>
      </c>
      <c r="I5" s="21" t="s">
        <v>4</v>
      </c>
      <c r="J5" s="20">
        <f t="shared" si="0"/>
        <v>-3.414394497666421E-2</v>
      </c>
      <c r="K5" s="20">
        <f t="shared" si="1"/>
        <v>3.3652665192827315E-2</v>
      </c>
      <c r="L5" s="21" t="s">
        <v>4</v>
      </c>
      <c r="M5" s="20">
        <f t="shared" si="2"/>
        <v>-3.2203519853703927E-2</v>
      </c>
      <c r="N5" s="20">
        <f t="shared" si="3"/>
        <v>3.5038505257242294E-2</v>
      </c>
      <c r="O5" s="21" t="s">
        <v>4</v>
      </c>
      <c r="P5" s="20">
        <f t="shared" si="4"/>
        <v>-3.297853321698329E-2</v>
      </c>
      <c r="Q5" s="20">
        <f t="shared" si="5"/>
        <v>2.2728382455833276E-2</v>
      </c>
      <c r="R5" s="21" t="s">
        <v>4</v>
      </c>
      <c r="S5" s="20">
        <f t="shared" si="6"/>
        <v>-2.1811303699292288E-2</v>
      </c>
      <c r="T5" s="20">
        <f t="shared" si="7"/>
        <v>2.1699020219165654E-2</v>
      </c>
      <c r="U5" s="21" t="s">
        <v>4</v>
      </c>
      <c r="V5" s="20">
        <f t="shared" si="8"/>
        <v>-2.6620008379450638E-2</v>
      </c>
      <c r="W5" s="20">
        <f t="shared" si="9"/>
        <v>2.5585201371859968E-2</v>
      </c>
      <c r="X5" s="21" t="s">
        <v>4</v>
      </c>
      <c r="Y5" s="20">
        <f t="shared" si="10"/>
        <v>-3.1947664183988159E-2</v>
      </c>
      <c r="Z5" s="20">
        <f t="shared" si="11"/>
        <v>3.0753322157362335E-2</v>
      </c>
    </row>
    <row r="6" spans="1:26" x14ac:dyDescent="0.25">
      <c r="A6" s="281" t="s">
        <v>5</v>
      </c>
      <c r="B6" s="275">
        <v>151</v>
      </c>
      <c r="C6" s="276">
        <v>134.38654710218029</v>
      </c>
      <c r="D6" s="276">
        <v>122.87545512095488</v>
      </c>
      <c r="E6" s="276">
        <v>122.35566888498701</v>
      </c>
      <c r="F6" s="276">
        <v>77.75732160413385</v>
      </c>
      <c r="G6" s="285">
        <v>95.012484602563916</v>
      </c>
      <c r="I6" s="21" t="s">
        <v>5</v>
      </c>
      <c r="J6" s="20">
        <f t="shared" si="0"/>
        <v>-3.7091623679685583E-2</v>
      </c>
      <c r="K6" s="20">
        <f t="shared" si="1"/>
        <v>3.1441906165561286E-2</v>
      </c>
      <c r="L6" s="21" t="s">
        <v>5</v>
      </c>
      <c r="M6" s="20">
        <f t="shared" si="2"/>
        <v>-3.4047467751853674E-2</v>
      </c>
      <c r="N6" s="20">
        <f t="shared" si="3"/>
        <v>3.3821287570161576E-2</v>
      </c>
      <c r="O6" s="21" t="s">
        <v>5</v>
      </c>
      <c r="P6" s="20">
        <f t="shared" si="4"/>
        <v>-3.2067088602284251E-2</v>
      </c>
      <c r="Q6" s="20">
        <f t="shared" si="5"/>
        <v>3.510855746732728E-2</v>
      </c>
      <c r="R6" s="21" t="s">
        <v>5</v>
      </c>
      <c r="S6" s="20">
        <f t="shared" si="6"/>
        <v>-3.2678926104452853E-2</v>
      </c>
      <c r="T6" s="20">
        <f t="shared" si="7"/>
        <v>2.2220902342590006E-2</v>
      </c>
      <c r="U6" s="21" t="s">
        <v>5</v>
      </c>
      <c r="V6" s="20">
        <f t="shared" si="8"/>
        <v>-2.1182491065424358E-2</v>
      </c>
      <c r="W6" s="20">
        <f t="shared" si="9"/>
        <v>2.1459028799318242E-2</v>
      </c>
      <c r="X6" s="21" t="s">
        <v>5</v>
      </c>
      <c r="Y6" s="20">
        <f t="shared" si="10"/>
        <v>-2.6601082430358702E-2</v>
      </c>
      <c r="Z6" s="20">
        <f t="shared" si="11"/>
        <v>2.5624901582637687E-2</v>
      </c>
    </row>
    <row r="7" spans="1:26" x14ac:dyDescent="0.25">
      <c r="A7" s="281" t="s">
        <v>6</v>
      </c>
      <c r="B7" s="275">
        <v>94</v>
      </c>
      <c r="C7" s="276">
        <v>147.50171133572562</v>
      </c>
      <c r="D7" s="276">
        <v>129.42288954011133</v>
      </c>
      <c r="E7" s="276">
        <v>118.38024817355097</v>
      </c>
      <c r="F7" s="276">
        <v>118.10120940538043</v>
      </c>
      <c r="G7" s="285">
        <v>73.724790681415072</v>
      </c>
      <c r="I7" s="21" t="s">
        <v>6</v>
      </c>
      <c r="J7" s="20">
        <f t="shared" si="0"/>
        <v>-2.309014984033407E-2</v>
      </c>
      <c r="K7" s="20">
        <f t="shared" si="1"/>
        <v>1.7686072218128224E-2</v>
      </c>
      <c r="L7" s="21" t="s">
        <v>6</v>
      </c>
      <c r="M7" s="20">
        <f t="shared" si="2"/>
        <v>-3.7370256683712869E-2</v>
      </c>
      <c r="N7" s="20">
        <f t="shared" si="3"/>
        <v>3.1893825331804425E-2</v>
      </c>
      <c r="O7" s="21" t="s">
        <v>6</v>
      </c>
      <c r="P7" s="20">
        <f t="shared" si="4"/>
        <v>-3.3775787540001795E-2</v>
      </c>
      <c r="Q7" s="20">
        <f t="shared" si="5"/>
        <v>3.3876751763064795E-2</v>
      </c>
      <c r="R7" s="21" t="s">
        <v>6</v>
      </c>
      <c r="S7" s="20">
        <f t="shared" si="6"/>
        <v>-3.1617165085556002E-2</v>
      </c>
      <c r="T7" s="20">
        <f t="shared" si="7"/>
        <v>3.4887859379133614E-2</v>
      </c>
      <c r="U7" s="21" t="s">
        <v>6</v>
      </c>
      <c r="V7" s="20">
        <f t="shared" si="8"/>
        <v>-3.2172890750808529E-2</v>
      </c>
      <c r="W7" s="20">
        <f t="shared" si="9"/>
        <v>2.1589614315047849E-2</v>
      </c>
      <c r="X7" s="21" t="s">
        <v>6</v>
      </c>
      <c r="Y7" s="20">
        <f t="shared" si="10"/>
        <v>-2.0641068826699659E-2</v>
      </c>
      <c r="Z7" s="20">
        <f t="shared" si="11"/>
        <v>2.1360353758780565E-2</v>
      </c>
    </row>
    <row r="8" spans="1:26" x14ac:dyDescent="0.25">
      <c r="A8" s="281" t="s">
        <v>7</v>
      </c>
      <c r="B8" s="275">
        <v>92</v>
      </c>
      <c r="C8" s="276">
        <v>90.90992401259372</v>
      </c>
      <c r="D8" s="276">
        <v>144.02004956018894</v>
      </c>
      <c r="E8" s="276">
        <v>124.45662628186585</v>
      </c>
      <c r="F8" s="276">
        <v>113.96293407640455</v>
      </c>
      <c r="G8" s="285">
        <v>113.92708415846047</v>
      </c>
      <c r="I8" s="21" t="s">
        <v>7</v>
      </c>
      <c r="J8" s="20">
        <f t="shared" si="0"/>
        <v>-2.2598870056497175E-2</v>
      </c>
      <c r="K8" s="20">
        <f t="shared" si="1"/>
        <v>2.0879390813068041E-2</v>
      </c>
      <c r="L8" s="21" t="s">
        <v>7</v>
      </c>
      <c r="M8" s="20">
        <f t="shared" si="2"/>
        <v>-2.3032459519841588E-2</v>
      </c>
      <c r="N8" s="20">
        <f t="shared" si="3"/>
        <v>1.7623982325364614E-2</v>
      </c>
      <c r="O8" s="21" t="s">
        <v>7</v>
      </c>
      <c r="P8" s="20">
        <f t="shared" si="4"/>
        <v>-3.7585241781654677E-2</v>
      </c>
      <c r="Q8" s="20">
        <f t="shared" si="5"/>
        <v>3.2282596660841052E-2</v>
      </c>
      <c r="R8" s="21" t="s">
        <v>7</v>
      </c>
      <c r="S8" s="20">
        <f t="shared" si="6"/>
        <v>-3.3240052794755566E-2</v>
      </c>
      <c r="T8" s="20">
        <f t="shared" si="7"/>
        <v>3.365355342121603E-2</v>
      </c>
      <c r="U8" s="21" t="s">
        <v>7</v>
      </c>
      <c r="V8" s="20">
        <f t="shared" si="8"/>
        <v>-3.1045550220374963E-2</v>
      </c>
      <c r="W8" s="20">
        <f t="shared" si="9"/>
        <v>3.45069059067225E-2</v>
      </c>
      <c r="X8" s="21" t="s">
        <v>7</v>
      </c>
      <c r="Y8" s="20">
        <f t="shared" si="10"/>
        <v>-3.1896689886876613E-2</v>
      </c>
      <c r="Z8" s="20">
        <f t="shared" si="11"/>
        <v>2.1082386959895585E-2</v>
      </c>
    </row>
    <row r="9" spans="1:26" x14ac:dyDescent="0.25">
      <c r="A9" s="281" t="s">
        <v>8</v>
      </c>
      <c r="B9" s="275">
        <v>97</v>
      </c>
      <c r="C9" s="276">
        <v>89.018624786096566</v>
      </c>
      <c r="D9" s="276">
        <v>88.072934780793858</v>
      </c>
      <c r="E9" s="276">
        <v>140.92756500052192</v>
      </c>
      <c r="F9" s="276">
        <v>119.82877946820163</v>
      </c>
      <c r="G9" s="285">
        <v>109.92571337781595</v>
      </c>
      <c r="I9" s="21" t="s">
        <v>8</v>
      </c>
      <c r="J9" s="20">
        <f t="shared" si="0"/>
        <v>-2.3827069516089414E-2</v>
      </c>
      <c r="K9" s="20">
        <f t="shared" si="1"/>
        <v>2.0633750921149593E-2</v>
      </c>
      <c r="L9" s="21" t="s">
        <v>8</v>
      </c>
      <c r="M9" s="20">
        <f t="shared" si="2"/>
        <v>-2.255328990940204E-2</v>
      </c>
      <c r="N9" s="20">
        <f t="shared" si="3"/>
        <v>2.0907533080572738E-2</v>
      </c>
      <c r="O9" s="21" t="s">
        <v>8</v>
      </c>
      <c r="P9" s="20">
        <f t="shared" si="4"/>
        <v>-2.2984595257847226E-2</v>
      </c>
      <c r="Q9" s="20">
        <f t="shared" si="5"/>
        <v>1.7509365125055954E-2</v>
      </c>
      <c r="R9" s="21" t="s">
        <v>8</v>
      </c>
      <c r="S9" s="20">
        <f t="shared" si="6"/>
        <v>-3.7639134538682645E-2</v>
      </c>
      <c r="T9" s="20">
        <f t="shared" si="7"/>
        <v>3.2443236342593211E-2</v>
      </c>
      <c r="U9" s="21" t="s">
        <v>8</v>
      </c>
      <c r="V9" s="20">
        <f t="shared" si="8"/>
        <v>-3.2643511866166743E-2</v>
      </c>
      <c r="W9" s="20">
        <f t="shared" si="9"/>
        <v>3.3269985147448208E-2</v>
      </c>
      <c r="X9" s="21" t="s">
        <v>8</v>
      </c>
      <c r="Y9" s="20">
        <f t="shared" si="10"/>
        <v>-3.0776407700639781E-2</v>
      </c>
      <c r="Z9" s="20">
        <f t="shared" si="11"/>
        <v>3.4352891588202893E-2</v>
      </c>
    </row>
    <row r="10" spans="1:26" x14ac:dyDescent="0.25">
      <c r="A10" s="281" t="s">
        <v>9</v>
      </c>
      <c r="B10" s="275">
        <v>95</v>
      </c>
      <c r="C10" s="276">
        <v>93.812186257999883</v>
      </c>
      <c r="D10" s="276">
        <v>85.834381287612416</v>
      </c>
      <c r="E10" s="276">
        <v>85.045154769826283</v>
      </c>
      <c r="F10" s="276">
        <v>137.52697899996346</v>
      </c>
      <c r="G10" s="285">
        <v>114.94065019250141</v>
      </c>
      <c r="I10" s="21" t="s">
        <v>9</v>
      </c>
      <c r="J10" s="20">
        <f t="shared" si="0"/>
        <v>-2.3335789732252518E-2</v>
      </c>
      <c r="K10" s="20">
        <f t="shared" si="1"/>
        <v>2.1125030704986489E-2</v>
      </c>
      <c r="L10" s="21" t="s">
        <v>9</v>
      </c>
      <c r="M10" s="20">
        <f t="shared" si="2"/>
        <v>-2.3767761395949435E-2</v>
      </c>
      <c r="N10" s="20">
        <f t="shared" si="3"/>
        <v>2.062449850921514E-2</v>
      </c>
      <c r="O10" s="21" t="s">
        <v>9</v>
      </c>
      <c r="P10" s="20">
        <f t="shared" si="4"/>
        <v>-2.2400394832008393E-2</v>
      </c>
      <c r="Q10" s="20">
        <f t="shared" si="5"/>
        <v>2.0874703642575407E-2</v>
      </c>
      <c r="R10" s="21" t="s">
        <v>9</v>
      </c>
      <c r="S10" s="20">
        <f t="shared" si="6"/>
        <v>-2.2713980918017882E-2</v>
      </c>
      <c r="T10" s="20">
        <f t="shared" si="7"/>
        <v>1.7248235421771587E-2</v>
      </c>
      <c r="U10" s="21" t="s">
        <v>9</v>
      </c>
      <c r="V10" s="20">
        <f t="shared" si="8"/>
        <v>-3.7464819309911197E-2</v>
      </c>
      <c r="W10" s="20">
        <f t="shared" si="9"/>
        <v>3.246800938148027E-2</v>
      </c>
      <c r="X10" s="21" t="s">
        <v>9</v>
      </c>
      <c r="Y10" s="20">
        <f t="shared" si="10"/>
        <v>-3.2180462632457531E-2</v>
      </c>
      <c r="Z10" s="20">
        <f t="shared" si="11"/>
        <v>3.3082780122483176E-2</v>
      </c>
    </row>
    <row r="11" spans="1:26" x14ac:dyDescent="0.25">
      <c r="A11" s="281" t="s">
        <v>10</v>
      </c>
      <c r="B11" s="275">
        <v>100</v>
      </c>
      <c r="C11" s="276">
        <v>91.633718563476094</v>
      </c>
      <c r="D11" s="276">
        <v>90.60250686664115</v>
      </c>
      <c r="E11" s="276">
        <v>82.633303139662019</v>
      </c>
      <c r="F11" s="276">
        <v>82.022836480468385</v>
      </c>
      <c r="G11" s="285">
        <v>134.1074922293578</v>
      </c>
      <c r="I11" s="21" t="s">
        <v>10</v>
      </c>
      <c r="J11" s="20">
        <f t="shared" si="0"/>
        <v>-2.4563989191844757E-2</v>
      </c>
      <c r="K11" s="20">
        <f t="shared" si="1"/>
        <v>2.923114713829526E-2</v>
      </c>
      <c r="L11" s="21" t="s">
        <v>10</v>
      </c>
      <c r="M11" s="20">
        <f t="shared" si="2"/>
        <v>-2.32158362949841E-2</v>
      </c>
      <c r="N11" s="20">
        <f t="shared" si="3"/>
        <v>2.0870329503160191E-2</v>
      </c>
      <c r="O11" s="21" t="s">
        <v>10</v>
      </c>
      <c r="P11" s="20">
        <f t="shared" si="4"/>
        <v>-2.3644743471523275E-2</v>
      </c>
      <c r="Q11" s="20">
        <f t="shared" si="5"/>
        <v>2.0544537092504579E-2</v>
      </c>
      <c r="R11" s="21" t="s">
        <v>10</v>
      </c>
      <c r="S11" s="20">
        <f t="shared" si="6"/>
        <v>-2.206982015362266E-2</v>
      </c>
      <c r="T11" s="20">
        <f t="shared" si="7"/>
        <v>2.0658271404806614E-2</v>
      </c>
      <c r="U11" s="21" t="s">
        <v>10</v>
      </c>
      <c r="V11" s="20">
        <f t="shared" si="8"/>
        <v>-2.2344493934008083E-2</v>
      </c>
      <c r="W11" s="20">
        <f t="shared" si="9"/>
        <v>1.6890228834518184E-2</v>
      </c>
      <c r="X11" s="21" t="s">
        <v>10</v>
      </c>
      <c r="Y11" s="20">
        <f t="shared" si="10"/>
        <v>-3.7546691576841151E-2</v>
      </c>
      <c r="Z11" s="20">
        <f t="shared" si="11"/>
        <v>3.2689911749893524E-2</v>
      </c>
    </row>
    <row r="12" spans="1:26" x14ac:dyDescent="0.25">
      <c r="A12" s="282" t="s">
        <v>11</v>
      </c>
      <c r="B12" s="277">
        <v>184</v>
      </c>
      <c r="C12" s="278">
        <v>93.985854303093333</v>
      </c>
      <c r="D12" s="278">
        <v>88.059240206631642</v>
      </c>
      <c r="E12" s="278">
        <v>87.130159164584967</v>
      </c>
      <c r="F12" s="278">
        <v>79.212145156299172</v>
      </c>
      <c r="G12" s="286">
        <v>78.794165896480663</v>
      </c>
      <c r="I12" s="21" t="s">
        <v>11</v>
      </c>
      <c r="J12" s="20">
        <f t="shared" si="0"/>
        <v>-4.519774011299435E-2</v>
      </c>
      <c r="K12" s="20">
        <f t="shared" si="1"/>
        <v>4.3232620977646768E-2</v>
      </c>
      <c r="L12" s="21" t="s">
        <v>11</v>
      </c>
      <c r="M12" s="20">
        <f t="shared" si="2"/>
        <v>-2.3811761017134368E-2</v>
      </c>
      <c r="N12" s="20">
        <f t="shared" si="3"/>
        <v>2.8739462535407649E-2</v>
      </c>
      <c r="O12" s="21" t="s">
        <v>11</v>
      </c>
      <c r="P12" s="20">
        <f t="shared" si="4"/>
        <v>-2.2981021353501576E-2</v>
      </c>
      <c r="Q12" s="20">
        <f t="shared" si="5"/>
        <v>2.0526706793016131E-2</v>
      </c>
      <c r="R12" s="21" t="s">
        <v>11</v>
      </c>
      <c r="S12" s="20">
        <f t="shared" si="6"/>
        <v>-2.3270846857820191E-2</v>
      </c>
      <c r="T12" s="20">
        <f t="shared" si="7"/>
        <v>2.0279520537075598E-2</v>
      </c>
      <c r="U12" s="21" t="s">
        <v>11</v>
      </c>
      <c r="V12" s="20">
        <f t="shared" si="8"/>
        <v>-2.1578811132265143E-2</v>
      </c>
      <c r="W12" s="20">
        <f t="shared" si="9"/>
        <v>2.0320144687540915E-2</v>
      </c>
      <c r="X12" s="21" t="s">
        <v>11</v>
      </c>
      <c r="Y12" s="20">
        <f t="shared" si="10"/>
        <v>-2.2060365127922144E-2</v>
      </c>
      <c r="Z12" s="20">
        <f t="shared" si="11"/>
        <v>1.6614972088508755E-2</v>
      </c>
    </row>
    <row r="13" spans="1:26" x14ac:dyDescent="0.25">
      <c r="A13" s="282" t="s">
        <v>12</v>
      </c>
      <c r="B13" s="277">
        <v>165</v>
      </c>
      <c r="C13" s="278">
        <v>176.95975216788619</v>
      </c>
      <c r="D13" s="278">
        <v>87.735351961325478</v>
      </c>
      <c r="E13" s="278">
        <v>84.30498045637539</v>
      </c>
      <c r="F13" s="278">
        <v>83.430758410928803</v>
      </c>
      <c r="G13" s="286">
        <v>75.600558059008435</v>
      </c>
      <c r="I13" s="21" t="s">
        <v>12</v>
      </c>
      <c r="J13" s="20">
        <f t="shared" si="0"/>
        <v>-4.0530582166543844E-2</v>
      </c>
      <c r="K13" s="20">
        <f t="shared" si="1"/>
        <v>3.6109064112011792E-2</v>
      </c>
      <c r="L13" s="21" t="s">
        <v>12</v>
      </c>
      <c r="M13" s="20">
        <f t="shared" si="2"/>
        <v>-4.4833590751691937E-2</v>
      </c>
      <c r="N13" s="20">
        <f t="shared" si="3"/>
        <v>4.3113022601243507E-2</v>
      </c>
      <c r="O13" s="21" t="s">
        <v>12</v>
      </c>
      <c r="P13" s="20">
        <f t="shared" si="4"/>
        <v>-2.2896495497225014E-2</v>
      </c>
      <c r="Q13" s="20">
        <f t="shared" si="5"/>
        <v>2.8053167605656928E-2</v>
      </c>
      <c r="R13" s="21" t="s">
        <v>12</v>
      </c>
      <c r="S13" s="20">
        <f t="shared" si="6"/>
        <v>-2.2516294109436806E-2</v>
      </c>
      <c r="T13" s="20">
        <f t="shared" si="7"/>
        <v>1.99611106960907E-2</v>
      </c>
      <c r="U13" s="21" t="s">
        <v>12</v>
      </c>
      <c r="V13" s="20">
        <f t="shared" si="8"/>
        <v>-2.2728037156659511E-2</v>
      </c>
      <c r="W13" s="20">
        <f t="shared" si="9"/>
        <v>1.9868041712594167E-2</v>
      </c>
      <c r="X13" s="21" t="s">
        <v>12</v>
      </c>
      <c r="Y13" s="20">
        <f t="shared" si="10"/>
        <v>-2.1166236049094268E-2</v>
      </c>
      <c r="Z13" s="20">
        <f t="shared" si="11"/>
        <v>2.0051295851939554E-2</v>
      </c>
    </row>
    <row r="14" spans="1:26" x14ac:dyDescent="0.25">
      <c r="A14" s="282" t="s">
        <v>13</v>
      </c>
      <c r="B14" s="277">
        <v>153</v>
      </c>
      <c r="C14" s="278">
        <v>156.87209213176132</v>
      </c>
      <c r="D14" s="278">
        <v>168.30460895511487</v>
      </c>
      <c r="E14" s="278">
        <v>80.78022491419884</v>
      </c>
      <c r="F14" s="278">
        <v>79.89115834787124</v>
      </c>
      <c r="G14" s="286">
        <v>79.017318848520247</v>
      </c>
      <c r="I14" s="21" t="s">
        <v>13</v>
      </c>
      <c r="J14" s="20">
        <f t="shared" si="0"/>
        <v>-3.7582903463522478E-2</v>
      </c>
      <c r="K14" s="20">
        <f t="shared" si="1"/>
        <v>3.4880864652419553E-2</v>
      </c>
      <c r="L14" s="21" t="s">
        <v>13</v>
      </c>
      <c r="M14" s="20">
        <f t="shared" si="2"/>
        <v>-3.974428700784223E-2</v>
      </c>
      <c r="N14" s="20">
        <f t="shared" si="3"/>
        <v>3.5812393134740196E-2</v>
      </c>
      <c r="O14" s="21" t="s">
        <v>13</v>
      </c>
      <c r="P14" s="20">
        <f t="shared" si="4"/>
        <v>-4.3922838798226956E-2</v>
      </c>
      <c r="Q14" s="20">
        <f t="shared" si="5"/>
        <v>4.2834316992193387E-2</v>
      </c>
      <c r="R14" s="21" t="s">
        <v>13</v>
      </c>
      <c r="S14" s="20">
        <f t="shared" si="6"/>
        <v>-2.1574897385045387E-2</v>
      </c>
      <c r="T14" s="20">
        <f t="shared" si="7"/>
        <v>2.7097872425290791E-2</v>
      </c>
      <c r="U14" s="21" t="s">
        <v>13</v>
      </c>
      <c r="V14" s="20">
        <f t="shared" si="8"/>
        <v>-2.176378652193978E-2</v>
      </c>
      <c r="W14" s="20">
        <f t="shared" si="9"/>
        <v>1.9297201320306389E-2</v>
      </c>
      <c r="X14" s="21" t="s">
        <v>13</v>
      </c>
      <c r="Y14" s="20">
        <f t="shared" si="10"/>
        <v>-2.2122842286546228E-2</v>
      </c>
      <c r="Z14" s="20">
        <f t="shared" si="11"/>
        <v>1.9573397890045037E-2</v>
      </c>
    </row>
    <row r="15" spans="1:26" x14ac:dyDescent="0.25">
      <c r="A15" s="282" t="s">
        <v>14</v>
      </c>
      <c r="B15" s="277">
        <v>119</v>
      </c>
      <c r="C15" s="278">
        <v>143.21191796834685</v>
      </c>
      <c r="D15" s="278">
        <v>146.14192098478912</v>
      </c>
      <c r="E15" s="278">
        <v>156.87920047374496</v>
      </c>
      <c r="F15" s="278">
        <v>72.701077595794914</v>
      </c>
      <c r="G15" s="286">
        <v>74.28059249864188</v>
      </c>
      <c r="I15" s="21" t="s">
        <v>14</v>
      </c>
      <c r="J15" s="20">
        <f t="shared" si="0"/>
        <v>-2.923114713829526E-2</v>
      </c>
      <c r="K15" s="20">
        <f t="shared" si="1"/>
        <v>2.9722426922132155E-2</v>
      </c>
      <c r="L15" s="21" t="s">
        <v>14</v>
      </c>
      <c r="M15" s="20">
        <f t="shared" si="2"/>
        <v>-3.628341723075118E-2</v>
      </c>
      <c r="N15" s="20">
        <f t="shared" si="3"/>
        <v>3.4369852433034837E-2</v>
      </c>
      <c r="O15" s="21" t="s">
        <v>14</v>
      </c>
      <c r="P15" s="20">
        <f t="shared" si="4"/>
        <v>-3.8138991421143957E-2</v>
      </c>
      <c r="Q15" s="20">
        <f t="shared" si="5"/>
        <v>3.5104573255288755E-2</v>
      </c>
      <c r="R15" s="21" t="s">
        <v>14</v>
      </c>
      <c r="S15" s="20">
        <f t="shared" si="6"/>
        <v>-4.1899520033077876E-2</v>
      </c>
      <c r="T15" s="20">
        <f t="shared" si="7"/>
        <v>4.1857481273131068E-2</v>
      </c>
      <c r="U15" s="21" t="s">
        <v>14</v>
      </c>
      <c r="V15" s="20">
        <f t="shared" si="8"/>
        <v>-1.9805079378374287E-2</v>
      </c>
      <c r="W15" s="20">
        <f t="shared" si="9"/>
        <v>2.5787162773486878E-2</v>
      </c>
      <c r="X15" s="21" t="s">
        <v>14</v>
      </c>
      <c r="Y15" s="20">
        <f t="shared" si="10"/>
        <v>-2.0796679218500681E-2</v>
      </c>
      <c r="Z15" s="20">
        <f t="shared" si="11"/>
        <v>1.8609331001703273E-2</v>
      </c>
    </row>
    <row r="16" spans="1:26" x14ac:dyDescent="0.25">
      <c r="A16" s="282" t="s">
        <v>15</v>
      </c>
      <c r="B16" s="277">
        <v>120</v>
      </c>
      <c r="C16" s="278">
        <v>107.03691393136951</v>
      </c>
      <c r="D16" s="278">
        <v>129.73395015750344</v>
      </c>
      <c r="E16" s="278">
        <v>131.70798241665398</v>
      </c>
      <c r="F16" s="278">
        <v>141.51322838459515</v>
      </c>
      <c r="G16" s="286">
        <v>63.132765462543581</v>
      </c>
      <c r="I16" s="21" t="s">
        <v>15</v>
      </c>
      <c r="J16" s="20">
        <f t="shared" si="0"/>
        <v>-2.9476787030213707E-2</v>
      </c>
      <c r="K16" s="20">
        <f t="shared" si="1"/>
        <v>2.9968066814050603E-2</v>
      </c>
      <c r="L16" s="21" t="s">
        <v>15</v>
      </c>
      <c r="M16" s="20">
        <f t="shared" si="2"/>
        <v>-2.7118308743845347E-2</v>
      </c>
      <c r="N16" s="20">
        <f t="shared" si="3"/>
        <v>2.8548363584292392E-2</v>
      </c>
      <c r="O16" s="21" t="s">
        <v>15</v>
      </c>
      <c r="P16" s="20">
        <f t="shared" si="4"/>
        <v>-3.385696574087825E-2</v>
      </c>
      <c r="Q16" s="20">
        <f t="shared" si="5"/>
        <v>3.31142892512232E-2</v>
      </c>
      <c r="R16" s="21" t="s">
        <v>15</v>
      </c>
      <c r="S16" s="20">
        <f t="shared" si="6"/>
        <v>-3.5176755306745904E-2</v>
      </c>
      <c r="T16" s="20">
        <f t="shared" si="7"/>
        <v>3.3462349738710387E-2</v>
      </c>
      <c r="U16" s="21" t="s">
        <v>15</v>
      </c>
      <c r="V16" s="20">
        <f t="shared" si="8"/>
        <v>-3.8550745242447761E-2</v>
      </c>
      <c r="W16" s="20">
        <f t="shared" si="9"/>
        <v>3.9919087722272449E-2</v>
      </c>
      <c r="X16" s="21" t="s">
        <v>15</v>
      </c>
      <c r="Y16" s="20">
        <f t="shared" si="10"/>
        <v>-1.7675570796306765E-2</v>
      </c>
      <c r="Z16" s="20">
        <f t="shared" si="11"/>
        <v>2.4173090962316946E-2</v>
      </c>
    </row>
    <row r="17" spans="1:26" x14ac:dyDescent="0.25">
      <c r="A17" s="282" t="s">
        <v>16</v>
      </c>
      <c r="B17" s="277">
        <v>96</v>
      </c>
      <c r="C17" s="278">
        <v>104.33087188811277</v>
      </c>
      <c r="D17" s="278">
        <v>92.466598567266587</v>
      </c>
      <c r="E17" s="278">
        <v>112.94373628724537</v>
      </c>
      <c r="F17" s="278">
        <v>114.03894352976613</v>
      </c>
      <c r="G17" s="286">
        <v>122.6766931702432</v>
      </c>
      <c r="I17" s="21" t="s">
        <v>16</v>
      </c>
      <c r="J17" s="20">
        <f t="shared" si="0"/>
        <v>-2.3581429624170966E-2</v>
      </c>
      <c r="K17" s="20">
        <f t="shared" si="1"/>
        <v>1.8668631785802015E-2</v>
      </c>
      <c r="L17" s="21" t="s">
        <v>16</v>
      </c>
      <c r="M17" s="20">
        <f t="shared" si="2"/>
        <v>-2.6432720184650576E-2</v>
      </c>
      <c r="N17" s="20">
        <f t="shared" si="3"/>
        <v>2.8574600074347593E-2</v>
      </c>
      <c r="O17" s="21" t="s">
        <v>16</v>
      </c>
      <c r="P17" s="20">
        <f t="shared" si="4"/>
        <v>-2.4131219746772039E-2</v>
      </c>
      <c r="Q17" s="20">
        <f t="shared" si="5"/>
        <v>2.6860231087838825E-2</v>
      </c>
      <c r="R17" s="21" t="s">
        <v>16</v>
      </c>
      <c r="S17" s="20">
        <f t="shared" si="6"/>
        <v>-3.0165173757180707E-2</v>
      </c>
      <c r="T17" s="20">
        <f t="shared" si="7"/>
        <v>3.1111000033198517E-2</v>
      </c>
      <c r="U17" s="21" t="s">
        <v>16</v>
      </c>
      <c r="V17" s="20">
        <f t="shared" si="8"/>
        <v>-3.1066256560736277E-2</v>
      </c>
      <c r="W17" s="20">
        <f t="shared" si="9"/>
        <v>3.1195171321478848E-2</v>
      </c>
      <c r="X17" s="21" t="s">
        <v>16</v>
      </c>
      <c r="Y17" s="20">
        <f t="shared" si="10"/>
        <v>-3.434635817551708E-2</v>
      </c>
      <c r="Z17" s="20">
        <f t="shared" si="11"/>
        <v>3.7657399529544992E-2</v>
      </c>
    </row>
    <row r="18" spans="1:26" x14ac:dyDescent="0.25">
      <c r="A18" s="282" t="s">
        <v>17</v>
      </c>
      <c r="B18" s="277">
        <v>81</v>
      </c>
      <c r="C18" s="278">
        <v>79.568350536449913</v>
      </c>
      <c r="D18" s="278">
        <v>86.63437569425443</v>
      </c>
      <c r="E18" s="278">
        <v>76.260823267137752</v>
      </c>
      <c r="F18" s="278">
        <v>93.946424826587332</v>
      </c>
      <c r="G18" s="286">
        <v>94.304409240934177</v>
      </c>
      <c r="I18" s="21" t="s">
        <v>17</v>
      </c>
      <c r="J18" s="20">
        <f t="shared" si="0"/>
        <v>-1.989683124539425E-2</v>
      </c>
      <c r="K18" s="20">
        <f t="shared" si="1"/>
        <v>2.5055268975681652E-2</v>
      </c>
      <c r="L18" s="21" t="s">
        <v>17</v>
      </c>
      <c r="M18" s="20">
        <f t="shared" si="2"/>
        <v>-2.0159018200669395E-2</v>
      </c>
      <c r="N18" s="20">
        <f t="shared" si="3"/>
        <v>1.6711234170666688E-2</v>
      </c>
      <c r="O18" s="21" t="s">
        <v>17</v>
      </c>
      <c r="P18" s="20">
        <f t="shared" si="4"/>
        <v>-2.2609171202308456E-2</v>
      </c>
      <c r="Q18" s="20">
        <f t="shared" si="5"/>
        <v>2.6132988372034222E-2</v>
      </c>
      <c r="R18" s="21" t="s">
        <v>17</v>
      </c>
      <c r="S18" s="20">
        <f t="shared" si="6"/>
        <v>-2.0367849164014629E-2</v>
      </c>
      <c r="T18" s="20">
        <f t="shared" si="7"/>
        <v>2.4086607649528653E-2</v>
      </c>
      <c r="U18" s="21" t="s">
        <v>17</v>
      </c>
      <c r="V18" s="20">
        <f t="shared" si="8"/>
        <v>-2.559269356844656E-2</v>
      </c>
      <c r="W18" s="20">
        <f t="shared" si="9"/>
        <v>2.7969487409413022E-2</v>
      </c>
      <c r="X18" s="21" t="s">
        <v>17</v>
      </c>
      <c r="Y18" s="20">
        <f t="shared" si="10"/>
        <v>-2.6402839313778733E-2</v>
      </c>
      <c r="Z18" s="20">
        <f t="shared" si="11"/>
        <v>2.8126330971381279E-2</v>
      </c>
    </row>
    <row r="19" spans="1:26" x14ac:dyDescent="0.25">
      <c r="A19" s="282" t="s">
        <v>18</v>
      </c>
      <c r="B19" s="277">
        <v>60</v>
      </c>
      <c r="C19" s="278">
        <v>60.493013642084783</v>
      </c>
      <c r="D19" s="278">
        <v>59.330506328698817</v>
      </c>
      <c r="E19" s="278">
        <v>64.731717309371902</v>
      </c>
      <c r="F19" s="278">
        <v>56.578284815108674</v>
      </c>
      <c r="G19" s="286">
        <v>70.346681304980208</v>
      </c>
      <c r="I19" s="21" t="s">
        <v>18</v>
      </c>
      <c r="J19" s="20">
        <f t="shared" si="0"/>
        <v>-1.4738393515106854E-2</v>
      </c>
      <c r="K19" s="20">
        <f t="shared" si="1"/>
        <v>1.7440432326209777E-2</v>
      </c>
      <c r="L19" s="21" t="s">
        <v>18</v>
      </c>
      <c r="M19" s="20">
        <f t="shared" si="2"/>
        <v>-1.5326191316049599E-2</v>
      </c>
      <c r="N19" s="20">
        <f t="shared" si="3"/>
        <v>2.2314128365733762E-2</v>
      </c>
      <c r="O19" s="21" t="s">
        <v>18</v>
      </c>
      <c r="P19" s="20">
        <f t="shared" si="4"/>
        <v>-1.5483617955986021E-2</v>
      </c>
      <c r="Q19" s="20">
        <f t="shared" si="5"/>
        <v>1.45468109497447E-2</v>
      </c>
      <c r="R19" s="21" t="s">
        <v>18</v>
      </c>
      <c r="S19" s="20">
        <f t="shared" si="6"/>
        <v>-1.7288639143934675E-2</v>
      </c>
      <c r="T19" s="20">
        <f t="shared" si="7"/>
        <v>2.3169118028165809E-2</v>
      </c>
      <c r="U19" s="21" t="s">
        <v>18</v>
      </c>
      <c r="V19" s="20">
        <f t="shared" si="8"/>
        <v>-1.5412941030743518E-2</v>
      </c>
      <c r="W19" s="20">
        <f t="shared" si="9"/>
        <v>2.0981593136508245E-2</v>
      </c>
      <c r="X19" s="21" t="s">
        <v>18</v>
      </c>
      <c r="Y19" s="20">
        <f t="shared" si="10"/>
        <v>-1.9695284003187249E-2</v>
      </c>
      <c r="Z19" s="20">
        <f t="shared" si="11"/>
        <v>2.4715411629721781E-2</v>
      </c>
    </row>
    <row r="20" spans="1:26" ht="15.75" thickBot="1" x14ac:dyDescent="0.3">
      <c r="A20" s="283" t="s">
        <v>19</v>
      </c>
      <c r="B20" s="279">
        <v>58</v>
      </c>
      <c r="C20" s="280">
        <v>75.210233274111999</v>
      </c>
      <c r="D20" s="280">
        <v>86.200105235743422</v>
      </c>
      <c r="E20" s="280">
        <v>92.215832947632649</v>
      </c>
      <c r="F20" s="280">
        <v>99.409670670859697</v>
      </c>
      <c r="G20" s="287">
        <v>98.515601670055489</v>
      </c>
      <c r="I20" s="21" t="s">
        <v>19</v>
      </c>
      <c r="J20" s="20">
        <f t="shared" si="0"/>
        <v>-1.4247113731269958E-2</v>
      </c>
      <c r="K20" s="20">
        <f t="shared" si="1"/>
        <v>2.3827069516089414E-2</v>
      </c>
      <c r="L20" s="21" t="s">
        <v>19</v>
      </c>
      <c r="M20" s="20">
        <f t="shared" si="2"/>
        <v>-1.9054868565546879E-2</v>
      </c>
      <c r="N20" s="20">
        <f t="shared" si="3"/>
        <v>3.1563560855462039E-2</v>
      </c>
      <c r="O20" s="21" t="s">
        <v>19</v>
      </c>
      <c r="P20" s="20">
        <f t="shared" si="4"/>
        <v>-2.2495838647350927E-2</v>
      </c>
      <c r="Q20" s="20">
        <f t="shared" si="5"/>
        <v>4.1114672378123426E-2</v>
      </c>
      <c r="R20" s="21" t="s">
        <v>19</v>
      </c>
      <c r="S20" s="20">
        <f t="shared" si="6"/>
        <v>-2.462913584648805E-2</v>
      </c>
      <c r="T20" s="20">
        <f t="shared" si="7"/>
        <v>4.1923507982188517E-2</v>
      </c>
      <c r="U20" s="21" t="s">
        <v>19</v>
      </c>
      <c r="V20" s="20">
        <f t="shared" si="8"/>
        <v>-2.7080979866085236E-2</v>
      </c>
      <c r="W20" s="20">
        <f t="shared" si="9"/>
        <v>4.9014253542746695E-2</v>
      </c>
      <c r="X20" s="21" t="s">
        <v>19</v>
      </c>
      <c r="Y20" s="20">
        <f t="shared" si="10"/>
        <v>-2.7581866232248935E-2</v>
      </c>
      <c r="Z20" s="20">
        <f t="shared" si="11"/>
        <v>5.2958920645401301E-2</v>
      </c>
    </row>
    <row r="21" spans="1:26" ht="15.75" thickTop="1" x14ac:dyDescent="0.25">
      <c r="A21" s="282" t="s">
        <v>20</v>
      </c>
      <c r="B21" s="277">
        <v>2069</v>
      </c>
      <c r="C21" s="278">
        <v>1991.3676064364881</v>
      </c>
      <c r="D21" s="278">
        <v>1920.1751155595909</v>
      </c>
      <c r="E21" s="278">
        <v>1863.115674353339</v>
      </c>
      <c r="F21" s="278">
        <v>1816.2579213211675</v>
      </c>
      <c r="G21" s="286">
        <v>1758.5270178197438</v>
      </c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 x14ac:dyDescent="0.25">
      <c r="A22" s="274"/>
      <c r="B22" s="274"/>
      <c r="C22" s="274"/>
      <c r="D22" s="274"/>
      <c r="E22" s="274"/>
      <c r="F22" s="274"/>
      <c r="G22" s="274"/>
    </row>
    <row r="23" spans="1:26" x14ac:dyDescent="0.25">
      <c r="A23" s="922" t="s">
        <v>86</v>
      </c>
      <c r="B23" s="923"/>
      <c r="C23" s="923"/>
      <c r="D23" s="923"/>
      <c r="E23" s="923"/>
      <c r="F23" s="923"/>
      <c r="G23" s="924"/>
    </row>
    <row r="24" spans="1:26" x14ac:dyDescent="0.25">
      <c r="A24" s="281" t="s">
        <v>1</v>
      </c>
      <c r="B24" s="275">
        <v>2010</v>
      </c>
      <c r="C24" s="275">
        <v>2015</v>
      </c>
      <c r="D24" s="275">
        <v>2020</v>
      </c>
      <c r="E24" s="275">
        <v>2025</v>
      </c>
      <c r="F24" s="275">
        <v>2030</v>
      </c>
      <c r="G24" s="284">
        <v>2035</v>
      </c>
      <c r="Q24" s="919" t="s">
        <v>223</v>
      </c>
      <c r="R24" s="918"/>
      <c r="S24" s="920">
        <f>(SUM(B$48:B$50,B$61:B$65)/SUM(B$51:B$60))*100</f>
        <v>68.921161825726145</v>
      </c>
    </row>
    <row r="25" spans="1:26" x14ac:dyDescent="0.25">
      <c r="A25" s="281" t="s">
        <v>2</v>
      </c>
      <c r="B25" s="275">
        <v>95</v>
      </c>
      <c r="C25" s="276">
        <v>86.477812254839051</v>
      </c>
      <c r="D25" s="276">
        <v>98.936598488110434</v>
      </c>
      <c r="E25" s="276">
        <v>115.75224578626822</v>
      </c>
      <c r="F25" s="276">
        <v>126.30459286996329</v>
      </c>
      <c r="G25" s="285">
        <v>113.91934470575474</v>
      </c>
      <c r="Q25" s="919" t="s">
        <v>224</v>
      </c>
      <c r="R25" s="918"/>
      <c r="S25" s="920">
        <f>(SUM(B$48:B$50)/SUM(B$51:B$60))*100</f>
        <v>32.282157676348547</v>
      </c>
    </row>
    <row r="26" spans="1:26" x14ac:dyDescent="0.25">
      <c r="A26" s="281" t="s">
        <v>3</v>
      </c>
      <c r="B26" s="275">
        <v>142</v>
      </c>
      <c r="C26" s="276">
        <v>90.945407872145054</v>
      </c>
      <c r="D26" s="276">
        <v>83.745084789497938</v>
      </c>
      <c r="E26" s="276">
        <v>96.30581447143301</v>
      </c>
      <c r="F26" s="276">
        <v>112.65762968013122</v>
      </c>
      <c r="G26" s="285">
        <v>122.63926408686687</v>
      </c>
      <c r="Q26" s="919" t="s">
        <v>225</v>
      </c>
      <c r="R26" s="918"/>
      <c r="S26" s="920">
        <f>(SUM(B$61:B$65)/SUM(B$51:B$60))*100</f>
        <v>36.639004149377591</v>
      </c>
    </row>
    <row r="27" spans="1:26" x14ac:dyDescent="0.25">
      <c r="A27" s="281" t="s">
        <v>4</v>
      </c>
      <c r="B27" s="275">
        <v>137</v>
      </c>
      <c r="C27" s="276">
        <v>138.29820682878901</v>
      </c>
      <c r="D27" s="276">
        <v>87.091172293848402</v>
      </c>
      <c r="E27" s="276">
        <v>81.24496271935628</v>
      </c>
      <c r="F27" s="276">
        <v>93.918922247324787</v>
      </c>
      <c r="G27" s="285">
        <v>109.84325752922662</v>
      </c>
      <c r="Q27" s="919" t="s">
        <v>226</v>
      </c>
      <c r="R27" s="918"/>
      <c r="S27" s="920">
        <f>(SUM(B$61:B$65)/SUM(B$48:B$50))*100</f>
        <v>113.49614395886888</v>
      </c>
    </row>
    <row r="28" spans="1:26" x14ac:dyDescent="0.25">
      <c r="A28" s="281" t="s">
        <v>5</v>
      </c>
      <c r="B28" s="275">
        <v>128</v>
      </c>
      <c r="C28" s="276">
        <v>133.49380600724555</v>
      </c>
      <c r="D28" s="276">
        <v>134.52982997436001</v>
      </c>
      <c r="E28" s="276">
        <v>83.198981529111563</v>
      </c>
      <c r="F28" s="276">
        <v>78.772444586773204</v>
      </c>
      <c r="G28" s="285">
        <v>91.525808148467448</v>
      </c>
      <c r="Q28" s="919" t="s">
        <v>227</v>
      </c>
      <c r="R28" s="918"/>
      <c r="S28" s="921">
        <f>(B$21/B$43)*100</f>
        <v>103.34665334665334</v>
      </c>
    </row>
    <row r="29" spans="1:26" x14ac:dyDescent="0.25">
      <c r="A29" s="281" t="s">
        <v>6</v>
      </c>
      <c r="B29" s="275">
        <v>72</v>
      </c>
      <c r="C29" s="276">
        <v>125.88604507857696</v>
      </c>
      <c r="D29" s="276">
        <v>129.80976672168734</v>
      </c>
      <c r="E29" s="276">
        <v>130.62630505834159</v>
      </c>
      <c r="F29" s="276">
        <v>79.25180180269588</v>
      </c>
      <c r="G29" s="285">
        <v>76.293898487952987</v>
      </c>
      <c r="Q29" s="919" t="s">
        <v>228</v>
      </c>
      <c r="R29" s="918"/>
      <c r="S29" s="921">
        <f>(SUM(B$48)/SUM(B$28:B$33))*1000</f>
        <v>398.95470383275261</v>
      </c>
    </row>
    <row r="30" spans="1:26" x14ac:dyDescent="0.25">
      <c r="A30" s="281" t="s">
        <v>7</v>
      </c>
      <c r="B30" s="275">
        <v>85</v>
      </c>
      <c r="C30" s="276">
        <v>69.562475193670124</v>
      </c>
      <c r="D30" s="276">
        <v>123.70124417545338</v>
      </c>
      <c r="E30" s="276">
        <v>126.00484563195144</v>
      </c>
      <c r="F30" s="276">
        <v>126.66898203168695</v>
      </c>
      <c r="G30" s="285">
        <v>75.301069858959224</v>
      </c>
      <c r="Q30" s="919" t="s">
        <v>229</v>
      </c>
      <c r="R30" s="918"/>
      <c r="S30" s="921">
        <f>(SUM(B$52:B$54)/SUM(B$48:B$51,B$55:B$65))*100</f>
        <v>14.773047645897941</v>
      </c>
    </row>
    <row r="31" spans="1:26" x14ac:dyDescent="0.25">
      <c r="A31" s="281" t="s">
        <v>8</v>
      </c>
      <c r="B31" s="275">
        <v>84</v>
      </c>
      <c r="C31" s="276">
        <v>82.522764970379058</v>
      </c>
      <c r="D31" s="276">
        <v>67.092813922214589</v>
      </c>
      <c r="E31" s="276">
        <v>121.47320480494031</v>
      </c>
      <c r="F31" s="276">
        <v>122.12845632200249</v>
      </c>
      <c r="G31" s="285">
        <v>122.70002890381112</v>
      </c>
      <c r="Q31" s="918"/>
      <c r="R31" s="918"/>
      <c r="S31" s="904"/>
    </row>
    <row r="32" spans="1:26" x14ac:dyDescent="0.25">
      <c r="A32" s="281" t="s">
        <v>9</v>
      </c>
      <c r="B32" s="275">
        <v>86</v>
      </c>
      <c r="C32" s="276">
        <v>81.405617609156508</v>
      </c>
      <c r="D32" s="276">
        <v>79.988200438433154</v>
      </c>
      <c r="E32" s="276">
        <v>64.580438640210431</v>
      </c>
      <c r="F32" s="276">
        <v>119.18453969951996</v>
      </c>
      <c r="G32" s="285">
        <v>118.16350500873415</v>
      </c>
      <c r="Q32" s="904"/>
      <c r="R32" s="904"/>
      <c r="S32" s="904"/>
    </row>
    <row r="33" spans="1:19" x14ac:dyDescent="0.25">
      <c r="A33" s="281" t="s">
        <v>10</v>
      </c>
      <c r="B33" s="275">
        <v>119</v>
      </c>
      <c r="C33" s="276">
        <v>82.375921147961492</v>
      </c>
      <c r="D33" s="276">
        <v>78.723060169267001</v>
      </c>
      <c r="E33" s="276">
        <v>77.348215411469511</v>
      </c>
      <c r="F33" s="276">
        <v>62.001157059226863</v>
      </c>
      <c r="G33" s="285">
        <v>116.76027638827362</v>
      </c>
      <c r="Q33" s="904"/>
      <c r="R33" s="904"/>
      <c r="S33" s="904"/>
    </row>
    <row r="34" spans="1:19" x14ac:dyDescent="0.25">
      <c r="A34" s="282" t="s">
        <v>11</v>
      </c>
      <c r="B34" s="277">
        <v>176</v>
      </c>
      <c r="C34" s="278">
        <v>113.43566469772581</v>
      </c>
      <c r="D34" s="278">
        <v>78.654737591194547</v>
      </c>
      <c r="E34" s="278">
        <v>75.930105293227797</v>
      </c>
      <c r="F34" s="278">
        <v>74.591794734223214</v>
      </c>
      <c r="G34" s="286">
        <v>59.344569299550123</v>
      </c>
      <c r="Q34" s="904"/>
      <c r="R34" s="904"/>
      <c r="S34" s="904"/>
    </row>
    <row r="35" spans="1:19" x14ac:dyDescent="0.25">
      <c r="A35" s="282" t="s">
        <v>12</v>
      </c>
      <c r="B35" s="277">
        <v>147</v>
      </c>
      <c r="C35" s="278">
        <v>170.16860944684902</v>
      </c>
      <c r="D35" s="278">
        <v>107.49481438374103</v>
      </c>
      <c r="E35" s="278">
        <v>74.737922632489727</v>
      </c>
      <c r="F35" s="278">
        <v>72.932201614955886</v>
      </c>
      <c r="G35" s="286">
        <v>71.618267541610365</v>
      </c>
      <c r="Q35" s="904"/>
      <c r="R35" s="904"/>
      <c r="S35" s="904"/>
    </row>
    <row r="36" spans="1:19" x14ac:dyDescent="0.25">
      <c r="A36" s="282" t="s">
        <v>13</v>
      </c>
      <c r="B36" s="277">
        <v>142</v>
      </c>
      <c r="C36" s="278">
        <v>141.35276937244589</v>
      </c>
      <c r="D36" s="278">
        <v>164.13358445132096</v>
      </c>
      <c r="E36" s="278">
        <v>101.45921856057311</v>
      </c>
      <c r="F36" s="278">
        <v>70.836743633613807</v>
      </c>
      <c r="G36" s="286">
        <v>69.911334266809519</v>
      </c>
      <c r="Q36" s="904"/>
      <c r="R36" s="904"/>
      <c r="S36" s="904"/>
    </row>
    <row r="37" spans="1:19" x14ac:dyDescent="0.25">
      <c r="A37" s="282" t="s">
        <v>14</v>
      </c>
      <c r="B37" s="277">
        <v>121</v>
      </c>
      <c r="C37" s="278">
        <v>135.65901072438947</v>
      </c>
      <c r="D37" s="278">
        <v>134.51456317313574</v>
      </c>
      <c r="E37" s="278">
        <v>156.72179993445104</v>
      </c>
      <c r="F37" s="278">
        <v>94.660288199488861</v>
      </c>
      <c r="G37" s="286">
        <v>66.46792587828935</v>
      </c>
      <c r="Q37" s="904"/>
      <c r="R37" s="904"/>
      <c r="S37" s="904"/>
    </row>
    <row r="38" spans="1:19" x14ac:dyDescent="0.25">
      <c r="A38" s="282" t="s">
        <v>15</v>
      </c>
      <c r="B38" s="277">
        <v>122</v>
      </c>
      <c r="C38" s="278">
        <v>112.681390447952</v>
      </c>
      <c r="D38" s="278">
        <v>126.88814420343574</v>
      </c>
      <c r="E38" s="278">
        <v>125.28894528713985</v>
      </c>
      <c r="F38" s="278">
        <v>146.53618087586273</v>
      </c>
      <c r="G38" s="286">
        <v>86.340299830518788</v>
      </c>
      <c r="Q38" s="904"/>
      <c r="R38" s="904"/>
      <c r="S38" s="904"/>
    </row>
    <row r="39" spans="1:19" x14ac:dyDescent="0.25">
      <c r="A39" s="282" t="s">
        <v>16</v>
      </c>
      <c r="B39" s="277">
        <v>76</v>
      </c>
      <c r="C39" s="278">
        <v>112.78494679264982</v>
      </c>
      <c r="D39" s="278">
        <v>102.92369103121862</v>
      </c>
      <c r="E39" s="278">
        <v>116.48507685276006</v>
      </c>
      <c r="F39" s="278">
        <v>114.51216768832329</v>
      </c>
      <c r="G39" s="286">
        <v>134.50291364422665</v>
      </c>
      <c r="Q39" s="904"/>
      <c r="R39" s="904"/>
      <c r="S39" s="904"/>
    </row>
    <row r="40" spans="1:19" x14ac:dyDescent="0.25">
      <c r="A40" s="282" t="s">
        <v>17</v>
      </c>
      <c r="B40" s="277">
        <v>102</v>
      </c>
      <c r="C40" s="278">
        <v>65.95982627488047</v>
      </c>
      <c r="D40" s="278">
        <v>100.13702458961581</v>
      </c>
      <c r="E40" s="278">
        <v>90.184511593443844</v>
      </c>
      <c r="F40" s="278">
        <v>102.67123072915747</v>
      </c>
      <c r="G40" s="286">
        <v>100.46029500270019</v>
      </c>
      <c r="Q40" s="904"/>
      <c r="R40" s="904"/>
      <c r="S40" s="904"/>
    </row>
    <row r="41" spans="1:19" x14ac:dyDescent="0.25">
      <c r="A41" s="282" t="s">
        <v>18</v>
      </c>
      <c r="B41" s="277">
        <v>71</v>
      </c>
      <c r="C41" s="278">
        <v>88.074645801008685</v>
      </c>
      <c r="D41" s="278">
        <v>55.740826308785756</v>
      </c>
      <c r="E41" s="278">
        <v>86.749268465867885</v>
      </c>
      <c r="F41" s="278">
        <v>77.019859479396658</v>
      </c>
      <c r="G41" s="286">
        <v>88.277335069455091</v>
      </c>
      <c r="Q41" s="904"/>
      <c r="R41" s="904"/>
      <c r="S41" s="904"/>
    </row>
    <row r="42" spans="1:19" ht="15.75" thickBot="1" x14ac:dyDescent="0.3">
      <c r="A42" s="283" t="s">
        <v>19</v>
      </c>
      <c r="B42" s="279">
        <v>97</v>
      </c>
      <c r="C42" s="280">
        <v>124.58247962902171</v>
      </c>
      <c r="D42" s="280">
        <v>157.54420812156292</v>
      </c>
      <c r="E42" s="280">
        <v>156.96901559035038</v>
      </c>
      <c r="F42" s="280">
        <v>179.9229875343068</v>
      </c>
      <c r="G42" s="287">
        <v>189.15616105332089</v>
      </c>
      <c r="Q42" s="904"/>
      <c r="R42" s="904"/>
      <c r="S42" s="904"/>
    </row>
    <row r="43" spans="1:19" ht="15.75" thickTop="1" x14ac:dyDescent="0.25">
      <c r="A43" s="282" t="s">
        <v>20</v>
      </c>
      <c r="B43" s="277">
        <v>2002</v>
      </c>
      <c r="C43" s="278">
        <v>1955.6674001496856</v>
      </c>
      <c r="D43" s="278">
        <v>1911.6493648268834</v>
      </c>
      <c r="E43" s="278">
        <v>1881.0608782633863</v>
      </c>
      <c r="F43" s="278">
        <v>1854.5719807886535</v>
      </c>
      <c r="G43" s="286">
        <v>1813.2255547045277</v>
      </c>
      <c r="Q43" s="904"/>
      <c r="R43" s="904"/>
      <c r="S43" s="904"/>
    </row>
    <row r="44" spans="1:19" x14ac:dyDescent="0.25">
      <c r="A44" s="274"/>
      <c r="B44" s="274"/>
      <c r="C44" s="274"/>
      <c r="D44" s="274"/>
      <c r="E44" s="274"/>
      <c r="F44" s="274"/>
      <c r="G44" s="274"/>
      <c r="Q44" s="919" t="s">
        <v>223</v>
      </c>
      <c r="R44" s="918"/>
      <c r="S44" s="920">
        <f>(SUM(C$48:C$50,C$61:C$65)/SUM(C$51:C$60))*100</f>
        <v>67.66249397322332</v>
      </c>
    </row>
    <row r="45" spans="1:19" x14ac:dyDescent="0.25">
      <c r="A45" s="274"/>
      <c r="B45" s="274"/>
      <c r="C45" s="274"/>
      <c r="D45" s="274"/>
      <c r="E45" s="274"/>
      <c r="F45" s="274"/>
      <c r="G45" s="274"/>
      <c r="Q45" s="919" t="s">
        <v>224</v>
      </c>
      <c r="R45" s="918"/>
      <c r="S45" s="920">
        <f>(SUM(C$48:C$50)/SUM(C$51:C$60))*100</f>
        <v>28.127175902558594</v>
      </c>
    </row>
    <row r="46" spans="1:19" x14ac:dyDescent="0.25">
      <c r="A46" s="922" t="s">
        <v>87</v>
      </c>
      <c r="B46" s="923"/>
      <c r="C46" s="923"/>
      <c r="D46" s="923"/>
      <c r="E46" s="923"/>
      <c r="F46" s="923"/>
      <c r="G46" s="924"/>
      <c r="Q46" s="919" t="s">
        <v>225</v>
      </c>
      <c r="R46" s="918"/>
      <c r="S46" s="920">
        <f>(SUM(C$61:C$65)/SUM(C$51:C$60))*100</f>
        <v>39.535318070664729</v>
      </c>
    </row>
    <row r="47" spans="1:19" x14ac:dyDescent="0.25">
      <c r="A47" s="281" t="s">
        <v>1</v>
      </c>
      <c r="B47" s="275">
        <v>2010</v>
      </c>
      <c r="C47" s="275">
        <v>2015</v>
      </c>
      <c r="D47" s="275">
        <v>2020</v>
      </c>
      <c r="E47" s="275">
        <v>2025</v>
      </c>
      <c r="F47" s="275">
        <v>2030</v>
      </c>
      <c r="G47" s="284">
        <v>2035</v>
      </c>
      <c r="Q47" s="919" t="s">
        <v>226</v>
      </c>
      <c r="R47" s="918"/>
      <c r="S47" s="920">
        <f>(SUM(C$61:C$65)/SUM(C$48:C$50))*100</f>
        <v>140.55914538888493</v>
      </c>
    </row>
    <row r="48" spans="1:19" x14ac:dyDescent="0.25">
      <c r="A48" s="281" t="s">
        <v>2</v>
      </c>
      <c r="B48" s="275">
        <v>229</v>
      </c>
      <c r="C48" s="276">
        <v>175.76019214526332</v>
      </c>
      <c r="D48" s="276">
        <v>201.92740266823006</v>
      </c>
      <c r="E48" s="276">
        <v>236.22870719880916</v>
      </c>
      <c r="F48" s="276">
        <v>257.76448383668122</v>
      </c>
      <c r="G48" s="285">
        <v>232.48845837724059</v>
      </c>
      <c r="Q48" s="919" t="s">
        <v>227</v>
      </c>
      <c r="R48" s="918"/>
      <c r="S48" s="921">
        <f>(C$21/C$43)*100</f>
        <v>101.82547432575038</v>
      </c>
    </row>
    <row r="49" spans="1:19" x14ac:dyDescent="0.25">
      <c r="A49" s="281" t="s">
        <v>3</v>
      </c>
      <c r="B49" s="275">
        <v>273</v>
      </c>
      <c r="C49" s="276">
        <v>220.99050231905767</v>
      </c>
      <c r="D49" s="276">
        <v>169.12657001326374</v>
      </c>
      <c r="E49" s="276">
        <v>196.5264320319786</v>
      </c>
      <c r="F49" s="276">
        <v>229.81638550851602</v>
      </c>
      <c r="G49" s="285">
        <v>250.181015106301</v>
      </c>
      <c r="Q49" s="919" t="s">
        <v>228</v>
      </c>
      <c r="R49" s="918"/>
      <c r="S49" s="921">
        <f>(SUM(C$48)/SUM(C$28:C$33))*1000</f>
        <v>305.5388471256714</v>
      </c>
    </row>
    <row r="50" spans="1:19" x14ac:dyDescent="0.25">
      <c r="A50" s="281" t="s">
        <v>4</v>
      </c>
      <c r="B50" s="275">
        <v>276</v>
      </c>
      <c r="C50" s="276">
        <v>265.40662702665128</v>
      </c>
      <c r="D50" s="276">
        <v>213.45912320192349</v>
      </c>
      <c r="E50" s="276">
        <v>162.9103346122489</v>
      </c>
      <c r="F50" s="276">
        <v>191.63644500102617</v>
      </c>
      <c r="G50" s="285">
        <v>223.95240926452789</v>
      </c>
      <c r="Q50" s="919" t="s">
        <v>229</v>
      </c>
      <c r="R50" s="918"/>
      <c r="S50" s="921">
        <f>(SUM(C$52:C$54)/SUM(C$48:C$51,C$55:C$65))*100</f>
        <v>18.116934499392535</v>
      </c>
    </row>
    <row r="51" spans="1:19" x14ac:dyDescent="0.25">
      <c r="A51" s="281" t="s">
        <v>5</v>
      </c>
      <c r="B51" s="275">
        <v>279</v>
      </c>
      <c r="C51" s="276">
        <v>267.88035310942587</v>
      </c>
      <c r="D51" s="276">
        <v>257.40528509531487</v>
      </c>
      <c r="E51" s="276">
        <v>205.55465041409857</v>
      </c>
      <c r="F51" s="276">
        <v>156.52976619090705</v>
      </c>
      <c r="G51" s="285">
        <v>186.53829275103135</v>
      </c>
      <c r="Q51" s="904"/>
      <c r="R51" s="904"/>
      <c r="S51" s="904"/>
    </row>
    <row r="52" spans="1:19" x14ac:dyDescent="0.25">
      <c r="A52" s="281" t="s">
        <v>6</v>
      </c>
      <c r="B52" s="275">
        <v>166</v>
      </c>
      <c r="C52" s="276">
        <v>273.38775641430254</v>
      </c>
      <c r="D52" s="276">
        <v>259.23265626179864</v>
      </c>
      <c r="E52" s="276">
        <v>249.00655323189255</v>
      </c>
      <c r="F52" s="276">
        <v>197.35301120807631</v>
      </c>
      <c r="G52" s="285">
        <v>150.01868916936806</v>
      </c>
      <c r="Q52" s="904"/>
      <c r="R52" s="904"/>
      <c r="S52" s="904"/>
    </row>
    <row r="53" spans="1:19" x14ac:dyDescent="0.25">
      <c r="A53" s="281" t="s">
        <v>7</v>
      </c>
      <c r="B53" s="275">
        <v>177</v>
      </c>
      <c r="C53" s="276">
        <v>160.47239920626384</v>
      </c>
      <c r="D53" s="276">
        <v>267.72129373564235</v>
      </c>
      <c r="E53" s="276">
        <v>250.46147191381729</v>
      </c>
      <c r="F53" s="276">
        <v>240.6319161080915</v>
      </c>
      <c r="G53" s="285">
        <v>189.22815401741968</v>
      </c>
      <c r="Q53" s="904"/>
      <c r="R53" s="904"/>
      <c r="S53" s="904"/>
    </row>
    <row r="54" spans="1:19" x14ac:dyDescent="0.25">
      <c r="A54" s="281" t="s">
        <v>8</v>
      </c>
      <c r="B54" s="275">
        <v>181</v>
      </c>
      <c r="C54" s="276">
        <v>171.54138975647561</v>
      </c>
      <c r="D54" s="276">
        <v>155.16574870300843</v>
      </c>
      <c r="E54" s="276">
        <v>262.40076980546223</v>
      </c>
      <c r="F54" s="276">
        <v>241.95723579020412</v>
      </c>
      <c r="G54" s="285">
        <v>232.62574228162708</v>
      </c>
      <c r="Q54" s="904"/>
      <c r="R54" s="904"/>
      <c r="S54" s="904"/>
    </row>
    <row r="55" spans="1:19" x14ac:dyDescent="0.25">
      <c r="A55" s="281" t="s">
        <v>9</v>
      </c>
      <c r="B55" s="275">
        <v>181</v>
      </c>
      <c r="C55" s="276">
        <v>175.21780386715639</v>
      </c>
      <c r="D55" s="276">
        <v>165.82258172604557</v>
      </c>
      <c r="E55" s="276">
        <v>149.62559341003671</v>
      </c>
      <c r="F55" s="276">
        <v>256.71151869948341</v>
      </c>
      <c r="G55" s="285">
        <v>233.10415520123556</v>
      </c>
      <c r="Q55" s="904"/>
      <c r="R55" s="904"/>
      <c r="S55" s="904"/>
    </row>
    <row r="56" spans="1:19" x14ac:dyDescent="0.25">
      <c r="A56" s="281" t="s">
        <v>10</v>
      </c>
      <c r="B56" s="275">
        <v>219</v>
      </c>
      <c r="C56" s="276">
        <v>174.00963971143759</v>
      </c>
      <c r="D56" s="276">
        <v>169.32556703590814</v>
      </c>
      <c r="E56" s="276">
        <v>159.98151855113153</v>
      </c>
      <c r="F56" s="276">
        <v>144.02399353969525</v>
      </c>
      <c r="G56" s="285">
        <v>250.86776861763144</v>
      </c>
      <c r="Q56" s="904"/>
      <c r="R56" s="904"/>
      <c r="S56" s="904"/>
    </row>
    <row r="57" spans="1:19" x14ac:dyDescent="0.25">
      <c r="A57" s="282" t="s">
        <v>11</v>
      </c>
      <c r="B57" s="277">
        <v>360</v>
      </c>
      <c r="C57" s="278">
        <v>207.42151900081916</v>
      </c>
      <c r="D57" s="278">
        <v>166.7139777978262</v>
      </c>
      <c r="E57" s="278">
        <v>163.06026445781276</v>
      </c>
      <c r="F57" s="278">
        <v>153.80393989052237</v>
      </c>
      <c r="G57" s="286">
        <v>138.13873519603078</v>
      </c>
      <c r="Q57" s="904"/>
      <c r="R57" s="904"/>
      <c r="S57" s="904"/>
    </row>
    <row r="58" spans="1:19" x14ac:dyDescent="0.25">
      <c r="A58" s="282" t="s">
        <v>12</v>
      </c>
      <c r="B58" s="277">
        <v>312</v>
      </c>
      <c r="C58" s="278">
        <v>347.12836161473524</v>
      </c>
      <c r="D58" s="278">
        <v>195.23016634506649</v>
      </c>
      <c r="E58" s="278">
        <v>159.0429030888651</v>
      </c>
      <c r="F58" s="278">
        <v>156.36296002588469</v>
      </c>
      <c r="G58" s="286">
        <v>147.2188256006188</v>
      </c>
      <c r="Q58" s="904"/>
      <c r="R58" s="904"/>
      <c r="S58" s="904"/>
    </row>
    <row r="59" spans="1:19" x14ac:dyDescent="0.25">
      <c r="A59" s="282" t="s">
        <v>13</v>
      </c>
      <c r="B59" s="277">
        <v>295</v>
      </c>
      <c r="C59" s="278">
        <v>298.22486150420718</v>
      </c>
      <c r="D59" s="278">
        <v>332.43819340643586</v>
      </c>
      <c r="E59" s="278">
        <v>182.23944347477195</v>
      </c>
      <c r="F59" s="278">
        <v>150.72790198148505</v>
      </c>
      <c r="G59" s="286">
        <v>148.92865311532978</v>
      </c>
      <c r="Q59" s="904"/>
      <c r="R59" s="904"/>
      <c r="S59" s="904"/>
    </row>
    <row r="60" spans="1:19" x14ac:dyDescent="0.25">
      <c r="A60" s="282" t="s">
        <v>14</v>
      </c>
      <c r="B60" s="277">
        <v>240</v>
      </c>
      <c r="C60" s="278">
        <v>278.87092869273636</v>
      </c>
      <c r="D60" s="278">
        <v>280.65648415792487</v>
      </c>
      <c r="E60" s="278">
        <v>313.601000408196</v>
      </c>
      <c r="F60" s="278">
        <v>167.36136579528377</v>
      </c>
      <c r="G60" s="286">
        <v>140.74851837693123</v>
      </c>
      <c r="Q60" s="904"/>
      <c r="R60" s="904"/>
      <c r="S60" s="904"/>
    </row>
    <row r="61" spans="1:19" x14ac:dyDescent="0.25">
      <c r="A61" s="282" t="s">
        <v>15</v>
      </c>
      <c r="B61" s="277">
        <v>242</v>
      </c>
      <c r="C61" s="278">
        <v>219.71830437932152</v>
      </c>
      <c r="D61" s="278">
        <v>256.62209436093917</v>
      </c>
      <c r="E61" s="278">
        <v>256.99692770379386</v>
      </c>
      <c r="F61" s="278">
        <v>288.04940926045788</v>
      </c>
      <c r="G61" s="286">
        <v>149.47306529306238</v>
      </c>
      <c r="Q61" s="904"/>
      <c r="R61" s="904"/>
      <c r="S61" s="904"/>
    </row>
    <row r="62" spans="1:19" x14ac:dyDescent="0.25">
      <c r="A62" s="282" t="s">
        <v>16</v>
      </c>
      <c r="B62" s="277">
        <v>172</v>
      </c>
      <c r="C62" s="278">
        <v>217.11581868076257</v>
      </c>
      <c r="D62" s="278">
        <v>195.3902895984852</v>
      </c>
      <c r="E62" s="278">
        <v>229.42881314000545</v>
      </c>
      <c r="F62" s="278">
        <v>228.55111121808943</v>
      </c>
      <c r="G62" s="286">
        <v>257.17960681446982</v>
      </c>
      <c r="Q62" s="904"/>
      <c r="R62" s="904"/>
      <c r="S62" s="904"/>
    </row>
    <row r="63" spans="1:19" x14ac:dyDescent="0.25">
      <c r="A63" s="282" t="s">
        <v>17</v>
      </c>
      <c r="B63" s="277">
        <v>183</v>
      </c>
      <c r="C63" s="278">
        <v>145.52817681133038</v>
      </c>
      <c r="D63" s="278">
        <v>186.77140028387024</v>
      </c>
      <c r="E63" s="278">
        <v>166.4453348605816</v>
      </c>
      <c r="F63" s="278">
        <v>196.61765555574482</v>
      </c>
      <c r="G63" s="286">
        <v>194.76470424363436</v>
      </c>
      <c r="Q63" s="904"/>
      <c r="R63" s="904"/>
      <c r="S63" s="904"/>
    </row>
    <row r="64" spans="1:19" x14ac:dyDescent="0.25">
      <c r="A64" s="282" t="s">
        <v>18</v>
      </c>
      <c r="B64" s="277">
        <v>131</v>
      </c>
      <c r="C64" s="278">
        <v>148.56765944309348</v>
      </c>
      <c r="D64" s="278">
        <v>115.07133263748457</v>
      </c>
      <c r="E64" s="278">
        <v>151.48098577523979</v>
      </c>
      <c r="F64" s="278">
        <v>133.59814429450535</v>
      </c>
      <c r="G64" s="286">
        <v>158.62401637443531</v>
      </c>
      <c r="Q64" s="919" t="s">
        <v>223</v>
      </c>
      <c r="R64" s="918"/>
      <c r="S64" s="920">
        <f>(SUM(D$48:D$50,D$61:D$65)/SUM(D$51:D$60))*100</f>
        <v>70.325115316303354</v>
      </c>
    </row>
    <row r="65" spans="1:19" ht="15.75" thickBot="1" x14ac:dyDescent="0.3">
      <c r="A65" s="283" t="s">
        <v>19</v>
      </c>
      <c r="B65" s="279">
        <v>155</v>
      </c>
      <c r="C65" s="280">
        <v>199.79271290313369</v>
      </c>
      <c r="D65" s="280">
        <v>243.74431335730634</v>
      </c>
      <c r="E65" s="280">
        <v>249.18484853798304</v>
      </c>
      <c r="F65" s="280">
        <v>279.33265820516647</v>
      </c>
      <c r="G65" s="287">
        <v>287.67176272337639</v>
      </c>
      <c r="Q65" s="919" t="s">
        <v>224</v>
      </c>
      <c r="R65" s="918"/>
      <c r="S65" s="920">
        <f>(SUM(D$48:D$50)/SUM(D$51:D$60))*100</f>
        <v>25.981686000970296</v>
      </c>
    </row>
    <row r="66" spans="1:19" ht="15.75" thickTop="1" x14ac:dyDescent="0.25">
      <c r="A66" s="282" t="s">
        <v>20</v>
      </c>
      <c r="B66" s="277">
        <v>4071</v>
      </c>
      <c r="C66" s="278">
        <v>3947.0350065861735</v>
      </c>
      <c r="D66" s="278">
        <v>3831.8244803864741</v>
      </c>
      <c r="E66" s="278">
        <v>3744.1765526167255</v>
      </c>
      <c r="F66" s="278">
        <v>3670.829902109821</v>
      </c>
      <c r="G66" s="286">
        <v>3571.7525725242722</v>
      </c>
      <c r="Q66" s="919" t="s">
        <v>225</v>
      </c>
      <c r="R66" s="918"/>
      <c r="S66" s="920">
        <f>(SUM(D$61:D$65)/SUM(D$51:D$60))*100</f>
        <v>44.343429315333061</v>
      </c>
    </row>
    <row r="67" spans="1:19" x14ac:dyDescent="0.25">
      <c r="Q67" s="919" t="s">
        <v>226</v>
      </c>
      <c r="R67" s="918"/>
      <c r="S67" s="920">
        <f>(SUM(D$61:D$65)/SUM(D$48:D$50))*100</f>
        <v>170.67186984584851</v>
      </c>
    </row>
    <row r="68" spans="1:19" x14ac:dyDescent="0.25">
      <c r="Q68" s="919" t="s">
        <v>227</v>
      </c>
      <c r="R68" s="918"/>
      <c r="S68" s="921">
        <f>(D$21/D$43)*100</f>
        <v>100.44598925355119</v>
      </c>
    </row>
    <row r="69" spans="1:19" x14ac:dyDescent="0.25">
      <c r="Q69" s="919" t="s">
        <v>228</v>
      </c>
      <c r="R69" s="918"/>
      <c r="S69" s="921">
        <f>(SUM(D$48)/SUM(D$28:D$33))*1000</f>
        <v>328.95507904660644</v>
      </c>
    </row>
    <row r="70" spans="1:19" x14ac:dyDescent="0.25">
      <c r="Q70" s="919" t="s">
        <v>229</v>
      </c>
      <c r="R70" s="918"/>
      <c r="S70" s="921">
        <f>(SUM(D$52:D$54)/SUM(D$48:D$51,D$55:D$65))*100</f>
        <v>21.656623270429598</v>
      </c>
    </row>
    <row r="71" spans="1:19" x14ac:dyDescent="0.25">
      <c r="Q71" s="904"/>
      <c r="R71" s="904"/>
      <c r="S71" s="904"/>
    </row>
    <row r="72" spans="1:19" x14ac:dyDescent="0.25">
      <c r="Q72" s="904"/>
      <c r="R72" s="904"/>
      <c r="S72" s="904"/>
    </row>
    <row r="73" spans="1:19" x14ac:dyDescent="0.25">
      <c r="Q73" s="904"/>
      <c r="R73" s="904"/>
      <c r="S73" s="904"/>
    </row>
    <row r="74" spans="1:19" x14ac:dyDescent="0.25">
      <c r="Q74" s="904"/>
      <c r="R74" s="904"/>
      <c r="S74" s="904"/>
    </row>
    <row r="75" spans="1:19" x14ac:dyDescent="0.25">
      <c r="Q75" s="904"/>
      <c r="R75" s="904"/>
      <c r="S75" s="904"/>
    </row>
    <row r="76" spans="1:19" x14ac:dyDescent="0.25">
      <c r="Q76" s="904"/>
      <c r="R76" s="904"/>
      <c r="S76" s="904"/>
    </row>
    <row r="77" spans="1:19" x14ac:dyDescent="0.25">
      <c r="Q77" s="904"/>
      <c r="R77" s="904"/>
      <c r="S77" s="904"/>
    </row>
    <row r="78" spans="1:19" x14ac:dyDescent="0.25">
      <c r="Q78" s="904"/>
      <c r="R78" s="904"/>
      <c r="S78" s="904"/>
    </row>
    <row r="79" spans="1:19" x14ac:dyDescent="0.25">
      <c r="Q79" s="904"/>
      <c r="R79" s="904"/>
      <c r="S79" s="904"/>
    </row>
    <row r="80" spans="1:19" x14ac:dyDescent="0.25">
      <c r="Q80" s="904"/>
      <c r="R80" s="904"/>
      <c r="S80" s="904"/>
    </row>
    <row r="81" spans="17:19" x14ac:dyDescent="0.25">
      <c r="Q81" s="904"/>
      <c r="R81" s="904"/>
      <c r="S81" s="904"/>
    </row>
    <row r="82" spans="17:19" x14ac:dyDescent="0.25">
      <c r="Q82" s="904"/>
      <c r="R82" s="904"/>
      <c r="S82" s="904"/>
    </row>
    <row r="83" spans="17:19" x14ac:dyDescent="0.25">
      <c r="Q83" s="904"/>
      <c r="R83" s="904"/>
      <c r="S83" s="904"/>
    </row>
    <row r="84" spans="17:19" x14ac:dyDescent="0.25">
      <c r="Q84" s="919" t="s">
        <v>223</v>
      </c>
      <c r="R84" s="918"/>
      <c r="S84" s="920">
        <f>(SUM(E$48:E$50,E$61:E$65)/SUM(E$51:E$60))*100</f>
        <v>78.721848147649183</v>
      </c>
    </row>
    <row r="85" spans="17:19" x14ac:dyDescent="0.25">
      <c r="Q85" s="919" t="s">
        <v>224</v>
      </c>
      <c r="R85" s="918"/>
      <c r="S85" s="920">
        <f>(SUM(E$48:E$50)/SUM(E$51:E$60))*100</f>
        <v>28.433070093495239</v>
      </c>
    </row>
    <row r="86" spans="17:19" x14ac:dyDescent="0.25">
      <c r="Q86" s="919" t="s">
        <v>225</v>
      </c>
      <c r="R86" s="918"/>
      <c r="S86" s="920">
        <f>(SUM(E$61:E$65)/SUM(E$51:E$60))*100</f>
        <v>50.288778054153937</v>
      </c>
    </row>
    <row r="87" spans="17:19" x14ac:dyDescent="0.25">
      <c r="Q87" s="919" t="s">
        <v>226</v>
      </c>
      <c r="R87" s="918"/>
      <c r="S87" s="920">
        <f>(SUM(E$61:E$65)/SUM(E$48:E$50))*100</f>
        <v>176.86721092302562</v>
      </c>
    </row>
    <row r="88" spans="17:19" x14ac:dyDescent="0.25">
      <c r="Q88" s="919" t="s">
        <v>227</v>
      </c>
      <c r="R88" s="918"/>
      <c r="S88" s="921">
        <f>(E$21/E$43)*100</f>
        <v>99.046006212908196</v>
      </c>
    </row>
    <row r="89" spans="17:19" x14ac:dyDescent="0.25">
      <c r="Q89" s="919" t="s">
        <v>228</v>
      </c>
      <c r="R89" s="918"/>
      <c r="S89" s="921">
        <f>(SUM(E$48)/SUM(E$28:E$33))*1000</f>
        <v>391.60507183551778</v>
      </c>
    </row>
    <row r="90" spans="17:19" x14ac:dyDescent="0.25">
      <c r="Q90" s="919" t="s">
        <v>229</v>
      </c>
      <c r="R90" s="918"/>
      <c r="S90" s="921">
        <f>(SUM(E$52:E$54)/SUM(E$48:E$51,E$55:E$65))*100</f>
        <v>25.546283511247559</v>
      </c>
    </row>
    <row r="91" spans="17:19" x14ac:dyDescent="0.25">
      <c r="Q91" s="904"/>
      <c r="R91" s="904"/>
      <c r="S91" s="904"/>
    </row>
    <row r="92" spans="17:19" x14ac:dyDescent="0.25">
      <c r="Q92" s="904"/>
      <c r="R92" s="904"/>
      <c r="S92" s="904"/>
    </row>
    <row r="93" spans="17:19" x14ac:dyDescent="0.25">
      <c r="Q93" s="904"/>
      <c r="R93" s="904"/>
      <c r="S93" s="904"/>
    </row>
    <row r="94" spans="17:19" x14ac:dyDescent="0.25">
      <c r="Q94" s="904"/>
      <c r="R94" s="904"/>
      <c r="S94" s="904"/>
    </row>
    <row r="95" spans="17:19" x14ac:dyDescent="0.25">
      <c r="Q95" s="904"/>
      <c r="R95" s="904"/>
      <c r="S95" s="904"/>
    </row>
    <row r="96" spans="17:19" x14ac:dyDescent="0.25">
      <c r="Q96" s="904"/>
      <c r="R96" s="904"/>
      <c r="S96" s="904"/>
    </row>
    <row r="97" spans="17:19" x14ac:dyDescent="0.25">
      <c r="Q97" s="904"/>
      <c r="R97" s="904"/>
      <c r="S97" s="904"/>
    </row>
    <row r="98" spans="17:19" x14ac:dyDescent="0.25">
      <c r="Q98" s="904"/>
      <c r="R98" s="904"/>
      <c r="S98" s="904"/>
    </row>
    <row r="99" spans="17:19" x14ac:dyDescent="0.25">
      <c r="Q99" s="904"/>
      <c r="R99" s="904"/>
      <c r="S99" s="904"/>
    </row>
    <row r="100" spans="17:19" x14ac:dyDescent="0.25">
      <c r="Q100" s="904"/>
      <c r="R100" s="904"/>
      <c r="S100" s="904"/>
    </row>
    <row r="101" spans="17:19" x14ac:dyDescent="0.25">
      <c r="Q101" s="904"/>
      <c r="R101" s="904"/>
      <c r="S101" s="904"/>
    </row>
    <row r="102" spans="17:19" x14ac:dyDescent="0.25">
      <c r="Q102" s="904"/>
      <c r="R102" s="904"/>
      <c r="S102" s="904"/>
    </row>
    <row r="103" spans="17:19" x14ac:dyDescent="0.25">
      <c r="Q103" s="904"/>
      <c r="R103" s="904"/>
      <c r="S103" s="904"/>
    </row>
    <row r="104" spans="17:19" x14ac:dyDescent="0.25">
      <c r="Q104" s="919" t="s">
        <v>223</v>
      </c>
      <c r="R104" s="918"/>
      <c r="S104" s="920">
        <f>(SUM(F$48:F$50,F$61:F$65)/SUM(F$51:F$60))*100</f>
        <v>96.778424620447893</v>
      </c>
    </row>
    <row r="105" spans="17:19" x14ac:dyDescent="0.25">
      <c r="Q105" s="919" t="s">
        <v>224</v>
      </c>
      <c r="R105" s="918"/>
      <c r="S105" s="920">
        <f>(SUM(F$48:F$50)/SUM(F$51:F$60))*100</f>
        <v>36.410107974538015</v>
      </c>
    </row>
    <row r="106" spans="17:19" x14ac:dyDescent="0.25">
      <c r="Q106" s="919" t="s">
        <v>225</v>
      </c>
      <c r="R106" s="918"/>
      <c r="S106" s="920">
        <f>(SUM(F$61:F$65)/SUM(F$51:F$60))*100</f>
        <v>60.368316645909879</v>
      </c>
    </row>
    <row r="107" spans="17:19" x14ac:dyDescent="0.25">
      <c r="Q107" s="919" t="s">
        <v>226</v>
      </c>
      <c r="R107" s="918"/>
      <c r="S107" s="920">
        <f>(SUM(F$61:F$65)/SUM(F$48:F$50))*100</f>
        <v>165.80098221111044</v>
      </c>
    </row>
    <row r="108" spans="17:19" x14ac:dyDescent="0.25">
      <c r="Q108" s="919" t="s">
        <v>227</v>
      </c>
      <c r="R108" s="918"/>
      <c r="S108" s="921">
        <f>(F$21/F$43)*100</f>
        <v>97.934075362704817</v>
      </c>
    </row>
    <row r="109" spans="17:19" x14ac:dyDescent="0.25">
      <c r="Q109" s="919" t="s">
        <v>228</v>
      </c>
      <c r="R109" s="918"/>
      <c r="S109" s="921">
        <f>(SUM(F$48)/SUM(F$28:F$33))*1000</f>
        <v>438.36946940749584</v>
      </c>
    </row>
    <row r="110" spans="17:19" x14ac:dyDescent="0.25">
      <c r="Q110" s="919" t="s">
        <v>229</v>
      </c>
      <c r="R110" s="918"/>
      <c r="S110" s="921">
        <f>(SUM(F$52:F$54)/SUM(F$48:F$51,F$55:F$65))*100</f>
        <v>22.733790848764048</v>
      </c>
    </row>
    <row r="111" spans="17:19" x14ac:dyDescent="0.25">
      <c r="Q111" s="904"/>
      <c r="R111" s="904"/>
      <c r="S111" s="904"/>
    </row>
    <row r="112" spans="17:19" x14ac:dyDescent="0.25">
      <c r="Q112" s="904"/>
      <c r="R112" s="904"/>
      <c r="S112" s="904"/>
    </row>
    <row r="113" spans="17:19" x14ac:dyDescent="0.25">
      <c r="Q113" s="904"/>
      <c r="R113" s="904"/>
      <c r="S113" s="904"/>
    </row>
    <row r="114" spans="17:19" x14ac:dyDescent="0.25">
      <c r="Q114" s="904"/>
      <c r="R114" s="904"/>
      <c r="S114" s="904"/>
    </row>
    <row r="115" spans="17:19" x14ac:dyDescent="0.25">
      <c r="Q115" s="904"/>
      <c r="R115" s="904"/>
      <c r="S115" s="904"/>
    </row>
    <row r="116" spans="17:19" x14ac:dyDescent="0.25">
      <c r="Q116" s="904"/>
      <c r="R116" s="904"/>
      <c r="S116" s="904"/>
    </row>
    <row r="117" spans="17:19" x14ac:dyDescent="0.25">
      <c r="Q117" s="904"/>
      <c r="R117" s="904"/>
      <c r="S117" s="904"/>
    </row>
    <row r="118" spans="17:19" x14ac:dyDescent="0.25">
      <c r="Q118" s="904"/>
      <c r="R118" s="904"/>
      <c r="S118" s="904"/>
    </row>
    <row r="119" spans="17:19" x14ac:dyDescent="0.25">
      <c r="Q119" s="904"/>
      <c r="R119" s="904"/>
      <c r="S119" s="904"/>
    </row>
    <row r="120" spans="17:19" x14ac:dyDescent="0.25">
      <c r="Q120" s="904"/>
      <c r="R120" s="904"/>
      <c r="S120" s="904"/>
    </row>
    <row r="121" spans="17:19" x14ac:dyDescent="0.25">
      <c r="Q121" s="904"/>
      <c r="R121" s="904"/>
      <c r="S121" s="904"/>
    </row>
    <row r="122" spans="17:19" x14ac:dyDescent="0.25">
      <c r="Q122" s="904"/>
      <c r="R122" s="904"/>
      <c r="S122" s="904"/>
    </row>
    <row r="123" spans="17:19" x14ac:dyDescent="0.25">
      <c r="Q123" s="904"/>
      <c r="R123" s="904"/>
      <c r="S123" s="904"/>
    </row>
    <row r="124" spans="17:19" x14ac:dyDescent="0.25">
      <c r="Q124" s="919" t="s">
        <v>223</v>
      </c>
      <c r="R124" s="918"/>
      <c r="S124" s="920">
        <f>(SUM(G$48:G$50,G$61:G$65)/SUM(G$51:G$60))*100</f>
        <v>96.529003658285461</v>
      </c>
    </row>
    <row r="125" spans="17:19" x14ac:dyDescent="0.25">
      <c r="Q125" s="919" t="s">
        <v>224</v>
      </c>
      <c r="R125" s="918"/>
      <c r="S125" s="920">
        <f>(SUM(G$48:G$50)/SUM(G$51:G$60))*100</f>
        <v>38.880547227120729</v>
      </c>
    </row>
    <row r="126" spans="17:19" x14ac:dyDescent="0.25">
      <c r="Q126" s="919" t="s">
        <v>225</v>
      </c>
      <c r="R126" s="918"/>
      <c r="S126" s="920">
        <f>(SUM(G$61:G$65)/SUM(G$51:G$60))*100</f>
        <v>57.648456431164739</v>
      </c>
    </row>
    <row r="127" spans="17:19" x14ac:dyDescent="0.25">
      <c r="Q127" s="919" t="s">
        <v>226</v>
      </c>
      <c r="R127" s="918"/>
      <c r="S127" s="920">
        <f>(SUM(G$61:G$65)/SUM(G$48:G$50))*100</f>
        <v>148.27069201061204</v>
      </c>
    </row>
    <row r="128" spans="17:19" x14ac:dyDescent="0.25">
      <c r="Q128" s="919" t="s">
        <v>227</v>
      </c>
      <c r="R128" s="918"/>
      <c r="S128" s="921">
        <f>(G$21/G$43)*100</f>
        <v>96.983357269432631</v>
      </c>
    </row>
    <row r="129" spans="17:19" x14ac:dyDescent="0.25">
      <c r="Q129" s="919" t="s">
        <v>228</v>
      </c>
      <c r="R129" s="918"/>
      <c r="S129" s="921">
        <f>(SUM(G$48)/SUM(G$28:G$33))*1000</f>
        <v>387.00050485200933</v>
      </c>
    </row>
    <row r="130" spans="17:19" x14ac:dyDescent="0.25">
      <c r="Q130" s="919" t="s">
        <v>229</v>
      </c>
      <c r="R130" s="918"/>
      <c r="S130" s="921">
        <f>(SUM(G$52:G$54)/SUM(G$48:G$51,G$55:G$65))*100</f>
        <v>19.06318212515102</v>
      </c>
    </row>
    <row r="147" spans="4:8" x14ac:dyDescent="0.25">
      <c r="D147" s="19"/>
      <c r="E147" s="19"/>
      <c r="F147" s="19"/>
      <c r="G147" s="19"/>
      <c r="H147" s="19"/>
    </row>
  </sheetData>
  <mergeCells count="3">
    <mergeCell ref="A1:G1"/>
    <mergeCell ref="A23:G23"/>
    <mergeCell ref="A46:G46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Z147"/>
  <sheetViews>
    <sheetView zoomScaleNormal="100" workbookViewId="0">
      <selection sqref="A1:G1"/>
    </sheetView>
  </sheetViews>
  <sheetFormatPr defaultRowHeight="15" x14ac:dyDescent="0.25"/>
  <cols>
    <col min="1" max="9" width="9.140625" style="18"/>
    <col min="10" max="11" width="11.140625" style="18" bestFit="1" customWidth="1"/>
    <col min="12" max="12" width="11.140625" style="18" customWidth="1"/>
    <col min="13" max="14" width="11.140625" style="18" bestFit="1" customWidth="1"/>
    <col min="15" max="15" width="11.140625" style="18" customWidth="1"/>
    <col min="16" max="17" width="11.140625" style="18" bestFit="1" customWidth="1"/>
    <col min="18" max="18" width="11.140625" style="18" customWidth="1"/>
    <col min="19" max="20" width="11.140625" style="18" bestFit="1" customWidth="1"/>
    <col min="21" max="21" width="11.140625" style="18" customWidth="1"/>
    <col min="22" max="23" width="11.140625" style="18" bestFit="1" customWidth="1"/>
    <col min="24" max="24" width="11.140625" style="18" customWidth="1"/>
    <col min="25" max="26" width="11.140625" style="18" bestFit="1" customWidth="1"/>
    <col min="27" max="16384" width="9.140625" style="18"/>
  </cols>
  <sheetData>
    <row r="1" spans="1:26" x14ac:dyDescent="0.25">
      <c r="A1" s="922" t="s">
        <v>88</v>
      </c>
      <c r="B1" s="923"/>
      <c r="C1" s="923"/>
      <c r="D1" s="923"/>
      <c r="E1" s="923"/>
      <c r="F1" s="923"/>
      <c r="G1" s="924"/>
      <c r="J1" s="20" t="s">
        <v>23</v>
      </c>
      <c r="K1" s="20" t="s">
        <v>24</v>
      </c>
      <c r="L1" s="20"/>
      <c r="M1" s="20" t="s">
        <v>23</v>
      </c>
      <c r="N1" s="20" t="s">
        <v>24</v>
      </c>
      <c r="O1" s="20"/>
      <c r="P1" s="20" t="s">
        <v>23</v>
      </c>
      <c r="Q1" s="20" t="s">
        <v>24</v>
      </c>
      <c r="R1" s="20"/>
      <c r="S1" s="20" t="s">
        <v>23</v>
      </c>
      <c r="T1" s="20" t="s">
        <v>24</v>
      </c>
      <c r="U1" s="20"/>
      <c r="V1" s="20" t="s">
        <v>23</v>
      </c>
      <c r="W1" s="20" t="s">
        <v>24</v>
      </c>
      <c r="X1" s="20"/>
      <c r="Y1" s="20" t="s">
        <v>23</v>
      </c>
      <c r="Z1" s="20" t="s">
        <v>24</v>
      </c>
    </row>
    <row r="2" spans="1:26" x14ac:dyDescent="0.25">
      <c r="A2" s="295" t="s">
        <v>1</v>
      </c>
      <c r="B2" s="289">
        <v>2010</v>
      </c>
      <c r="C2" s="289">
        <v>2015</v>
      </c>
      <c r="D2" s="289">
        <v>2020</v>
      </c>
      <c r="E2" s="289">
        <v>2025</v>
      </c>
      <c r="F2" s="289">
        <v>2030</v>
      </c>
      <c r="G2" s="298">
        <v>2035</v>
      </c>
      <c r="J2" s="1">
        <f>B2</f>
        <v>2010</v>
      </c>
      <c r="K2" s="1">
        <f>B24</f>
        <v>2010</v>
      </c>
      <c r="L2" s="1"/>
      <c r="M2" s="1">
        <v>2015</v>
      </c>
      <c r="N2" s="1">
        <v>2015</v>
      </c>
      <c r="O2" s="1"/>
      <c r="P2" s="1">
        <v>2020</v>
      </c>
      <c r="Q2" s="1">
        <v>2020</v>
      </c>
      <c r="R2" s="1"/>
      <c r="S2" s="1">
        <v>2025</v>
      </c>
      <c r="T2" s="1">
        <v>2025</v>
      </c>
      <c r="U2" s="1"/>
      <c r="V2" s="1">
        <v>2030</v>
      </c>
      <c r="W2" s="1">
        <v>2030</v>
      </c>
      <c r="X2" s="1"/>
      <c r="Y2" s="1">
        <v>2035</v>
      </c>
      <c r="Z2" s="1">
        <v>2035</v>
      </c>
    </row>
    <row r="3" spans="1:26" x14ac:dyDescent="0.25">
      <c r="A3" s="295" t="s">
        <v>2</v>
      </c>
      <c r="B3" s="289">
        <v>181</v>
      </c>
      <c r="C3" s="290">
        <v>156.14651690483888</v>
      </c>
      <c r="D3" s="290">
        <v>167.65169490454167</v>
      </c>
      <c r="E3" s="290">
        <v>186.00262245282141</v>
      </c>
      <c r="F3" s="290">
        <v>198.40219124894122</v>
      </c>
      <c r="G3" s="299">
        <v>199.81219844666896</v>
      </c>
      <c r="I3" s="21" t="s">
        <v>2</v>
      </c>
      <c r="J3" s="20">
        <f>-B3/B$66</f>
        <v>-2.5514519312094728E-2</v>
      </c>
      <c r="K3" s="20">
        <f>B25/B$66</f>
        <v>2.1567521849450239E-2</v>
      </c>
      <c r="L3" s="21" t="s">
        <v>2</v>
      </c>
      <c r="M3" s="20">
        <f>-C3/C$66</f>
        <v>-2.1500823765548169E-2</v>
      </c>
      <c r="N3" s="20">
        <f>C25/C$66</f>
        <v>2.0607130410696395E-2</v>
      </c>
      <c r="O3" s="21" t="s">
        <v>2</v>
      </c>
      <c r="P3" s="20">
        <f>-D3/D$66</f>
        <v>-2.2674951720225663E-2</v>
      </c>
      <c r="Q3" s="20">
        <f>D25/D$66</f>
        <v>2.1784644890581635E-2</v>
      </c>
      <c r="R3" s="21" t="s">
        <v>2</v>
      </c>
      <c r="S3" s="20">
        <f>-E3/E$66</f>
        <v>-2.4800687003046454E-2</v>
      </c>
      <c r="T3" s="20">
        <f>E25/E$66</f>
        <v>2.3828085630726525E-2</v>
      </c>
      <c r="U3" s="21" t="s">
        <v>2</v>
      </c>
      <c r="V3" s="20">
        <f>-F3/F$66</f>
        <v>-2.6191031303634843E-2</v>
      </c>
      <c r="W3" s="20">
        <f>F25/F$66</f>
        <v>2.5163931437887591E-2</v>
      </c>
      <c r="X3" s="21" t="s">
        <v>2</v>
      </c>
      <c r="Y3" s="20">
        <f>-G3/G$66</f>
        <v>-2.6263709926132368E-2</v>
      </c>
      <c r="Z3" s="20">
        <f>G25/G$66</f>
        <v>2.5233760503122704E-2</v>
      </c>
    </row>
    <row r="4" spans="1:26" x14ac:dyDescent="0.25">
      <c r="A4" s="295" t="s">
        <v>3</v>
      </c>
      <c r="B4" s="289">
        <v>185</v>
      </c>
      <c r="C4" s="290">
        <v>186.43355204422716</v>
      </c>
      <c r="D4" s="290">
        <v>161.54806844148723</v>
      </c>
      <c r="E4" s="290">
        <v>172.16574751388046</v>
      </c>
      <c r="F4" s="290">
        <v>190.7215850366602</v>
      </c>
      <c r="G4" s="299">
        <v>203.59122505490447</v>
      </c>
      <c r="I4" s="21" t="s">
        <v>3</v>
      </c>
      <c r="J4" s="20">
        <f t="shared" ref="J4:J20" si="0">-B4/B$66</f>
        <v>-2.6078376092472513E-2</v>
      </c>
      <c r="K4" s="20">
        <f t="shared" ref="K4:K20" si="1">B26/B$66</f>
        <v>2.4950662531716943E-2</v>
      </c>
      <c r="L4" s="21" t="s">
        <v>3</v>
      </c>
      <c r="M4" s="20">
        <f t="shared" ref="M4:M20" si="2">-C4/C$66</f>
        <v>-2.5671241510503786E-2</v>
      </c>
      <c r="N4" s="20">
        <f t="shared" ref="N4:N20" si="3">C26/C$66</f>
        <v>2.1796214467747169E-2</v>
      </c>
      <c r="O4" s="21" t="s">
        <v>3</v>
      </c>
      <c r="P4" s="20">
        <f t="shared" ref="P4:P20" si="4">-D4/D$66</f>
        <v>-2.1849434057270606E-2</v>
      </c>
      <c r="Q4" s="20">
        <f t="shared" ref="Q4:Q20" si="5">D26/D$66</f>
        <v>2.0861723903688595E-2</v>
      </c>
      <c r="R4" s="21" t="s">
        <v>3</v>
      </c>
      <c r="S4" s="20">
        <f t="shared" ref="S4:S20" si="6">-E4/E$66</f>
        <v>-2.2955745249346106E-2</v>
      </c>
      <c r="T4" s="20">
        <f t="shared" ref="T4:T20" si="7">E26/E$66</f>
        <v>2.2056804511194801E-2</v>
      </c>
      <c r="U4" s="21" t="s">
        <v>3</v>
      </c>
      <c r="V4" s="20">
        <f t="shared" ref="V4:V20" si="8">-F4/F$66</f>
        <v>-2.5177116102041434E-2</v>
      </c>
      <c r="W4" s="20">
        <f t="shared" ref="W4:W20" si="9">F26/F$66</f>
        <v>2.4196695995644266E-2</v>
      </c>
      <c r="X4" s="21" t="s">
        <v>3</v>
      </c>
      <c r="Y4" s="20">
        <f t="shared" ref="Y4:Y20" si="10">-G4/G$66</f>
        <v>-2.676043264583321E-2</v>
      </c>
      <c r="Z4" s="20">
        <f t="shared" ref="Z4:Z20" si="11">G26/G$66</f>
        <v>2.5718541254135467E-2</v>
      </c>
    </row>
    <row r="5" spans="1:26" x14ac:dyDescent="0.25">
      <c r="A5" s="295" t="s">
        <v>4</v>
      </c>
      <c r="B5" s="289">
        <v>208</v>
      </c>
      <c r="C5" s="290">
        <v>191.4589821559876</v>
      </c>
      <c r="D5" s="290">
        <v>192.22606514960685</v>
      </c>
      <c r="E5" s="290">
        <v>167.27713308326454</v>
      </c>
      <c r="F5" s="290">
        <v>177.05557111460357</v>
      </c>
      <c r="G5" s="299">
        <v>195.83811088325837</v>
      </c>
      <c r="I5" s="21" t="s">
        <v>4</v>
      </c>
      <c r="J5" s="20">
        <f t="shared" si="0"/>
        <v>-2.9320552579644769E-2</v>
      </c>
      <c r="K5" s="20">
        <f t="shared" si="1"/>
        <v>2.5514519312094728E-2</v>
      </c>
      <c r="L5" s="21" t="s">
        <v>4</v>
      </c>
      <c r="M5" s="20">
        <f t="shared" si="2"/>
        <v>-2.6363225483767117E-2</v>
      </c>
      <c r="N5" s="20">
        <f t="shared" si="3"/>
        <v>2.5149402631065906E-2</v>
      </c>
      <c r="O5" s="21" t="s">
        <v>4</v>
      </c>
      <c r="P5" s="20">
        <f t="shared" si="4"/>
        <v>-2.5998644088376651E-2</v>
      </c>
      <c r="Q5" s="20">
        <f t="shared" si="5"/>
        <v>2.2162613685161328E-2</v>
      </c>
      <c r="R5" s="21" t="s">
        <v>4</v>
      </c>
      <c r="S5" s="20">
        <f t="shared" si="6"/>
        <v>-2.2303921125721004E-2</v>
      </c>
      <c r="T5" s="20">
        <f t="shared" si="7"/>
        <v>2.1219929377007337E-2</v>
      </c>
      <c r="U5" s="21" t="s">
        <v>4</v>
      </c>
      <c r="V5" s="20">
        <f t="shared" si="8"/>
        <v>-2.3373068494626687E-2</v>
      </c>
      <c r="W5" s="20">
        <f t="shared" si="9"/>
        <v>2.2455870892351504E-2</v>
      </c>
      <c r="X5" s="21" t="s">
        <v>4</v>
      </c>
      <c r="Y5" s="20">
        <f t="shared" si="10"/>
        <v>-2.5741348009303132E-2</v>
      </c>
      <c r="Z5" s="20">
        <f t="shared" si="11"/>
        <v>2.4743536468723116E-2</v>
      </c>
    </row>
    <row r="6" spans="1:26" x14ac:dyDescent="0.25">
      <c r="A6" s="295" t="s">
        <v>5</v>
      </c>
      <c r="B6" s="289">
        <v>205</v>
      </c>
      <c r="C6" s="290">
        <v>214.25405327332734</v>
      </c>
      <c r="D6" s="290">
        <v>197.86873347551528</v>
      </c>
      <c r="E6" s="290">
        <v>198.01835508288875</v>
      </c>
      <c r="F6" s="290">
        <v>173.01838288467553</v>
      </c>
      <c r="G6" s="299">
        <v>181.98356133093716</v>
      </c>
      <c r="I6" s="21" t="s">
        <v>5</v>
      </c>
      <c r="J6" s="20">
        <f t="shared" si="0"/>
        <v>-2.8897659994361433E-2</v>
      </c>
      <c r="K6" s="20">
        <f t="shared" si="1"/>
        <v>2.4809698336622499E-2</v>
      </c>
      <c r="L6" s="21" t="s">
        <v>5</v>
      </c>
      <c r="M6" s="20">
        <f t="shared" si="2"/>
        <v>-2.9502026249433575E-2</v>
      </c>
      <c r="N6" s="20">
        <f t="shared" si="3"/>
        <v>2.5676433056690807E-2</v>
      </c>
      <c r="O6" s="21" t="s">
        <v>5</v>
      </c>
      <c r="P6" s="20">
        <f t="shared" si="4"/>
        <v>-2.6761816998355708E-2</v>
      </c>
      <c r="Q6" s="20">
        <f t="shared" si="5"/>
        <v>2.5468864766645786E-2</v>
      </c>
      <c r="R6" s="21" t="s">
        <v>5</v>
      </c>
      <c r="S6" s="20">
        <f t="shared" si="6"/>
        <v>-2.6402806479325226E-2</v>
      </c>
      <c r="T6" s="20">
        <f t="shared" si="7"/>
        <v>2.2599466443400797E-2</v>
      </c>
      <c r="U6" s="21" t="s">
        <v>5</v>
      </c>
      <c r="V6" s="20">
        <f t="shared" si="8"/>
        <v>-2.2840120130281062E-2</v>
      </c>
      <c r="W6" s="20">
        <f t="shared" si="9"/>
        <v>2.1667380542259525E-2</v>
      </c>
      <c r="X6" s="21" t="s">
        <v>5</v>
      </c>
      <c r="Y6" s="20">
        <f t="shared" si="10"/>
        <v>-2.3920278658041725E-2</v>
      </c>
      <c r="Z6" s="20">
        <f t="shared" si="11"/>
        <v>2.2986379113448203E-2</v>
      </c>
    </row>
    <row r="7" spans="1:26" x14ac:dyDescent="0.25">
      <c r="A7" s="295" t="s">
        <v>6</v>
      </c>
      <c r="B7" s="289">
        <v>125</v>
      </c>
      <c r="C7" s="290">
        <v>207.94294981859503</v>
      </c>
      <c r="D7" s="290">
        <v>219.62869240284758</v>
      </c>
      <c r="E7" s="290">
        <v>203.56619906287207</v>
      </c>
      <c r="F7" s="290">
        <v>203.13855070865861</v>
      </c>
      <c r="G7" s="299">
        <v>178.1897653604922</v>
      </c>
      <c r="I7" s="21" t="s">
        <v>6</v>
      </c>
      <c r="J7" s="20">
        <f t="shared" si="0"/>
        <v>-1.7620524386805753E-2</v>
      </c>
      <c r="K7" s="20">
        <f t="shared" si="1"/>
        <v>1.7761488581900197E-2</v>
      </c>
      <c r="L7" s="21" t="s">
        <v>6</v>
      </c>
      <c r="M7" s="20">
        <f t="shared" si="2"/>
        <v>-2.8633009598687288E-2</v>
      </c>
      <c r="N7" s="20">
        <f t="shared" si="3"/>
        <v>2.4672878711203064E-2</v>
      </c>
      <c r="O7" s="21" t="s">
        <v>6</v>
      </c>
      <c r="P7" s="20">
        <f t="shared" si="4"/>
        <v>-2.9704859228810287E-2</v>
      </c>
      <c r="Q7" s="20">
        <f t="shared" si="5"/>
        <v>2.5854596978735867E-2</v>
      </c>
      <c r="R7" s="21" t="s">
        <v>6</v>
      </c>
      <c r="S7" s="20">
        <f t="shared" si="6"/>
        <v>-2.7142529071807496E-2</v>
      </c>
      <c r="T7" s="20">
        <f t="shared" si="7"/>
        <v>2.5767844171016133E-2</v>
      </c>
      <c r="U7" s="21" t="s">
        <v>6</v>
      </c>
      <c r="V7" s="20">
        <f t="shared" si="8"/>
        <v>-2.6816277114146459E-2</v>
      </c>
      <c r="W7" s="20">
        <f t="shared" si="9"/>
        <v>2.303680087657297E-2</v>
      </c>
      <c r="X7" s="21" t="s">
        <v>6</v>
      </c>
      <c r="Y7" s="20">
        <f t="shared" si="10"/>
        <v>-2.3421614624207519E-2</v>
      </c>
      <c r="Z7" s="20">
        <f t="shared" si="11"/>
        <v>2.2155795351935223E-2</v>
      </c>
    </row>
    <row r="8" spans="1:26" x14ac:dyDescent="0.25">
      <c r="A8" s="295" t="s">
        <v>7</v>
      </c>
      <c r="B8" s="289">
        <v>141</v>
      </c>
      <c r="C8" s="290">
        <v>128.13696141334685</v>
      </c>
      <c r="D8" s="290">
        <v>209.69180827747329</v>
      </c>
      <c r="E8" s="290">
        <v>223.66403435893048</v>
      </c>
      <c r="F8" s="290">
        <v>208.10191643405977</v>
      </c>
      <c r="G8" s="299">
        <v>207.14990874380968</v>
      </c>
      <c r="I8" s="21" t="s">
        <v>7</v>
      </c>
      <c r="J8" s="20">
        <f t="shared" si="0"/>
        <v>-1.9875951508316888E-2</v>
      </c>
      <c r="K8" s="20">
        <f t="shared" si="1"/>
        <v>1.8325345362277982E-2</v>
      </c>
      <c r="L8" s="21" t="s">
        <v>7</v>
      </c>
      <c r="M8" s="20">
        <f t="shared" si="2"/>
        <v>-1.7644006922551081E-2</v>
      </c>
      <c r="N8" s="20">
        <f t="shared" si="3"/>
        <v>1.7882997204704706E-2</v>
      </c>
      <c r="O8" s="21" t="s">
        <v>7</v>
      </c>
      <c r="P8" s="20">
        <f t="shared" si="4"/>
        <v>-2.8360892095518665E-2</v>
      </c>
      <c r="Q8" s="20">
        <f t="shared" si="5"/>
        <v>2.4730578811626987E-2</v>
      </c>
      <c r="R8" s="21" t="s">
        <v>7</v>
      </c>
      <c r="S8" s="20">
        <f t="shared" si="6"/>
        <v>-2.9822276894947736E-2</v>
      </c>
      <c r="T8" s="20">
        <f t="shared" si="7"/>
        <v>2.61797149663794E-2</v>
      </c>
      <c r="U8" s="21" t="s">
        <v>7</v>
      </c>
      <c r="V8" s="20">
        <f t="shared" si="8"/>
        <v>-2.7471489973777938E-2</v>
      </c>
      <c r="W8" s="20">
        <f t="shared" si="9"/>
        <v>2.6238563611529601E-2</v>
      </c>
      <c r="X8" s="21" t="s">
        <v>7</v>
      </c>
      <c r="Y8" s="20">
        <f t="shared" si="10"/>
        <v>-2.7228193057113662E-2</v>
      </c>
      <c r="Z8" s="20">
        <f t="shared" si="11"/>
        <v>2.3668081198252214E-2</v>
      </c>
    </row>
    <row r="9" spans="1:26" x14ac:dyDescent="0.25">
      <c r="A9" s="295" t="s">
        <v>8</v>
      </c>
      <c r="B9" s="289">
        <v>162</v>
      </c>
      <c r="C9" s="290">
        <v>145.32738919056547</v>
      </c>
      <c r="D9" s="290">
        <v>131.90265900887346</v>
      </c>
      <c r="E9" s="290">
        <v>212.50004528284006</v>
      </c>
      <c r="F9" s="290">
        <v>228.75304516029976</v>
      </c>
      <c r="G9" s="299">
        <v>213.69979122103797</v>
      </c>
      <c r="I9" s="21" t="s">
        <v>8</v>
      </c>
      <c r="J9" s="20">
        <f t="shared" si="0"/>
        <v>-2.2836199605300252E-2</v>
      </c>
      <c r="K9" s="20">
        <f t="shared" si="1"/>
        <v>2.3681984775866929E-2</v>
      </c>
      <c r="L9" s="21" t="s">
        <v>8</v>
      </c>
      <c r="M9" s="20">
        <f t="shared" si="2"/>
        <v>-2.0011068099571212E-2</v>
      </c>
      <c r="N9" s="20">
        <f t="shared" si="3"/>
        <v>1.8592458703473293E-2</v>
      </c>
      <c r="O9" s="21" t="s">
        <v>8</v>
      </c>
      <c r="P9" s="20">
        <f t="shared" si="4"/>
        <v>-1.7839881824627896E-2</v>
      </c>
      <c r="Q9" s="20">
        <f t="shared" si="5"/>
        <v>1.8090100164263684E-2</v>
      </c>
      <c r="R9" s="21" t="s">
        <v>8</v>
      </c>
      <c r="S9" s="20">
        <f t="shared" si="6"/>
        <v>-2.8333724770626068E-2</v>
      </c>
      <c r="T9" s="20">
        <f t="shared" si="7"/>
        <v>2.4866174125054964E-2</v>
      </c>
      <c r="U9" s="21" t="s">
        <v>8</v>
      </c>
      <c r="V9" s="20">
        <f t="shared" si="8"/>
        <v>-3.0197641109103317E-2</v>
      </c>
      <c r="W9" s="20">
        <f t="shared" si="9"/>
        <v>2.6597556111314365E-2</v>
      </c>
      <c r="X9" s="21" t="s">
        <v>8</v>
      </c>
      <c r="Y9" s="20">
        <f t="shared" si="10"/>
        <v>-2.8089122543749061E-2</v>
      </c>
      <c r="Z9" s="20">
        <f t="shared" si="11"/>
        <v>2.6851318938055774E-2</v>
      </c>
    </row>
    <row r="10" spans="1:26" x14ac:dyDescent="0.25">
      <c r="A10" s="295" t="s">
        <v>9</v>
      </c>
      <c r="B10" s="289">
        <v>153</v>
      </c>
      <c r="C10" s="290">
        <v>165.69823185920899</v>
      </c>
      <c r="D10" s="290">
        <v>149.42535641928546</v>
      </c>
      <c r="E10" s="290">
        <v>135.50989353180097</v>
      </c>
      <c r="F10" s="290">
        <v>215.05105837013781</v>
      </c>
      <c r="G10" s="299">
        <v>233.51037245987922</v>
      </c>
      <c r="I10" s="21" t="s">
        <v>9</v>
      </c>
      <c r="J10" s="20">
        <f t="shared" si="0"/>
        <v>-2.1567521849450239E-2</v>
      </c>
      <c r="K10" s="20">
        <f t="shared" si="1"/>
        <v>2.1849450239639131E-2</v>
      </c>
      <c r="L10" s="21" t="s">
        <v>9</v>
      </c>
      <c r="M10" s="20">
        <f t="shared" si="2"/>
        <v>-2.2816061171822319E-2</v>
      </c>
      <c r="N10" s="20">
        <f t="shared" si="3"/>
        <v>2.3792996204840572E-2</v>
      </c>
      <c r="O10" s="21" t="s">
        <v>9</v>
      </c>
      <c r="P10" s="20">
        <f t="shared" si="4"/>
        <v>-2.0209832918861966E-2</v>
      </c>
      <c r="Q10" s="20">
        <f t="shared" si="5"/>
        <v>1.8972849471942242E-2</v>
      </c>
      <c r="R10" s="21" t="s">
        <v>9</v>
      </c>
      <c r="S10" s="20">
        <f t="shared" si="6"/>
        <v>-1.8068231571040236E-2</v>
      </c>
      <c r="T10" s="20">
        <f t="shared" si="7"/>
        <v>1.8390066495043877E-2</v>
      </c>
      <c r="U10" s="21" t="s">
        <v>9</v>
      </c>
      <c r="V10" s="20">
        <f t="shared" si="8"/>
        <v>-2.8388844730978444E-2</v>
      </c>
      <c r="W10" s="20">
        <f t="shared" si="9"/>
        <v>2.514719656675557E-2</v>
      </c>
      <c r="X10" s="21" t="s">
        <v>9</v>
      </c>
      <c r="Y10" s="20">
        <f t="shared" si="10"/>
        <v>-3.0693064461058368E-2</v>
      </c>
      <c r="Z10" s="20">
        <f t="shared" si="11"/>
        <v>2.7207469068642933E-2</v>
      </c>
    </row>
    <row r="11" spans="1:26" x14ac:dyDescent="0.25">
      <c r="A11" s="295" t="s">
        <v>10</v>
      </c>
      <c r="B11" s="289">
        <v>175</v>
      </c>
      <c r="C11" s="290">
        <v>157.32314299130368</v>
      </c>
      <c r="D11" s="290">
        <v>169.24318731839278</v>
      </c>
      <c r="E11" s="290">
        <v>153.37700436468938</v>
      </c>
      <c r="F11" s="290">
        <v>139.02424468679934</v>
      </c>
      <c r="G11" s="299">
        <v>217.45530661258817</v>
      </c>
      <c r="I11" s="21" t="s">
        <v>10</v>
      </c>
      <c r="J11" s="20">
        <f t="shared" si="0"/>
        <v>-2.4668734141528051E-2</v>
      </c>
      <c r="K11" s="20">
        <f t="shared" si="1"/>
        <v>2.5091626726811391E-2</v>
      </c>
      <c r="L11" s="21" t="s">
        <v>10</v>
      </c>
      <c r="M11" s="20">
        <f t="shared" si="2"/>
        <v>-2.1662841021036772E-2</v>
      </c>
      <c r="N11" s="20">
        <f t="shared" si="3"/>
        <v>2.2022571172787116E-2</v>
      </c>
      <c r="O11" s="21" t="s">
        <v>10</v>
      </c>
      <c r="P11" s="20">
        <f t="shared" si="4"/>
        <v>-2.2890201638621814E-2</v>
      </c>
      <c r="Q11" s="20">
        <f t="shared" si="5"/>
        <v>2.3933452405133275E-2</v>
      </c>
      <c r="R11" s="21" t="s">
        <v>10</v>
      </c>
      <c r="S11" s="20">
        <f t="shared" si="6"/>
        <v>-2.045054542001621E-2</v>
      </c>
      <c r="T11" s="20">
        <f t="shared" si="7"/>
        <v>1.9336522423336021E-2</v>
      </c>
      <c r="U11" s="21" t="s">
        <v>10</v>
      </c>
      <c r="V11" s="20">
        <f t="shared" si="8"/>
        <v>-1.8352561136723747E-2</v>
      </c>
      <c r="W11" s="20">
        <f t="shared" si="9"/>
        <v>1.8698206093869681E-2</v>
      </c>
      <c r="X11" s="21" t="s">
        <v>10</v>
      </c>
      <c r="Y11" s="20">
        <f t="shared" si="10"/>
        <v>-2.8582754902701988E-2</v>
      </c>
      <c r="Z11" s="20">
        <f t="shared" si="11"/>
        <v>2.5477327210272585E-2</v>
      </c>
    </row>
    <row r="12" spans="1:26" x14ac:dyDescent="0.25">
      <c r="A12" s="296" t="s">
        <v>11</v>
      </c>
      <c r="B12" s="291">
        <v>259</v>
      </c>
      <c r="C12" s="292">
        <v>181.32183698374044</v>
      </c>
      <c r="D12" s="292">
        <v>161.23914928293053</v>
      </c>
      <c r="E12" s="292">
        <v>172.31932505450879</v>
      </c>
      <c r="F12" s="292">
        <v>156.8876836316179</v>
      </c>
      <c r="G12" s="300">
        <v>142.18042729008897</v>
      </c>
      <c r="I12" s="21" t="s">
        <v>11</v>
      </c>
      <c r="J12" s="20">
        <f t="shared" si="0"/>
        <v>-3.6509726529461516E-2</v>
      </c>
      <c r="K12" s="20">
        <f t="shared" si="1"/>
        <v>3.5241048773611505E-2</v>
      </c>
      <c r="L12" s="21" t="s">
        <v>11</v>
      </c>
      <c r="M12" s="20">
        <f t="shared" si="2"/>
        <v>-2.4967376404616062E-2</v>
      </c>
      <c r="N12" s="20">
        <f t="shared" si="3"/>
        <v>2.5524356255877512E-2</v>
      </c>
      <c r="O12" s="21" t="s">
        <v>11</v>
      </c>
      <c r="P12" s="20">
        <f t="shared" si="4"/>
        <v>-2.1807652630547097E-2</v>
      </c>
      <c r="Q12" s="20">
        <f t="shared" si="5"/>
        <v>2.2339743916457228E-2</v>
      </c>
      <c r="R12" s="21" t="s">
        <v>11</v>
      </c>
      <c r="S12" s="20">
        <f t="shared" si="6"/>
        <v>-2.2976222533298309E-2</v>
      </c>
      <c r="T12" s="20">
        <f t="shared" si="7"/>
        <v>2.4190194229272922E-2</v>
      </c>
      <c r="U12" s="21" t="s">
        <v>11</v>
      </c>
      <c r="V12" s="20">
        <f t="shared" si="8"/>
        <v>-2.0710709933615172E-2</v>
      </c>
      <c r="W12" s="20">
        <f t="shared" si="9"/>
        <v>1.9802329233306732E-2</v>
      </c>
      <c r="X12" s="21" t="s">
        <v>11</v>
      </c>
      <c r="Y12" s="20">
        <f t="shared" si="10"/>
        <v>-1.8688476121827603E-2</v>
      </c>
      <c r="Z12" s="20">
        <f t="shared" si="11"/>
        <v>1.9144596863108286E-2</v>
      </c>
    </row>
    <row r="13" spans="1:26" x14ac:dyDescent="0.25">
      <c r="A13" s="296" t="s">
        <v>12</v>
      </c>
      <c r="B13" s="291">
        <v>316</v>
      </c>
      <c r="C13" s="292">
        <v>263.83526662260556</v>
      </c>
      <c r="D13" s="292">
        <v>185.86436471478319</v>
      </c>
      <c r="E13" s="292">
        <v>163.66592931961986</v>
      </c>
      <c r="F13" s="292">
        <v>173.77813456113904</v>
      </c>
      <c r="G13" s="300">
        <v>158.90710883730412</v>
      </c>
      <c r="I13" s="21" t="s">
        <v>12</v>
      </c>
      <c r="J13" s="20">
        <f t="shared" si="0"/>
        <v>-4.4544685649844942E-2</v>
      </c>
      <c r="K13" s="20">
        <f t="shared" si="1"/>
        <v>4.3276007893994925E-2</v>
      </c>
      <c r="L13" s="21" t="s">
        <v>12</v>
      </c>
      <c r="M13" s="20">
        <f t="shared" si="2"/>
        <v>-3.6329184174157286E-2</v>
      </c>
      <c r="N13" s="20">
        <f t="shared" si="3"/>
        <v>3.5498945704936578E-2</v>
      </c>
      <c r="O13" s="21" t="s">
        <v>12</v>
      </c>
      <c r="P13" s="20">
        <f t="shared" si="4"/>
        <v>-2.5138221828403081E-2</v>
      </c>
      <c r="Q13" s="20">
        <f t="shared" si="5"/>
        <v>2.5957529126813789E-2</v>
      </c>
      <c r="R13" s="21" t="s">
        <v>12</v>
      </c>
      <c r="S13" s="20">
        <f t="shared" si="6"/>
        <v>-2.1822420741127814E-2</v>
      </c>
      <c r="T13" s="20">
        <f t="shared" si="7"/>
        <v>2.2632001988112396E-2</v>
      </c>
      <c r="U13" s="21" t="s">
        <v>12</v>
      </c>
      <c r="V13" s="20">
        <f t="shared" si="8"/>
        <v>-2.2940414788399414E-2</v>
      </c>
      <c r="W13" s="20">
        <f t="shared" si="9"/>
        <v>2.4436944449012857E-2</v>
      </c>
      <c r="X13" s="21" t="s">
        <v>12</v>
      </c>
      <c r="Y13" s="20">
        <f t="shared" si="10"/>
        <v>-2.0887064173998517E-2</v>
      </c>
      <c r="Z13" s="20">
        <f t="shared" si="11"/>
        <v>2.0287542145362308E-2</v>
      </c>
    </row>
    <row r="14" spans="1:26" x14ac:dyDescent="0.25">
      <c r="A14" s="296" t="s">
        <v>13</v>
      </c>
      <c r="B14" s="291">
        <v>364</v>
      </c>
      <c r="C14" s="292">
        <v>319.23384412719133</v>
      </c>
      <c r="D14" s="292">
        <v>266.78653788739547</v>
      </c>
      <c r="E14" s="292">
        <v>189.09461098411523</v>
      </c>
      <c r="F14" s="292">
        <v>165.0342633468365</v>
      </c>
      <c r="G14" s="300">
        <v>174.10947284121249</v>
      </c>
      <c r="I14" s="21" t="s">
        <v>13</v>
      </c>
      <c r="J14" s="20">
        <f t="shared" si="0"/>
        <v>-5.1310967014378345E-2</v>
      </c>
      <c r="K14" s="20">
        <f t="shared" si="1"/>
        <v>4.8209754722300532E-2</v>
      </c>
      <c r="L14" s="21" t="s">
        <v>13</v>
      </c>
      <c r="M14" s="20">
        <f t="shared" si="2"/>
        <v>-4.3957372592308593E-2</v>
      </c>
      <c r="N14" s="20">
        <f t="shared" si="3"/>
        <v>4.3294125542621804E-2</v>
      </c>
      <c r="O14" s="21" t="s">
        <v>13</v>
      </c>
      <c r="P14" s="20">
        <f t="shared" si="4"/>
        <v>-3.6082974703281506E-2</v>
      </c>
      <c r="Q14" s="20">
        <f t="shared" si="5"/>
        <v>3.5796241727100143E-2</v>
      </c>
      <c r="R14" s="21" t="s">
        <v>13</v>
      </c>
      <c r="S14" s="20">
        <f t="shared" si="6"/>
        <v>-2.521295774832091E-2</v>
      </c>
      <c r="T14" s="20">
        <f t="shared" si="7"/>
        <v>2.6377945473931189E-2</v>
      </c>
      <c r="U14" s="21" t="s">
        <v>13</v>
      </c>
      <c r="V14" s="20">
        <f t="shared" si="8"/>
        <v>-2.1786138198775451E-2</v>
      </c>
      <c r="W14" s="20">
        <f t="shared" si="9"/>
        <v>2.2940169941841913E-2</v>
      </c>
      <c r="X14" s="21" t="s">
        <v>13</v>
      </c>
      <c r="Y14" s="20">
        <f t="shared" si="10"/>
        <v>-2.288529291825956E-2</v>
      </c>
      <c r="Z14" s="20">
        <f t="shared" si="11"/>
        <v>2.4738419200093863E-2</v>
      </c>
    </row>
    <row r="15" spans="1:26" x14ac:dyDescent="0.25">
      <c r="A15" s="296" t="s">
        <v>14</v>
      </c>
      <c r="B15" s="291">
        <v>338</v>
      </c>
      <c r="C15" s="292">
        <v>360.61562652304167</v>
      </c>
      <c r="D15" s="292">
        <v>318.03628233550808</v>
      </c>
      <c r="E15" s="292">
        <v>266.12704626636759</v>
      </c>
      <c r="F15" s="292">
        <v>189.75127037519613</v>
      </c>
      <c r="G15" s="300">
        <v>164.27535206688503</v>
      </c>
      <c r="I15" s="21" t="s">
        <v>14</v>
      </c>
      <c r="J15" s="20">
        <f t="shared" si="0"/>
        <v>-4.7645897941922755E-2</v>
      </c>
      <c r="K15" s="20">
        <f t="shared" si="1"/>
        <v>4.2430222723428251E-2</v>
      </c>
      <c r="L15" s="21" t="s">
        <v>14</v>
      </c>
      <c r="M15" s="20">
        <f t="shared" si="2"/>
        <v>-4.9655497840530957E-2</v>
      </c>
      <c r="N15" s="20">
        <f t="shared" si="3"/>
        <v>4.7167687298524247E-2</v>
      </c>
      <c r="O15" s="21" t="s">
        <v>14</v>
      </c>
      <c r="P15" s="20">
        <f t="shared" si="4"/>
        <v>-4.3014520976622381E-2</v>
      </c>
      <c r="Q15" s="20">
        <f t="shared" si="5"/>
        <v>4.2841506004352839E-2</v>
      </c>
      <c r="R15" s="21" t="s">
        <v>14</v>
      </c>
      <c r="S15" s="20">
        <f t="shared" si="6"/>
        <v>-3.5484088828755811E-2</v>
      </c>
      <c r="T15" s="20">
        <f t="shared" si="7"/>
        <v>3.564609725167725E-2</v>
      </c>
      <c r="U15" s="21" t="s">
        <v>14</v>
      </c>
      <c r="V15" s="20">
        <f t="shared" si="8"/>
        <v>-2.5049025068808364E-2</v>
      </c>
      <c r="W15" s="20">
        <f t="shared" si="9"/>
        <v>2.6487370965181615E-2</v>
      </c>
      <c r="X15" s="21" t="s">
        <v>14</v>
      </c>
      <c r="Y15" s="20">
        <f t="shared" si="10"/>
        <v>-2.1592676664580607E-2</v>
      </c>
      <c r="Z15" s="20">
        <f t="shared" si="11"/>
        <v>2.3023853082516744E-2</v>
      </c>
    </row>
    <row r="16" spans="1:26" x14ac:dyDescent="0.25">
      <c r="A16" s="296" t="s">
        <v>15</v>
      </c>
      <c r="B16" s="291">
        <v>242</v>
      </c>
      <c r="C16" s="292">
        <v>324.47896736804307</v>
      </c>
      <c r="D16" s="292">
        <v>348.0537422189592</v>
      </c>
      <c r="E16" s="292">
        <v>308.68344514348854</v>
      </c>
      <c r="F16" s="292">
        <v>258.69841306155013</v>
      </c>
      <c r="G16" s="300">
        <v>185.53557035636391</v>
      </c>
      <c r="I16" s="21" t="s">
        <v>15</v>
      </c>
      <c r="J16" s="20">
        <f t="shared" si="0"/>
        <v>-3.4113335212855936E-2</v>
      </c>
      <c r="K16" s="20">
        <f t="shared" si="1"/>
        <v>3.1012122920778123E-2</v>
      </c>
      <c r="L16" s="21" t="s">
        <v>15</v>
      </c>
      <c r="M16" s="20">
        <f t="shared" si="2"/>
        <v>-4.4679607533347099E-2</v>
      </c>
      <c r="N16" s="20">
        <f t="shared" si="3"/>
        <v>4.0676091362600572E-2</v>
      </c>
      <c r="O16" s="21" t="s">
        <v>15</v>
      </c>
      <c r="P16" s="20">
        <f t="shared" si="4"/>
        <v>-4.707439316585741E-2</v>
      </c>
      <c r="Q16" s="20">
        <f t="shared" si="5"/>
        <v>4.5632266707768356E-2</v>
      </c>
      <c r="R16" s="21" t="s">
        <v>15</v>
      </c>
      <c r="S16" s="20">
        <f t="shared" si="6"/>
        <v>-4.1158352527892517E-2</v>
      </c>
      <c r="T16" s="20">
        <f t="shared" si="7"/>
        <v>4.1839556242687974E-2</v>
      </c>
      <c r="U16" s="21" t="s">
        <v>15</v>
      </c>
      <c r="V16" s="20">
        <f t="shared" si="8"/>
        <v>-3.4150722792139897E-2</v>
      </c>
      <c r="W16" s="20">
        <f t="shared" si="9"/>
        <v>3.5060253972804066E-2</v>
      </c>
      <c r="X16" s="21" t="s">
        <v>15</v>
      </c>
      <c r="Y16" s="20">
        <f t="shared" si="10"/>
        <v>-2.4387161738374338E-2</v>
      </c>
      <c r="Z16" s="20">
        <f t="shared" si="11"/>
        <v>2.6308628431608281E-2</v>
      </c>
    </row>
    <row r="17" spans="1:26" x14ac:dyDescent="0.25">
      <c r="A17" s="296" t="s">
        <v>16</v>
      </c>
      <c r="B17" s="291">
        <v>211</v>
      </c>
      <c r="C17" s="292">
        <v>227.46078169978529</v>
      </c>
      <c r="D17" s="292">
        <v>303.05843290832854</v>
      </c>
      <c r="E17" s="292">
        <v>326.74026002999642</v>
      </c>
      <c r="F17" s="292">
        <v>291.40392451081135</v>
      </c>
      <c r="G17" s="300">
        <v>244.65724866027577</v>
      </c>
      <c r="I17" s="21" t="s">
        <v>16</v>
      </c>
      <c r="J17" s="20">
        <f t="shared" si="0"/>
        <v>-2.974344516492811E-2</v>
      </c>
      <c r="K17" s="20">
        <f t="shared" si="1"/>
        <v>2.8192839018889203E-2</v>
      </c>
      <c r="L17" s="21" t="s">
        <v>16</v>
      </c>
      <c r="M17" s="20">
        <f t="shared" si="2"/>
        <v>-3.1320546098901496E-2</v>
      </c>
      <c r="N17" s="20">
        <f t="shared" si="3"/>
        <v>2.9509904665164566E-2</v>
      </c>
      <c r="O17" s="21" t="s">
        <v>16</v>
      </c>
      <c r="P17" s="20">
        <f t="shared" si="4"/>
        <v>-4.0988761482646005E-2</v>
      </c>
      <c r="Q17" s="20">
        <f t="shared" si="5"/>
        <v>3.8666411392182208E-2</v>
      </c>
      <c r="R17" s="21" t="s">
        <v>16</v>
      </c>
      <c r="S17" s="20">
        <f t="shared" si="6"/>
        <v>-4.3565960594740175E-2</v>
      </c>
      <c r="T17" s="20">
        <f t="shared" si="7"/>
        <v>4.368574502689624E-2</v>
      </c>
      <c r="U17" s="21" t="s">
        <v>16</v>
      </c>
      <c r="V17" s="20">
        <f t="shared" si="8"/>
        <v>-3.8468170441164087E-2</v>
      </c>
      <c r="W17" s="20">
        <f t="shared" si="9"/>
        <v>4.0455711018001592E-2</v>
      </c>
      <c r="X17" s="21" t="s">
        <v>16</v>
      </c>
      <c r="Y17" s="20">
        <f t="shared" si="10"/>
        <v>-3.2158231880193004E-2</v>
      </c>
      <c r="Z17" s="20">
        <f t="shared" si="11"/>
        <v>3.4196655932433581E-2</v>
      </c>
    </row>
    <row r="18" spans="1:26" x14ac:dyDescent="0.25">
      <c r="A18" s="296" t="s">
        <v>17</v>
      </c>
      <c r="B18" s="291">
        <v>147</v>
      </c>
      <c r="C18" s="292">
        <v>183.65808842844575</v>
      </c>
      <c r="D18" s="292">
        <v>198.64976261276485</v>
      </c>
      <c r="E18" s="292">
        <v>263.13596158010489</v>
      </c>
      <c r="F18" s="292">
        <v>285.07475875046578</v>
      </c>
      <c r="G18" s="300">
        <v>255.67137080878587</v>
      </c>
      <c r="I18" s="21" t="s">
        <v>17</v>
      </c>
      <c r="J18" s="20">
        <f t="shared" si="0"/>
        <v>-2.0721736678883565E-2</v>
      </c>
      <c r="K18" s="20">
        <f t="shared" si="1"/>
        <v>2.1426557654355794E-2</v>
      </c>
      <c r="L18" s="21" t="s">
        <v>17</v>
      </c>
      <c r="M18" s="20">
        <f t="shared" si="2"/>
        <v>-2.5289069975374539E-2</v>
      </c>
      <c r="N18" s="20">
        <f t="shared" si="3"/>
        <v>2.546863016177775E-2</v>
      </c>
      <c r="O18" s="21" t="s">
        <v>17</v>
      </c>
      <c r="P18" s="20">
        <f t="shared" si="4"/>
        <v>-2.686745146861446E-2</v>
      </c>
      <c r="Q18" s="20">
        <f t="shared" si="5"/>
        <v>2.6882608017442203E-2</v>
      </c>
      <c r="R18" s="21" t="s">
        <v>17</v>
      </c>
      <c r="S18" s="20">
        <f t="shared" si="6"/>
        <v>-3.5085272112489234E-2</v>
      </c>
      <c r="T18" s="20">
        <f t="shared" si="7"/>
        <v>3.5140378663469245E-2</v>
      </c>
      <c r="U18" s="21" t="s">
        <v>17</v>
      </c>
      <c r="V18" s="20">
        <f t="shared" si="8"/>
        <v>-3.7632658607793697E-2</v>
      </c>
      <c r="W18" s="20">
        <f t="shared" si="9"/>
        <v>4.0000625399603022E-2</v>
      </c>
      <c r="X18" s="21" t="s">
        <v>17</v>
      </c>
      <c r="Y18" s="20">
        <f t="shared" si="10"/>
        <v>-3.36059498446028E-2</v>
      </c>
      <c r="Z18" s="20">
        <f t="shared" si="11"/>
        <v>3.7464952403134265E-2</v>
      </c>
    </row>
    <row r="19" spans="1:26" x14ac:dyDescent="0.25">
      <c r="A19" s="296" t="s">
        <v>18</v>
      </c>
      <c r="B19" s="291">
        <v>104</v>
      </c>
      <c r="C19" s="292">
        <v>114.9367088775446</v>
      </c>
      <c r="D19" s="292">
        <v>143.0388170002843</v>
      </c>
      <c r="E19" s="292">
        <v>155.21606792943189</v>
      </c>
      <c r="F19" s="292">
        <v>204.49335547331393</v>
      </c>
      <c r="G19" s="300">
        <v>222.57198290928139</v>
      </c>
      <c r="I19" s="21" t="s">
        <v>18</v>
      </c>
      <c r="J19" s="20">
        <f t="shared" si="0"/>
        <v>-1.4660276289822385E-2</v>
      </c>
      <c r="K19" s="20">
        <f t="shared" si="1"/>
        <v>1.691570341133352E-2</v>
      </c>
      <c r="L19" s="21" t="s">
        <v>18</v>
      </c>
      <c r="M19" s="20">
        <f t="shared" si="2"/>
        <v>-1.5826378780349346E-2</v>
      </c>
      <c r="N19" s="20">
        <f t="shared" si="3"/>
        <v>1.8810896335914894E-2</v>
      </c>
      <c r="O19" s="21" t="s">
        <v>18</v>
      </c>
      <c r="P19" s="20">
        <f t="shared" si="4"/>
        <v>-1.9346051177391209E-2</v>
      </c>
      <c r="Q19" s="20">
        <f t="shared" si="5"/>
        <v>2.2429563348859819E-2</v>
      </c>
      <c r="R19" s="21" t="s">
        <v>18</v>
      </c>
      <c r="S19" s="20">
        <f t="shared" si="6"/>
        <v>-2.0695757230723099E-2</v>
      </c>
      <c r="T19" s="20">
        <f t="shared" si="7"/>
        <v>2.3828142137135869E-2</v>
      </c>
      <c r="U19" s="21" t="s">
        <v>18</v>
      </c>
      <c r="V19" s="20">
        <f t="shared" si="8"/>
        <v>-2.6995124604580062E-2</v>
      </c>
      <c r="W19" s="20">
        <f t="shared" si="9"/>
        <v>3.110537716759729E-2</v>
      </c>
      <c r="X19" s="21" t="s">
        <v>18</v>
      </c>
      <c r="Y19" s="20">
        <f t="shared" si="10"/>
        <v>-2.9255300938864717E-2</v>
      </c>
      <c r="Z19" s="20">
        <f t="shared" si="11"/>
        <v>3.5718903180073175E-2</v>
      </c>
    </row>
    <row r="20" spans="1:26" ht="15.75" thickBot="1" x14ac:dyDescent="0.3">
      <c r="A20" s="297" t="s">
        <v>19</v>
      </c>
      <c r="B20" s="293">
        <v>87</v>
      </c>
      <c r="C20" s="294">
        <v>126.58007815426255</v>
      </c>
      <c r="D20" s="294">
        <v>160.49118816010943</v>
      </c>
      <c r="E20" s="294">
        <v>201.65515900123202</v>
      </c>
      <c r="F20" s="294">
        <v>237.4007662138782</v>
      </c>
      <c r="G20" s="301">
        <v>293.52065156022604</v>
      </c>
      <c r="I20" s="21" t="s">
        <v>19</v>
      </c>
      <c r="J20" s="20">
        <f t="shared" si="0"/>
        <v>-1.2263884973216803E-2</v>
      </c>
      <c r="K20" s="20">
        <f t="shared" si="1"/>
        <v>2.1849450239639131E-2</v>
      </c>
      <c r="L20" s="21" t="s">
        <v>19</v>
      </c>
      <c r="M20" s="20">
        <f t="shared" si="2"/>
        <v>-1.7429629597711334E-2</v>
      </c>
      <c r="N20" s="20">
        <f t="shared" si="3"/>
        <v>3.0597313289155097E-2</v>
      </c>
      <c r="O20" s="21" t="s">
        <v>19</v>
      </c>
      <c r="P20" s="20">
        <f t="shared" si="4"/>
        <v>-2.1706490621071255E-2</v>
      </c>
      <c r="Q20" s="20">
        <f t="shared" si="5"/>
        <v>3.9277672056140356E-2</v>
      </c>
      <c r="R20" s="21" t="s">
        <v>19</v>
      </c>
      <c r="S20" s="20">
        <f t="shared" si="6"/>
        <v>-2.6887720264307812E-2</v>
      </c>
      <c r="T20" s="20">
        <f t="shared" si="7"/>
        <v>4.9246110676124701E-2</v>
      </c>
      <c r="U20" s="21" t="s">
        <v>19</v>
      </c>
      <c r="V20" s="20">
        <f t="shared" si="8"/>
        <v>-3.1339224936346374E-2</v>
      </c>
      <c r="W20" s="20">
        <f t="shared" si="9"/>
        <v>5.8628676257529405E-2</v>
      </c>
      <c r="X20" s="21" t="s">
        <v>19</v>
      </c>
      <c r="Y20" s="20">
        <f t="shared" si="10"/>
        <v>-3.8580934046249987E-2</v>
      </c>
      <c r="Z20" s="20">
        <f t="shared" si="11"/>
        <v>7.2332632499989127E-2</v>
      </c>
    </row>
    <row r="21" spans="1:26" ht="15.75" thickTop="1" x14ac:dyDescent="0.25">
      <c r="A21" s="296" t="s">
        <v>20</v>
      </c>
      <c r="B21" s="291">
        <v>3603</v>
      </c>
      <c r="C21" s="292">
        <v>3654.8429784360619</v>
      </c>
      <c r="D21" s="292">
        <v>3684.404542519087</v>
      </c>
      <c r="E21" s="292">
        <v>3698.7188400428531</v>
      </c>
      <c r="F21" s="292">
        <v>3695.7891155696448</v>
      </c>
      <c r="G21" s="300">
        <v>3672.6594254439997</v>
      </c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 x14ac:dyDescent="0.25">
      <c r="A22" s="288"/>
      <c r="B22" s="288"/>
      <c r="C22" s="288"/>
      <c r="D22" s="288"/>
      <c r="E22" s="288"/>
      <c r="F22" s="288"/>
      <c r="G22" s="288"/>
    </row>
    <row r="23" spans="1:26" x14ac:dyDescent="0.25">
      <c r="A23" s="922" t="s">
        <v>89</v>
      </c>
      <c r="B23" s="923"/>
      <c r="C23" s="923"/>
      <c r="D23" s="923"/>
      <c r="E23" s="923"/>
      <c r="F23" s="923"/>
      <c r="G23" s="924"/>
    </row>
    <row r="24" spans="1:26" x14ac:dyDescent="0.25">
      <c r="A24" s="295" t="s">
        <v>1</v>
      </c>
      <c r="B24" s="289">
        <v>2010</v>
      </c>
      <c r="C24" s="289">
        <v>2015</v>
      </c>
      <c r="D24" s="289">
        <v>2020</v>
      </c>
      <c r="E24" s="289">
        <v>2025</v>
      </c>
      <c r="F24" s="289">
        <v>2030</v>
      </c>
      <c r="G24" s="298">
        <v>2035</v>
      </c>
      <c r="Q24" s="919" t="s">
        <v>223</v>
      </c>
      <c r="R24" s="918"/>
      <c r="S24" s="920">
        <f>(SUM(B$48:B$50,B$61:B$65)/SUM(B$51:B$60))*100</f>
        <v>62.296957218027913</v>
      </c>
    </row>
    <row r="25" spans="1:26" x14ac:dyDescent="0.25">
      <c r="A25" s="295" t="s">
        <v>2</v>
      </c>
      <c r="B25" s="289">
        <v>153</v>
      </c>
      <c r="C25" s="290">
        <v>149.6562025772219</v>
      </c>
      <c r="D25" s="290">
        <v>161.06903705298066</v>
      </c>
      <c r="E25" s="290">
        <v>178.70821138144674</v>
      </c>
      <c r="F25" s="290">
        <v>190.62170862367449</v>
      </c>
      <c r="G25" s="299">
        <v>191.97642585097515</v>
      </c>
      <c r="Q25" s="919" t="s">
        <v>224</v>
      </c>
      <c r="R25" s="918"/>
      <c r="S25" s="920">
        <f>(SUM(B$48:B$50)/SUM(B$51:B$60))*100</f>
        <v>24.822695035460992</v>
      </c>
    </row>
    <row r="26" spans="1:26" x14ac:dyDescent="0.25">
      <c r="A26" s="295" t="s">
        <v>3</v>
      </c>
      <c r="B26" s="289">
        <v>177</v>
      </c>
      <c r="C26" s="290">
        <v>158.29174770052381</v>
      </c>
      <c r="D26" s="290">
        <v>154.2452400445145</v>
      </c>
      <c r="E26" s="290">
        <v>165.42378368419787</v>
      </c>
      <c r="F26" s="290">
        <v>183.2947107300069</v>
      </c>
      <c r="G26" s="299">
        <v>195.66459891932399</v>
      </c>
      <c r="Q26" s="919" t="s">
        <v>225</v>
      </c>
      <c r="R26" s="918"/>
      <c r="S26" s="920">
        <f>(SUM(B$61:B$65)/SUM(B$51:B$60))*100</f>
        <v>37.474262182566918</v>
      </c>
    </row>
    <row r="27" spans="1:26" x14ac:dyDescent="0.25">
      <c r="A27" s="295" t="s">
        <v>4</v>
      </c>
      <c r="B27" s="289">
        <v>181</v>
      </c>
      <c r="C27" s="290">
        <v>182.64377522924235</v>
      </c>
      <c r="D27" s="290">
        <v>163.86362333541979</v>
      </c>
      <c r="E27" s="290">
        <v>159.14730555255161</v>
      </c>
      <c r="F27" s="290">
        <v>170.10761965786133</v>
      </c>
      <c r="G27" s="299">
        <v>188.24684071923738</v>
      </c>
      <c r="Q27" s="919" t="s">
        <v>226</v>
      </c>
      <c r="R27" s="918"/>
      <c r="S27" s="920">
        <f>(SUM(B$61:B$65)/SUM(B$48:B$50))*100</f>
        <v>150.96774193548387</v>
      </c>
    </row>
    <row r="28" spans="1:26" x14ac:dyDescent="0.25">
      <c r="A28" s="295" t="s">
        <v>5</v>
      </c>
      <c r="B28" s="289">
        <v>176</v>
      </c>
      <c r="C28" s="290">
        <v>186.47125487195569</v>
      </c>
      <c r="D28" s="290">
        <v>188.30903801281551</v>
      </c>
      <c r="E28" s="290">
        <v>169.49369281547445</v>
      </c>
      <c r="F28" s="290">
        <v>164.13465084180777</v>
      </c>
      <c r="G28" s="299">
        <v>174.87852850585622</v>
      </c>
      <c r="Q28" s="919" t="s">
        <v>227</v>
      </c>
      <c r="R28" s="918"/>
      <c r="S28" s="921">
        <f>(B$21/B$43)*100</f>
        <v>103.20824978516185</v>
      </c>
    </row>
    <row r="29" spans="1:26" x14ac:dyDescent="0.25">
      <c r="A29" s="295" t="s">
        <v>6</v>
      </c>
      <c r="B29" s="289">
        <v>126</v>
      </c>
      <c r="C29" s="290">
        <v>179.18309153080423</v>
      </c>
      <c r="D29" s="290">
        <v>191.16102464255977</v>
      </c>
      <c r="E29" s="290">
        <v>193.25620254696582</v>
      </c>
      <c r="F29" s="290">
        <v>174.50827805483542</v>
      </c>
      <c r="G29" s="299">
        <v>168.55951387126032</v>
      </c>
      <c r="Q29" s="919" t="s">
        <v>228</v>
      </c>
      <c r="R29" s="918"/>
      <c r="S29" s="921">
        <f>(SUM(B$48)/SUM(B$28:B$33))*1000</f>
        <v>357.98499464094317</v>
      </c>
    </row>
    <row r="30" spans="1:26" x14ac:dyDescent="0.25">
      <c r="A30" s="295" t="s">
        <v>7</v>
      </c>
      <c r="B30" s="289">
        <v>130</v>
      </c>
      <c r="C30" s="290">
        <v>129.87259259377581</v>
      </c>
      <c r="D30" s="290">
        <v>182.85037626083854</v>
      </c>
      <c r="E30" s="290">
        <v>196.34519149472709</v>
      </c>
      <c r="F30" s="290">
        <v>198.76225778973952</v>
      </c>
      <c r="G30" s="299">
        <v>180.06486328618502</v>
      </c>
      <c r="Q30" s="919" t="s">
        <v>229</v>
      </c>
      <c r="R30" s="918"/>
      <c r="S30" s="921">
        <f>(SUM(B$52:B$54)/SUM(B$48:B$51,B$55:B$65))*100</f>
        <v>13.649471323293817</v>
      </c>
    </row>
    <row r="31" spans="1:26" x14ac:dyDescent="0.25">
      <c r="A31" s="295" t="s">
        <v>8</v>
      </c>
      <c r="B31" s="289">
        <v>168</v>
      </c>
      <c r="C31" s="290">
        <v>135.02495062055567</v>
      </c>
      <c r="D31" s="290">
        <v>133.75269729136832</v>
      </c>
      <c r="E31" s="290">
        <v>186.4937691871427</v>
      </c>
      <c r="F31" s="290">
        <v>201.48169627895041</v>
      </c>
      <c r="G31" s="299">
        <v>204.28268067593947</v>
      </c>
      <c r="Q31" s="918"/>
      <c r="R31" s="918"/>
      <c r="S31" s="904"/>
    </row>
    <row r="32" spans="1:26" x14ac:dyDescent="0.25">
      <c r="A32" s="295" t="s">
        <v>9</v>
      </c>
      <c r="B32" s="289">
        <v>155</v>
      </c>
      <c r="C32" s="290">
        <v>172.79307642477139</v>
      </c>
      <c r="D32" s="290">
        <v>140.27947712464632</v>
      </c>
      <c r="E32" s="290">
        <v>137.92362262947591</v>
      </c>
      <c r="F32" s="290">
        <v>190.49493869757384</v>
      </c>
      <c r="G32" s="299">
        <v>206.9922423018422</v>
      </c>
      <c r="Q32" s="904"/>
      <c r="R32" s="904"/>
      <c r="S32" s="904"/>
    </row>
    <row r="33" spans="1:19" x14ac:dyDescent="0.25">
      <c r="A33" s="295" t="s">
        <v>10</v>
      </c>
      <c r="B33" s="289">
        <v>178</v>
      </c>
      <c r="C33" s="290">
        <v>159.93562941665965</v>
      </c>
      <c r="D33" s="290">
        <v>176.95666611094512</v>
      </c>
      <c r="E33" s="290">
        <v>145.02194553789911</v>
      </c>
      <c r="F33" s="290">
        <v>141.64257292660341</v>
      </c>
      <c r="G33" s="299">
        <v>193.82946182193709</v>
      </c>
      <c r="Q33" s="904"/>
      <c r="R33" s="904"/>
      <c r="S33" s="904"/>
    </row>
    <row r="34" spans="1:19" x14ac:dyDescent="0.25">
      <c r="A34" s="296" t="s">
        <v>11</v>
      </c>
      <c r="B34" s="291">
        <v>250</v>
      </c>
      <c r="C34" s="292">
        <v>185.36681985086238</v>
      </c>
      <c r="D34" s="292">
        <v>165.17327037952364</v>
      </c>
      <c r="E34" s="292">
        <v>181.42398892962805</v>
      </c>
      <c r="F34" s="292">
        <v>150.00652193393285</v>
      </c>
      <c r="G34" s="300">
        <v>145.6505573032801</v>
      </c>
      <c r="Q34" s="904"/>
      <c r="R34" s="904"/>
      <c r="S34" s="904"/>
    </row>
    <row r="35" spans="1:19" x14ac:dyDescent="0.25">
      <c r="A35" s="296" t="s">
        <v>12</v>
      </c>
      <c r="B35" s="291">
        <v>307</v>
      </c>
      <c r="C35" s="292">
        <v>257.80578391148521</v>
      </c>
      <c r="D35" s="292">
        <v>191.92207363169769</v>
      </c>
      <c r="E35" s="292">
        <v>169.73770608166117</v>
      </c>
      <c r="F35" s="292">
        <v>185.11463981336004</v>
      </c>
      <c r="G35" s="300">
        <v>154.34599333245251</v>
      </c>
      <c r="Q35" s="904"/>
      <c r="R35" s="904"/>
      <c r="S35" s="904"/>
    </row>
    <row r="36" spans="1:19" x14ac:dyDescent="0.25">
      <c r="A36" s="296" t="s">
        <v>13</v>
      </c>
      <c r="B36" s="291">
        <v>342</v>
      </c>
      <c r="C36" s="292">
        <v>314.41711162497211</v>
      </c>
      <c r="D36" s="292">
        <v>264.66652149067033</v>
      </c>
      <c r="E36" s="292">
        <v>197.83190007865696</v>
      </c>
      <c r="F36" s="292">
        <v>173.77627980051639</v>
      </c>
      <c r="G36" s="300">
        <v>188.20790894997367</v>
      </c>
      <c r="Q36" s="904"/>
      <c r="R36" s="904"/>
      <c r="S36" s="904"/>
    </row>
    <row r="37" spans="1:19" x14ac:dyDescent="0.25">
      <c r="A37" s="296" t="s">
        <v>14</v>
      </c>
      <c r="B37" s="291">
        <v>301</v>
      </c>
      <c r="C37" s="292">
        <v>342.54827454204735</v>
      </c>
      <c r="D37" s="292">
        <v>316.75706226471175</v>
      </c>
      <c r="E37" s="292">
        <v>267.34209291080657</v>
      </c>
      <c r="F37" s="292">
        <v>200.64702221887291</v>
      </c>
      <c r="G37" s="300">
        <v>175.16362745665819</v>
      </c>
      <c r="Q37" s="904"/>
      <c r="R37" s="904"/>
      <c r="S37" s="904"/>
    </row>
    <row r="38" spans="1:19" x14ac:dyDescent="0.25">
      <c r="A38" s="296" t="s">
        <v>15</v>
      </c>
      <c r="B38" s="291">
        <v>220</v>
      </c>
      <c r="C38" s="292">
        <v>295.4040299493218</v>
      </c>
      <c r="D38" s="292">
        <v>337.39109790780708</v>
      </c>
      <c r="E38" s="292">
        <v>313.79240351069001</v>
      </c>
      <c r="F38" s="292">
        <v>265.58828987323426</v>
      </c>
      <c r="G38" s="300">
        <v>200.15393483331516</v>
      </c>
      <c r="Q38" s="904"/>
      <c r="R38" s="904"/>
      <c r="S38" s="904"/>
    </row>
    <row r="39" spans="1:19" x14ac:dyDescent="0.25">
      <c r="A39" s="296" t="s">
        <v>16</v>
      </c>
      <c r="B39" s="291">
        <v>200</v>
      </c>
      <c r="C39" s="292">
        <v>214.31126908926709</v>
      </c>
      <c r="D39" s="292">
        <v>285.88768283874043</v>
      </c>
      <c r="E39" s="292">
        <v>327.63863105122311</v>
      </c>
      <c r="F39" s="292">
        <v>306.45993361061414</v>
      </c>
      <c r="G39" s="300">
        <v>260.16541534313626</v>
      </c>
      <c r="Q39" s="904"/>
      <c r="R39" s="904"/>
      <c r="S39" s="904"/>
    </row>
    <row r="40" spans="1:19" x14ac:dyDescent="0.25">
      <c r="A40" s="296" t="s">
        <v>17</v>
      </c>
      <c r="B40" s="291">
        <v>152</v>
      </c>
      <c r="C40" s="292">
        <v>184.9621174269333</v>
      </c>
      <c r="D40" s="292">
        <v>198.76182552391134</v>
      </c>
      <c r="E40" s="292">
        <v>263.54925509069807</v>
      </c>
      <c r="F40" s="292">
        <v>303.01257092949572</v>
      </c>
      <c r="G40" s="300">
        <v>285.03035273480356</v>
      </c>
      <c r="Q40" s="904"/>
      <c r="R40" s="904"/>
      <c r="S40" s="904"/>
    </row>
    <row r="41" spans="1:19" x14ac:dyDescent="0.25">
      <c r="A41" s="296" t="s">
        <v>18</v>
      </c>
      <c r="B41" s="291">
        <v>120</v>
      </c>
      <c r="C41" s="292">
        <v>136.6113212563333</v>
      </c>
      <c r="D41" s="292">
        <v>165.83736793807441</v>
      </c>
      <c r="E41" s="292">
        <v>178.70863517375224</v>
      </c>
      <c r="F41" s="292">
        <v>235.62932356999673</v>
      </c>
      <c r="G41" s="300">
        <v>271.74655030029686</v>
      </c>
      <c r="Q41" s="904"/>
      <c r="R41" s="904"/>
      <c r="S41" s="904"/>
    </row>
    <row r="42" spans="1:19" ht="15.75" thickBot="1" x14ac:dyDescent="0.3">
      <c r="A42" s="297" t="s">
        <v>19</v>
      </c>
      <c r="B42" s="293">
        <v>155</v>
      </c>
      <c r="C42" s="294">
        <v>222.20841158668506</v>
      </c>
      <c r="D42" s="294">
        <v>290.40715823191846</v>
      </c>
      <c r="E42" s="294">
        <v>369.34080617347013</v>
      </c>
      <c r="F42" s="294">
        <v>444.12370420496916</v>
      </c>
      <c r="G42" s="301">
        <v>550.30086609649686</v>
      </c>
      <c r="Q42" s="904"/>
      <c r="R42" s="904"/>
      <c r="S42" s="904"/>
    </row>
    <row r="43" spans="1:19" ht="15.75" thickTop="1" x14ac:dyDescent="0.25">
      <c r="A43" s="296" t="s">
        <v>20</v>
      </c>
      <c r="B43" s="291">
        <v>3491</v>
      </c>
      <c r="C43" s="292">
        <v>3607.5074602034178</v>
      </c>
      <c r="D43" s="292">
        <v>3709.2912400831437</v>
      </c>
      <c r="E43" s="292">
        <v>3801.1791438304672</v>
      </c>
      <c r="F43" s="292">
        <v>3879.4067195560456</v>
      </c>
      <c r="G43" s="300">
        <v>3935.2603623029704</v>
      </c>
      <c r="Q43" s="904"/>
      <c r="R43" s="904"/>
      <c r="S43" s="904"/>
    </row>
    <row r="44" spans="1:19" x14ac:dyDescent="0.25">
      <c r="A44" s="288"/>
      <c r="B44" s="288"/>
      <c r="C44" s="288"/>
      <c r="D44" s="288"/>
      <c r="E44" s="288"/>
      <c r="F44" s="288"/>
      <c r="G44" s="288"/>
      <c r="Q44" s="919" t="s">
        <v>223</v>
      </c>
      <c r="R44" s="918"/>
      <c r="S44" s="920">
        <f>(SUM(C$48:C$50,C$61:C$65)/SUM(C$51:C$60))*100</f>
        <v>72.620969835943768</v>
      </c>
    </row>
    <row r="45" spans="1:19" x14ac:dyDescent="0.25">
      <c r="A45" s="288"/>
      <c r="B45" s="288"/>
      <c r="C45" s="288"/>
      <c r="D45" s="288"/>
      <c r="E45" s="288"/>
      <c r="F45" s="288"/>
      <c r="G45" s="288"/>
      <c r="Q45" s="919" t="s">
        <v>224</v>
      </c>
      <c r="R45" s="918"/>
      <c r="S45" s="920">
        <f>(SUM(C$48:C$50)/SUM(C$51:C$60))*100</f>
        <v>24.35475399830224</v>
      </c>
    </row>
    <row r="46" spans="1:19" x14ac:dyDescent="0.25">
      <c r="A46" s="922" t="s">
        <v>90</v>
      </c>
      <c r="B46" s="923"/>
      <c r="C46" s="923"/>
      <c r="D46" s="923"/>
      <c r="E46" s="923"/>
      <c r="F46" s="923"/>
      <c r="G46" s="924"/>
      <c r="Q46" s="919" t="s">
        <v>225</v>
      </c>
      <c r="R46" s="918"/>
      <c r="S46" s="920">
        <f>(SUM(C$61:C$65)/SUM(C$51:C$60))*100</f>
        <v>48.266215837641532</v>
      </c>
    </row>
    <row r="47" spans="1:19" x14ac:dyDescent="0.25">
      <c r="A47" s="295" t="s">
        <v>1</v>
      </c>
      <c r="B47" s="289">
        <v>2010</v>
      </c>
      <c r="C47" s="289">
        <v>2015</v>
      </c>
      <c r="D47" s="289">
        <v>2020</v>
      </c>
      <c r="E47" s="289">
        <v>2025</v>
      </c>
      <c r="F47" s="289">
        <v>2030</v>
      </c>
      <c r="G47" s="298">
        <v>2035</v>
      </c>
      <c r="Q47" s="919" t="s">
        <v>226</v>
      </c>
      <c r="R47" s="918"/>
      <c r="S47" s="920">
        <f>(SUM(C$61:C$65)/SUM(C$48:C$50))*100</f>
        <v>198.17985367869514</v>
      </c>
    </row>
    <row r="48" spans="1:19" x14ac:dyDescent="0.25">
      <c r="A48" s="295" t="s">
        <v>2</v>
      </c>
      <c r="B48" s="289">
        <v>334</v>
      </c>
      <c r="C48" s="290">
        <v>305.80271948206075</v>
      </c>
      <c r="D48" s="290">
        <v>328.72073195752233</v>
      </c>
      <c r="E48" s="290">
        <v>364.71083383426816</v>
      </c>
      <c r="F48" s="290">
        <v>389.02389987261574</v>
      </c>
      <c r="G48" s="299">
        <v>391.78862429764411</v>
      </c>
      <c r="Q48" s="919" t="s">
        <v>227</v>
      </c>
      <c r="R48" s="918"/>
      <c r="S48" s="921">
        <f>(C$21/C$43)*100</f>
        <v>101.31213916408575</v>
      </c>
    </row>
    <row r="49" spans="1:19" x14ac:dyDescent="0.25">
      <c r="A49" s="295" t="s">
        <v>3</v>
      </c>
      <c r="B49" s="289">
        <v>362</v>
      </c>
      <c r="C49" s="290">
        <v>344.72529974475094</v>
      </c>
      <c r="D49" s="290">
        <v>315.79330848600171</v>
      </c>
      <c r="E49" s="290">
        <v>337.58953119807836</v>
      </c>
      <c r="F49" s="290">
        <v>374.0162957666671</v>
      </c>
      <c r="G49" s="299">
        <v>399.25582397422846</v>
      </c>
      <c r="Q49" s="919" t="s">
        <v>228</v>
      </c>
      <c r="R49" s="918"/>
      <c r="S49" s="921">
        <f>(SUM(C$48)/SUM(C$28:C$33))*1000</f>
        <v>317.45964875011151</v>
      </c>
    </row>
    <row r="50" spans="1:19" x14ac:dyDescent="0.25">
      <c r="A50" s="295" t="s">
        <v>4</v>
      </c>
      <c r="B50" s="289">
        <v>389</v>
      </c>
      <c r="C50" s="290">
        <v>374.10275738522995</v>
      </c>
      <c r="D50" s="290">
        <v>356.08968848502661</v>
      </c>
      <c r="E50" s="290">
        <v>326.42443863581616</v>
      </c>
      <c r="F50" s="290">
        <v>347.16319077246487</v>
      </c>
      <c r="G50" s="299">
        <v>384.08495160249572</v>
      </c>
      <c r="Q50" s="919" t="s">
        <v>229</v>
      </c>
      <c r="R50" s="918"/>
      <c r="S50" s="921">
        <f>(SUM(C$52:C$54)/SUM(C$48:C$51,C$55:C$65))*100</f>
        <v>14.604829040563642</v>
      </c>
    </row>
    <row r="51" spans="1:19" x14ac:dyDescent="0.25">
      <c r="A51" s="295" t="s">
        <v>5</v>
      </c>
      <c r="B51" s="289">
        <v>381</v>
      </c>
      <c r="C51" s="290">
        <v>400.72530814528307</v>
      </c>
      <c r="D51" s="290">
        <v>386.17777148833079</v>
      </c>
      <c r="E51" s="290">
        <v>367.51204789836322</v>
      </c>
      <c r="F51" s="290">
        <v>337.15303372648327</v>
      </c>
      <c r="G51" s="299">
        <v>356.86208983679342</v>
      </c>
      <c r="Q51" s="904"/>
      <c r="R51" s="904"/>
      <c r="S51" s="904"/>
    </row>
    <row r="52" spans="1:19" x14ac:dyDescent="0.25">
      <c r="A52" s="295" t="s">
        <v>6</v>
      </c>
      <c r="B52" s="289">
        <v>251</v>
      </c>
      <c r="C52" s="290">
        <v>387.12604134939926</v>
      </c>
      <c r="D52" s="290">
        <v>410.78971704540731</v>
      </c>
      <c r="E52" s="290">
        <v>396.82240160983793</v>
      </c>
      <c r="F52" s="290">
        <v>377.646828763494</v>
      </c>
      <c r="G52" s="299">
        <v>346.74927923175255</v>
      </c>
      <c r="Q52" s="904"/>
      <c r="R52" s="904"/>
      <c r="S52" s="904"/>
    </row>
    <row r="53" spans="1:19" x14ac:dyDescent="0.25">
      <c r="A53" s="295" t="s">
        <v>7</v>
      </c>
      <c r="B53" s="289">
        <v>271</v>
      </c>
      <c r="C53" s="290">
        <v>258.00955400712269</v>
      </c>
      <c r="D53" s="290">
        <v>392.54218453831186</v>
      </c>
      <c r="E53" s="290">
        <v>420.00922585365754</v>
      </c>
      <c r="F53" s="290">
        <v>406.8641742237993</v>
      </c>
      <c r="G53" s="299">
        <v>387.21477202999472</v>
      </c>
      <c r="Q53" s="904"/>
      <c r="R53" s="904"/>
      <c r="S53" s="904"/>
    </row>
    <row r="54" spans="1:19" x14ac:dyDescent="0.25">
      <c r="A54" s="295" t="s">
        <v>8</v>
      </c>
      <c r="B54" s="289">
        <v>330</v>
      </c>
      <c r="C54" s="290">
        <v>280.35233981112117</v>
      </c>
      <c r="D54" s="290">
        <v>265.65535630024181</v>
      </c>
      <c r="E54" s="290">
        <v>398.99381446998279</v>
      </c>
      <c r="F54" s="290">
        <v>430.23474143925017</v>
      </c>
      <c r="G54" s="299">
        <v>417.98247189697747</v>
      </c>
      <c r="Q54" s="904"/>
      <c r="R54" s="904"/>
      <c r="S54" s="904"/>
    </row>
    <row r="55" spans="1:19" x14ac:dyDescent="0.25">
      <c r="A55" s="295" t="s">
        <v>9</v>
      </c>
      <c r="B55" s="289">
        <v>308</v>
      </c>
      <c r="C55" s="290">
        <v>338.4913082839804</v>
      </c>
      <c r="D55" s="290">
        <v>289.70483354393178</v>
      </c>
      <c r="E55" s="290">
        <v>273.43351616127688</v>
      </c>
      <c r="F55" s="290">
        <v>405.54599706771165</v>
      </c>
      <c r="G55" s="299">
        <v>440.50261476172142</v>
      </c>
      <c r="Q55" s="904"/>
      <c r="R55" s="904"/>
      <c r="S55" s="904"/>
    </row>
    <row r="56" spans="1:19" x14ac:dyDescent="0.25">
      <c r="A56" s="295" t="s">
        <v>10</v>
      </c>
      <c r="B56" s="289">
        <v>353</v>
      </c>
      <c r="C56" s="290">
        <v>317.25877240796331</v>
      </c>
      <c r="D56" s="290">
        <v>346.19985342933791</v>
      </c>
      <c r="E56" s="290">
        <v>298.39894990258847</v>
      </c>
      <c r="F56" s="290">
        <v>280.66681761340271</v>
      </c>
      <c r="G56" s="299">
        <v>411.28476843452529</v>
      </c>
      <c r="Q56" s="904"/>
      <c r="R56" s="904"/>
      <c r="S56" s="904"/>
    </row>
    <row r="57" spans="1:19" x14ac:dyDescent="0.25">
      <c r="A57" s="296" t="s">
        <v>11</v>
      </c>
      <c r="B57" s="291">
        <v>509</v>
      </c>
      <c r="C57" s="292">
        <v>366.68865683460285</v>
      </c>
      <c r="D57" s="292">
        <v>326.41241966245417</v>
      </c>
      <c r="E57" s="292">
        <v>353.74331398413688</v>
      </c>
      <c r="F57" s="292">
        <v>306.89420556555075</v>
      </c>
      <c r="G57" s="300">
        <v>287.83098459336907</v>
      </c>
      <c r="Q57" s="904"/>
      <c r="R57" s="904"/>
      <c r="S57" s="904"/>
    </row>
    <row r="58" spans="1:19" x14ac:dyDescent="0.25">
      <c r="A58" s="296" t="s">
        <v>12</v>
      </c>
      <c r="B58" s="291">
        <v>623</v>
      </c>
      <c r="C58" s="292">
        <v>521.64105053409071</v>
      </c>
      <c r="D58" s="292">
        <v>377.78643834648085</v>
      </c>
      <c r="E58" s="292">
        <v>333.40363540128101</v>
      </c>
      <c r="F58" s="292">
        <v>358.89277437449908</v>
      </c>
      <c r="G58" s="300">
        <v>313.25310216975663</v>
      </c>
      <c r="Q58" s="904"/>
      <c r="R58" s="904"/>
      <c r="S58" s="904"/>
    </row>
    <row r="59" spans="1:19" x14ac:dyDescent="0.25">
      <c r="A59" s="296" t="s">
        <v>13</v>
      </c>
      <c r="B59" s="291">
        <v>706</v>
      </c>
      <c r="C59" s="292">
        <v>633.65095575216344</v>
      </c>
      <c r="D59" s="292">
        <v>531.45305937806575</v>
      </c>
      <c r="E59" s="292">
        <v>386.92651106277219</v>
      </c>
      <c r="F59" s="292">
        <v>338.81054314735286</v>
      </c>
      <c r="G59" s="300">
        <v>362.31738179118616</v>
      </c>
      <c r="Q59" s="904"/>
      <c r="R59" s="904"/>
      <c r="S59" s="904"/>
    </row>
    <row r="60" spans="1:19" x14ac:dyDescent="0.25">
      <c r="A60" s="296" t="s">
        <v>14</v>
      </c>
      <c r="B60" s="291">
        <v>639</v>
      </c>
      <c r="C60" s="292">
        <v>703.16390106508902</v>
      </c>
      <c r="D60" s="292">
        <v>634.79334460021983</v>
      </c>
      <c r="E60" s="292">
        <v>533.46913917717416</v>
      </c>
      <c r="F60" s="292">
        <v>390.39829259406906</v>
      </c>
      <c r="G60" s="300">
        <v>339.43897952354325</v>
      </c>
      <c r="Q60" s="904"/>
      <c r="R60" s="904"/>
      <c r="S60" s="904"/>
    </row>
    <row r="61" spans="1:19" x14ac:dyDescent="0.25">
      <c r="A61" s="296" t="s">
        <v>15</v>
      </c>
      <c r="B61" s="291">
        <v>462</v>
      </c>
      <c r="C61" s="292">
        <v>619.88299731736493</v>
      </c>
      <c r="D61" s="292">
        <v>685.44484012676628</v>
      </c>
      <c r="E61" s="292">
        <v>622.47584865417855</v>
      </c>
      <c r="F61" s="292">
        <v>524.28670293478444</v>
      </c>
      <c r="G61" s="300">
        <v>385.68950518967904</v>
      </c>
      <c r="Q61" s="904"/>
      <c r="R61" s="904"/>
      <c r="S61" s="904"/>
    </row>
    <row r="62" spans="1:19" x14ac:dyDescent="0.25">
      <c r="A62" s="296" t="s">
        <v>16</v>
      </c>
      <c r="B62" s="291">
        <v>411</v>
      </c>
      <c r="C62" s="292">
        <v>441.7720507890524</v>
      </c>
      <c r="D62" s="292">
        <v>588.94611574706892</v>
      </c>
      <c r="E62" s="292">
        <v>654.37889108121954</v>
      </c>
      <c r="F62" s="292">
        <v>597.86385812142544</v>
      </c>
      <c r="G62" s="300">
        <v>504.822664003412</v>
      </c>
      <c r="Q62" s="904"/>
      <c r="R62" s="904"/>
      <c r="S62" s="904"/>
    </row>
    <row r="63" spans="1:19" x14ac:dyDescent="0.25">
      <c r="A63" s="296" t="s">
        <v>17</v>
      </c>
      <c r="B63" s="291">
        <v>299</v>
      </c>
      <c r="C63" s="292">
        <v>368.62020585537903</v>
      </c>
      <c r="D63" s="292">
        <v>397.41158813667619</v>
      </c>
      <c r="E63" s="292">
        <v>526.6852166708029</v>
      </c>
      <c r="F63" s="292">
        <v>588.0873296799615</v>
      </c>
      <c r="G63" s="300">
        <v>540.70172354358942</v>
      </c>
      <c r="Q63" s="904"/>
      <c r="R63" s="904"/>
      <c r="S63" s="904"/>
    </row>
    <row r="64" spans="1:19" x14ac:dyDescent="0.25">
      <c r="A64" s="296" t="s">
        <v>18</v>
      </c>
      <c r="B64" s="291">
        <v>224</v>
      </c>
      <c r="C64" s="292">
        <v>251.54803013387789</v>
      </c>
      <c r="D64" s="292">
        <v>308.87618493835873</v>
      </c>
      <c r="E64" s="292">
        <v>333.92470310318413</v>
      </c>
      <c r="F64" s="292">
        <v>440.12267904331065</v>
      </c>
      <c r="G64" s="300">
        <v>494.31853320957828</v>
      </c>
      <c r="Q64" s="919" t="s">
        <v>223</v>
      </c>
      <c r="R64" s="918"/>
      <c r="S64" s="920">
        <f>(SUM(D$48:D$50,D$61:D$65)/SUM(D$51:D$60))*100</f>
        <v>86.638087273215206</v>
      </c>
    </row>
    <row r="65" spans="1:19" ht="15.75" thickBot="1" x14ac:dyDescent="0.3">
      <c r="A65" s="297" t="s">
        <v>19</v>
      </c>
      <c r="B65" s="293">
        <v>242</v>
      </c>
      <c r="C65" s="294">
        <v>348.78848974094763</v>
      </c>
      <c r="D65" s="294">
        <v>450.89834639202786</v>
      </c>
      <c r="E65" s="294">
        <v>570.99596517470218</v>
      </c>
      <c r="F65" s="294">
        <v>681.52447041884739</v>
      </c>
      <c r="G65" s="301">
        <v>843.8215176567229</v>
      </c>
      <c r="Q65" s="919" t="s">
        <v>224</v>
      </c>
      <c r="R65" s="918"/>
      <c r="S65" s="920">
        <f>(SUM(D$48:D$50)/SUM(D$51:D$60))*100</f>
        <v>25.258107930962769</v>
      </c>
    </row>
    <row r="66" spans="1:19" ht="15.75" thickTop="1" x14ac:dyDescent="0.25">
      <c r="A66" s="296" t="s">
        <v>20</v>
      </c>
      <c r="B66" s="291">
        <v>7094</v>
      </c>
      <c r="C66" s="292">
        <v>7262.3504386394789</v>
      </c>
      <c r="D66" s="292">
        <v>7393.6957826022308</v>
      </c>
      <c r="E66" s="292">
        <v>7499.8979838733221</v>
      </c>
      <c r="F66" s="292">
        <v>7575.1958351256899</v>
      </c>
      <c r="G66" s="300">
        <v>7607.9197877469696</v>
      </c>
      <c r="Q66" s="919" t="s">
        <v>225</v>
      </c>
      <c r="R66" s="918"/>
      <c r="S66" s="920">
        <f>(SUM(D$61:D$65)/SUM(D$51:D$60))*100</f>
        <v>61.379979342252433</v>
      </c>
    </row>
    <row r="67" spans="1:19" x14ac:dyDescent="0.25">
      <c r="Q67" s="919" t="s">
        <v>226</v>
      </c>
      <c r="R67" s="918"/>
      <c r="S67" s="920">
        <f>(SUM(D$61:D$65)/SUM(D$48:D$50))*100</f>
        <v>243.01099476659337</v>
      </c>
    </row>
    <row r="68" spans="1:19" x14ac:dyDescent="0.25">
      <c r="Q68" s="919" t="s">
        <v>227</v>
      </c>
      <c r="R68" s="918"/>
      <c r="S68" s="921">
        <f>(D$21/D$43)*100</f>
        <v>99.329071352092086</v>
      </c>
    </row>
    <row r="69" spans="1:19" x14ac:dyDescent="0.25">
      <c r="Q69" s="919" t="s">
        <v>228</v>
      </c>
      <c r="R69" s="918"/>
      <c r="S69" s="921">
        <f>(SUM(D$48)/SUM(D$28:D$33))*1000</f>
        <v>324.40315965344621</v>
      </c>
    </row>
    <row r="70" spans="1:19" x14ac:dyDescent="0.25">
      <c r="Q70" s="919" t="s">
        <v>229</v>
      </c>
      <c r="R70" s="918"/>
      <c r="S70" s="921">
        <f>(SUM(D$52:D$54)/SUM(D$48:D$51,D$55:D$65))*100</f>
        <v>16.901763199144078</v>
      </c>
    </row>
    <row r="71" spans="1:19" x14ac:dyDescent="0.25">
      <c r="Q71" s="904"/>
      <c r="R71" s="904"/>
      <c r="S71" s="904"/>
    </row>
    <row r="72" spans="1:19" x14ac:dyDescent="0.25">
      <c r="Q72" s="904"/>
      <c r="R72" s="904"/>
      <c r="S72" s="904"/>
    </row>
    <row r="73" spans="1:19" x14ac:dyDescent="0.25">
      <c r="Q73" s="904"/>
      <c r="R73" s="904"/>
      <c r="S73" s="904"/>
    </row>
    <row r="74" spans="1:19" x14ac:dyDescent="0.25">
      <c r="Q74" s="904"/>
      <c r="R74" s="904"/>
      <c r="S74" s="904"/>
    </row>
    <row r="75" spans="1:19" x14ac:dyDescent="0.25">
      <c r="Q75" s="904"/>
      <c r="R75" s="904"/>
      <c r="S75" s="904"/>
    </row>
    <row r="76" spans="1:19" x14ac:dyDescent="0.25">
      <c r="Q76" s="904"/>
      <c r="R76" s="904"/>
      <c r="S76" s="904"/>
    </row>
    <row r="77" spans="1:19" x14ac:dyDescent="0.25">
      <c r="Q77" s="904"/>
      <c r="R77" s="904"/>
      <c r="S77" s="904"/>
    </row>
    <row r="78" spans="1:19" x14ac:dyDescent="0.25">
      <c r="Q78" s="904"/>
      <c r="R78" s="904"/>
      <c r="S78" s="904"/>
    </row>
    <row r="79" spans="1:19" x14ac:dyDescent="0.25">
      <c r="Q79" s="904"/>
      <c r="R79" s="904"/>
      <c r="S79" s="904"/>
    </row>
    <row r="80" spans="1:19" x14ac:dyDescent="0.25">
      <c r="Q80" s="904"/>
      <c r="R80" s="904"/>
      <c r="S80" s="904"/>
    </row>
    <row r="81" spans="17:19" x14ac:dyDescent="0.25">
      <c r="Q81" s="904"/>
      <c r="R81" s="904"/>
      <c r="S81" s="904"/>
    </row>
    <row r="82" spans="17:19" x14ac:dyDescent="0.25">
      <c r="Q82" s="904"/>
      <c r="R82" s="904"/>
      <c r="S82" s="904"/>
    </row>
    <row r="83" spans="17:19" x14ac:dyDescent="0.25">
      <c r="Q83" s="904"/>
      <c r="R83" s="904"/>
      <c r="S83" s="904"/>
    </row>
    <row r="84" spans="17:19" x14ac:dyDescent="0.25">
      <c r="Q84" s="919" t="s">
        <v>223</v>
      </c>
      <c r="R84" s="918"/>
      <c r="S84" s="920">
        <f>(SUM(E$48:E$50,E$61:E$65)/SUM(E$51:E$60))*100</f>
        <v>99.321576474626923</v>
      </c>
    </row>
    <row r="85" spans="17:19" x14ac:dyDescent="0.25">
      <c r="Q85" s="919" t="s">
        <v>224</v>
      </c>
      <c r="R85" s="918"/>
      <c r="S85" s="920">
        <f>(SUM(E$48:E$50)/SUM(E$51:E$60))*100</f>
        <v>27.339978499253228</v>
      </c>
    </row>
    <row r="86" spans="17:19" x14ac:dyDescent="0.25">
      <c r="Q86" s="919" t="s">
        <v>225</v>
      </c>
      <c r="R86" s="918"/>
      <c r="S86" s="920">
        <f>(SUM(E$61:E$65)/SUM(E$51:E$60))*100</f>
        <v>71.981597975373703</v>
      </c>
    </row>
    <row r="87" spans="17:19" x14ac:dyDescent="0.25">
      <c r="Q87" s="919" t="s">
        <v>226</v>
      </c>
      <c r="R87" s="918"/>
      <c r="S87" s="920">
        <f>(SUM(E$61:E$65)/SUM(E$48:E$50))*100</f>
        <v>263.28330132863795</v>
      </c>
    </row>
    <row r="88" spans="17:19" x14ac:dyDescent="0.25">
      <c r="Q88" s="919" t="s">
        <v>227</v>
      </c>
      <c r="R88" s="918"/>
      <c r="S88" s="921">
        <f>(E$21/E$43)*100</f>
        <v>97.304512628563884</v>
      </c>
    </row>
    <row r="89" spans="17:19" x14ac:dyDescent="0.25">
      <c r="Q89" s="919" t="s">
        <v>228</v>
      </c>
      <c r="R89" s="918"/>
      <c r="S89" s="921">
        <f>(SUM(E$48)/SUM(E$28:E$33))*1000</f>
        <v>354.59273433050026</v>
      </c>
    </row>
    <row r="90" spans="17:19" x14ac:dyDescent="0.25">
      <c r="Q90" s="919" t="s">
        <v>229</v>
      </c>
      <c r="R90" s="918"/>
      <c r="S90" s="921">
        <f>(SUM(E$52:E$54)/SUM(E$48:E$51,E$55:E$65))*100</f>
        <v>19.347730851594573</v>
      </c>
    </row>
    <row r="91" spans="17:19" x14ac:dyDescent="0.25">
      <c r="Q91" s="904"/>
      <c r="R91" s="904"/>
      <c r="S91" s="904"/>
    </row>
    <row r="92" spans="17:19" x14ac:dyDescent="0.25">
      <c r="Q92" s="904"/>
      <c r="R92" s="904"/>
      <c r="S92" s="904"/>
    </row>
    <row r="93" spans="17:19" x14ac:dyDescent="0.25">
      <c r="Q93" s="904"/>
      <c r="R93" s="904"/>
      <c r="S93" s="904"/>
    </row>
    <row r="94" spans="17:19" x14ac:dyDescent="0.25">
      <c r="Q94" s="904"/>
      <c r="R94" s="904"/>
      <c r="S94" s="904"/>
    </row>
    <row r="95" spans="17:19" x14ac:dyDescent="0.25">
      <c r="Q95" s="904"/>
      <c r="R95" s="904"/>
      <c r="S95" s="904"/>
    </row>
    <row r="96" spans="17:19" x14ac:dyDescent="0.25">
      <c r="Q96" s="904"/>
      <c r="R96" s="904"/>
      <c r="S96" s="904"/>
    </row>
    <row r="97" spans="17:19" x14ac:dyDescent="0.25">
      <c r="Q97" s="904"/>
      <c r="R97" s="904"/>
      <c r="S97" s="904"/>
    </row>
    <row r="98" spans="17:19" x14ac:dyDescent="0.25">
      <c r="Q98" s="904"/>
      <c r="R98" s="904"/>
      <c r="S98" s="904"/>
    </row>
    <row r="99" spans="17:19" x14ac:dyDescent="0.25">
      <c r="Q99" s="904"/>
      <c r="R99" s="904"/>
      <c r="S99" s="904"/>
    </row>
    <row r="100" spans="17:19" x14ac:dyDescent="0.25">
      <c r="Q100" s="904"/>
      <c r="R100" s="904"/>
      <c r="S100" s="904"/>
    </row>
    <row r="101" spans="17:19" x14ac:dyDescent="0.25">
      <c r="Q101" s="904"/>
      <c r="R101" s="904"/>
      <c r="S101" s="904"/>
    </row>
    <row r="102" spans="17:19" x14ac:dyDescent="0.25">
      <c r="Q102" s="904"/>
      <c r="R102" s="904"/>
      <c r="S102" s="904"/>
    </row>
    <row r="103" spans="17:19" x14ac:dyDescent="0.25">
      <c r="Q103" s="904"/>
      <c r="R103" s="904"/>
      <c r="S103" s="904"/>
    </row>
    <row r="104" spans="17:19" x14ac:dyDescent="0.25">
      <c r="Q104" s="919" t="s">
        <v>223</v>
      </c>
      <c r="R104" s="918"/>
      <c r="S104" s="920">
        <f>(SUM(F$48:F$50,F$61:F$65)/SUM(F$51:F$60))*100</f>
        <v>108.50459354353923</v>
      </c>
    </row>
    <row r="105" spans="17:19" x14ac:dyDescent="0.25">
      <c r="Q105" s="919" t="s">
        <v>224</v>
      </c>
      <c r="R105" s="918"/>
      <c r="S105" s="920">
        <f>(SUM(F$48:F$50)/SUM(F$51:F$60))*100</f>
        <v>30.557956635401162</v>
      </c>
    </row>
    <row r="106" spans="17:19" x14ac:dyDescent="0.25">
      <c r="Q106" s="919" t="s">
        <v>225</v>
      </c>
      <c r="R106" s="918"/>
      <c r="S106" s="920">
        <f>(SUM(F$61:F$65)/SUM(F$51:F$60))*100</f>
        <v>77.946636908138075</v>
      </c>
    </row>
    <row r="107" spans="17:19" x14ac:dyDescent="0.25">
      <c r="Q107" s="919" t="s">
        <v>226</v>
      </c>
      <c r="R107" s="918"/>
      <c r="S107" s="920">
        <f>(SUM(F$61:F$65)/SUM(F$48:F$50))*100</f>
        <v>255.07804019146189</v>
      </c>
    </row>
    <row r="108" spans="17:19" x14ac:dyDescent="0.25">
      <c r="Q108" s="919" t="s">
        <v>227</v>
      </c>
      <c r="R108" s="918"/>
      <c r="S108" s="921">
        <f>(F$21/F$43)*100</f>
        <v>95.266863794899706</v>
      </c>
    </row>
    <row r="109" spans="17:19" x14ac:dyDescent="0.25">
      <c r="Q109" s="919" t="s">
        <v>228</v>
      </c>
      <c r="R109" s="918"/>
      <c r="S109" s="921">
        <f>(SUM(F$48)/SUM(F$28:F$33))*1000</f>
        <v>363.22599357946109</v>
      </c>
    </row>
    <row r="110" spans="17:19" x14ac:dyDescent="0.25">
      <c r="Q110" s="919" t="s">
        <v>229</v>
      </c>
      <c r="R110" s="918"/>
      <c r="S110" s="921">
        <f>(SUM(F$52:F$54)/SUM(F$48:F$51,F$55:F$65))*100</f>
        <v>19.098424279798376</v>
      </c>
    </row>
    <row r="111" spans="17:19" x14ac:dyDescent="0.25">
      <c r="Q111" s="904"/>
      <c r="R111" s="904"/>
      <c r="S111" s="904"/>
    </row>
    <row r="112" spans="17:19" x14ac:dyDescent="0.25">
      <c r="Q112" s="904"/>
      <c r="R112" s="904"/>
      <c r="S112" s="904"/>
    </row>
    <row r="113" spans="17:19" x14ac:dyDescent="0.25">
      <c r="Q113" s="904"/>
      <c r="R113" s="904"/>
      <c r="S113" s="904"/>
    </row>
    <row r="114" spans="17:19" x14ac:dyDescent="0.25">
      <c r="Q114" s="904"/>
      <c r="R114" s="904"/>
      <c r="S114" s="904"/>
    </row>
    <row r="115" spans="17:19" x14ac:dyDescent="0.25">
      <c r="Q115" s="904"/>
      <c r="R115" s="904"/>
      <c r="S115" s="904"/>
    </row>
    <row r="116" spans="17:19" x14ac:dyDescent="0.25">
      <c r="Q116" s="904"/>
      <c r="R116" s="904"/>
      <c r="S116" s="904"/>
    </row>
    <row r="117" spans="17:19" x14ac:dyDescent="0.25">
      <c r="Q117" s="904"/>
      <c r="R117" s="904"/>
      <c r="S117" s="904"/>
    </row>
    <row r="118" spans="17:19" x14ac:dyDescent="0.25">
      <c r="Q118" s="904"/>
      <c r="R118" s="904"/>
      <c r="S118" s="904"/>
    </row>
    <row r="119" spans="17:19" x14ac:dyDescent="0.25">
      <c r="Q119" s="904"/>
      <c r="R119" s="904"/>
      <c r="S119" s="904"/>
    </row>
    <row r="120" spans="17:19" x14ac:dyDescent="0.25">
      <c r="Q120" s="904"/>
      <c r="R120" s="904"/>
      <c r="S120" s="904"/>
    </row>
    <row r="121" spans="17:19" x14ac:dyDescent="0.25">
      <c r="Q121" s="904"/>
      <c r="R121" s="904"/>
      <c r="S121" s="904"/>
    </row>
    <row r="122" spans="17:19" x14ac:dyDescent="0.25">
      <c r="Q122" s="904"/>
      <c r="R122" s="904"/>
      <c r="S122" s="904"/>
    </row>
    <row r="123" spans="17:19" x14ac:dyDescent="0.25">
      <c r="Q123" s="904"/>
      <c r="R123" s="904"/>
      <c r="S123" s="904"/>
    </row>
    <row r="124" spans="17:19" x14ac:dyDescent="0.25">
      <c r="Q124" s="919" t="s">
        <v>223</v>
      </c>
      <c r="R124" s="918"/>
      <c r="S124" s="920">
        <f>(SUM(G$48:G$50,G$61:G$65)/SUM(G$51:G$60))*100</f>
        <v>107.67167394557498</v>
      </c>
    </row>
    <row r="125" spans="17:19" x14ac:dyDescent="0.25">
      <c r="Q125" s="919" t="s">
        <v>224</v>
      </c>
      <c r="R125" s="918"/>
      <c r="S125" s="920">
        <f>(SUM(G$48:G$50)/SUM(G$51:G$60))*100</f>
        <v>32.077242713259466</v>
      </c>
    </row>
    <row r="126" spans="17:19" x14ac:dyDescent="0.25">
      <c r="Q126" s="919" t="s">
        <v>225</v>
      </c>
      <c r="R126" s="918"/>
      <c r="S126" s="920">
        <f>(SUM(G$61:G$65)/SUM(G$51:G$60))*100</f>
        <v>75.5944312323155</v>
      </c>
    </row>
    <row r="127" spans="17:19" x14ac:dyDescent="0.25">
      <c r="Q127" s="919" t="s">
        <v>226</v>
      </c>
      <c r="R127" s="918"/>
      <c r="S127" s="920">
        <f>(SUM(G$61:G$65)/SUM(G$48:G$50))*100</f>
        <v>235.66374425650909</v>
      </c>
    </row>
    <row r="128" spans="17:19" x14ac:dyDescent="0.25">
      <c r="Q128" s="919" t="s">
        <v>227</v>
      </c>
      <c r="R128" s="918"/>
      <c r="S128" s="921">
        <f>(G$21/G$43)*100</f>
        <v>93.326974261360107</v>
      </c>
    </row>
    <row r="129" spans="17:19" x14ac:dyDescent="0.25">
      <c r="Q129" s="919" t="s">
        <v>228</v>
      </c>
      <c r="R129" s="918"/>
      <c r="S129" s="921">
        <f>(SUM(G$48)/SUM(G$28:G$33))*1000</f>
        <v>347.14344627076588</v>
      </c>
    </row>
    <row r="130" spans="17:19" x14ac:dyDescent="0.25">
      <c r="Q130" s="919" t="s">
        <v>229</v>
      </c>
      <c r="R130" s="918"/>
      <c r="S130" s="921">
        <f>(SUM(G$52:G$54)/SUM(G$48:G$51,G$55:G$65))*100</f>
        <v>17.843111734636256</v>
      </c>
    </row>
    <row r="147" spans="4:8" x14ac:dyDescent="0.25">
      <c r="D147" s="19"/>
      <c r="E147" s="19"/>
      <c r="F147" s="19"/>
      <c r="G147" s="19"/>
      <c r="H147" s="19"/>
    </row>
  </sheetData>
  <mergeCells count="3">
    <mergeCell ref="A1:G1"/>
    <mergeCell ref="A23:G23"/>
    <mergeCell ref="A46:G46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Z147"/>
  <sheetViews>
    <sheetView workbookViewId="0">
      <selection sqref="A1:G1"/>
    </sheetView>
  </sheetViews>
  <sheetFormatPr defaultRowHeight="15" x14ac:dyDescent="0.25"/>
  <cols>
    <col min="1" max="9" width="9.140625" style="18"/>
    <col min="10" max="11" width="11.140625" style="18" bestFit="1" customWidth="1"/>
    <col min="12" max="12" width="11.140625" style="18" customWidth="1"/>
    <col min="13" max="14" width="11.140625" style="18" bestFit="1" customWidth="1"/>
    <col min="15" max="15" width="11.140625" style="18" customWidth="1"/>
    <col min="16" max="17" width="11.140625" style="18" bestFit="1" customWidth="1"/>
    <col min="18" max="18" width="11.140625" style="18" customWidth="1"/>
    <col min="19" max="20" width="11.140625" style="18" bestFit="1" customWidth="1"/>
    <col min="21" max="21" width="11.140625" style="18" customWidth="1"/>
    <col min="22" max="23" width="11.140625" style="18" bestFit="1" customWidth="1"/>
    <col min="24" max="24" width="11.140625" style="18" customWidth="1"/>
    <col min="25" max="26" width="11.140625" style="18" bestFit="1" customWidth="1"/>
    <col min="27" max="16384" width="9.140625" style="18"/>
  </cols>
  <sheetData>
    <row r="1" spans="1:26" x14ac:dyDescent="0.25">
      <c r="A1" s="922" t="s">
        <v>91</v>
      </c>
      <c r="B1" s="923"/>
      <c r="C1" s="923"/>
      <c r="D1" s="923"/>
      <c r="E1" s="923"/>
      <c r="F1" s="923"/>
      <c r="G1" s="924"/>
      <c r="J1" s="20" t="s">
        <v>23</v>
      </c>
      <c r="K1" s="20" t="s">
        <v>24</v>
      </c>
      <c r="L1" s="20"/>
      <c r="M1" s="20" t="s">
        <v>23</v>
      </c>
      <c r="N1" s="20" t="s">
        <v>24</v>
      </c>
      <c r="O1" s="20"/>
      <c r="P1" s="20" t="s">
        <v>23</v>
      </c>
      <c r="Q1" s="20" t="s">
        <v>24</v>
      </c>
      <c r="R1" s="20"/>
      <c r="S1" s="20" t="s">
        <v>23</v>
      </c>
      <c r="T1" s="20" t="s">
        <v>24</v>
      </c>
      <c r="U1" s="20"/>
      <c r="V1" s="20" t="s">
        <v>23</v>
      </c>
      <c r="W1" s="20" t="s">
        <v>24</v>
      </c>
      <c r="X1" s="20"/>
      <c r="Y1" s="20" t="s">
        <v>23</v>
      </c>
      <c r="Z1" s="20" t="s">
        <v>24</v>
      </c>
    </row>
    <row r="2" spans="1:26" x14ac:dyDescent="0.25">
      <c r="A2" s="309" t="s">
        <v>1</v>
      </c>
      <c r="B2" s="303">
        <v>2010</v>
      </c>
      <c r="C2" s="303">
        <v>2015</v>
      </c>
      <c r="D2" s="303">
        <v>2020</v>
      </c>
      <c r="E2" s="303">
        <v>2025</v>
      </c>
      <c r="F2" s="303">
        <v>2030</v>
      </c>
      <c r="G2" s="312">
        <v>2035</v>
      </c>
      <c r="J2" s="1">
        <f>B2</f>
        <v>2010</v>
      </c>
      <c r="K2" s="1">
        <f>B24</f>
        <v>2010</v>
      </c>
      <c r="L2" s="1"/>
      <c r="M2" s="1">
        <v>2015</v>
      </c>
      <c r="N2" s="1">
        <v>2015</v>
      </c>
      <c r="O2" s="1"/>
      <c r="P2" s="1">
        <v>2020</v>
      </c>
      <c r="Q2" s="1">
        <v>2020</v>
      </c>
      <c r="R2" s="1"/>
      <c r="S2" s="1">
        <v>2025</v>
      </c>
      <c r="T2" s="1">
        <v>2025</v>
      </c>
      <c r="U2" s="1"/>
      <c r="V2" s="1">
        <v>2030</v>
      </c>
      <c r="W2" s="1">
        <v>2030</v>
      </c>
      <c r="X2" s="1"/>
      <c r="Y2" s="1">
        <v>2035</v>
      </c>
      <c r="Z2" s="1">
        <v>2035</v>
      </c>
    </row>
    <row r="3" spans="1:26" x14ac:dyDescent="0.25">
      <c r="A3" s="309" t="s">
        <v>2</v>
      </c>
      <c r="B3" s="303">
        <v>77</v>
      </c>
      <c r="C3" s="304">
        <v>52.101267696648705</v>
      </c>
      <c r="D3" s="304">
        <v>56.47734410435352</v>
      </c>
      <c r="E3" s="304">
        <v>59.475589937733695</v>
      </c>
      <c r="F3" s="304">
        <v>61.825971910002956</v>
      </c>
      <c r="G3" s="313">
        <v>58.547675403197715</v>
      </c>
      <c r="I3" s="21" t="s">
        <v>2</v>
      </c>
      <c r="J3" s="20">
        <f>-B3/B$66</f>
        <v>-3.2571912013536382E-2</v>
      </c>
      <c r="K3" s="20">
        <f>B25/B$66</f>
        <v>2.8341793570219966E-2</v>
      </c>
      <c r="L3" s="21" t="s">
        <v>2</v>
      </c>
      <c r="M3" s="20">
        <f>-C3/C$66</f>
        <v>-2.3042974401574504E-2</v>
      </c>
      <c r="N3" s="20">
        <f>C25/C$66</f>
        <v>2.2269210494988659E-2</v>
      </c>
      <c r="O3" s="21" t="s">
        <v>2</v>
      </c>
      <c r="P3" s="20">
        <f>-D3/D$66</f>
        <v>-2.614490180806275E-2</v>
      </c>
      <c r="Q3" s="20">
        <f>D25/D$66</f>
        <v>2.5114983704746033E-2</v>
      </c>
      <c r="R3" s="21" t="s">
        <v>2</v>
      </c>
      <c r="S3" s="20">
        <f>-E3/E$66</f>
        <v>-2.8800001426125273E-2</v>
      </c>
      <c r="T3" s="20">
        <f>E25/E$66</f>
        <v>2.7670753557827939E-2</v>
      </c>
      <c r="U3" s="21" t="s">
        <v>2</v>
      </c>
      <c r="V3" s="20">
        <f>-F3/F$66</f>
        <v>-3.1304319615227338E-2</v>
      </c>
      <c r="W3" s="20">
        <f>F25/F$66</f>
        <v>3.0076693237423822E-2</v>
      </c>
      <c r="X3" s="21" t="s">
        <v>2</v>
      </c>
      <c r="Y3" s="20">
        <f>-G3/G$66</f>
        <v>-3.1132320450721705E-2</v>
      </c>
      <c r="Z3" s="20">
        <f>G25/G$66</f>
        <v>2.9911445368897033E-2</v>
      </c>
    </row>
    <row r="4" spans="1:26" x14ac:dyDescent="0.25">
      <c r="A4" s="309" t="s">
        <v>3</v>
      </c>
      <c r="B4" s="303">
        <v>75</v>
      </c>
      <c r="C4" s="304">
        <v>73.960005087244326</v>
      </c>
      <c r="D4" s="304">
        <v>49.032371047741343</v>
      </c>
      <c r="E4" s="304">
        <v>54.299039645109929</v>
      </c>
      <c r="F4" s="304">
        <v>56.966551451761219</v>
      </c>
      <c r="G4" s="313">
        <v>59.081751394961309</v>
      </c>
      <c r="I4" s="21" t="s">
        <v>3</v>
      </c>
      <c r="J4" s="20">
        <f t="shared" ref="J4:J20" si="0">-B4/B$66</f>
        <v>-3.1725888324873094E-2</v>
      </c>
      <c r="K4" s="20">
        <f t="shared" ref="K4:K20" si="1">B26/B$66</f>
        <v>3.3417935702199662E-2</v>
      </c>
      <c r="L4" s="21" t="s">
        <v>3</v>
      </c>
      <c r="M4" s="20">
        <f t="shared" ref="M4:M20" si="2">-C4/C$66</f>
        <v>-3.2710499749995785E-2</v>
      </c>
      <c r="N4" s="20">
        <f t="shared" ref="N4:N20" si="3">C26/C$66</f>
        <v>2.8239700015107998E-2</v>
      </c>
      <c r="O4" s="21" t="s">
        <v>3</v>
      </c>
      <c r="P4" s="20">
        <f t="shared" ref="P4:P20" si="4">-D4/D$66</f>
        <v>-2.2698420876361255E-2</v>
      </c>
      <c r="Q4" s="20">
        <f t="shared" ref="Q4:Q20" si="5">D26/D$66</f>
        <v>2.2083555144925864E-2</v>
      </c>
      <c r="R4" s="21" t="s">
        <v>3</v>
      </c>
      <c r="S4" s="20">
        <f t="shared" ref="S4:S20" si="6">-E4/E$66</f>
        <v>-2.6293348596518142E-2</v>
      </c>
      <c r="T4" s="20">
        <f t="shared" ref="T4:T20" si="7">E26/E$66</f>
        <v>2.5253100223435288E-2</v>
      </c>
      <c r="U4" s="21" t="s">
        <v>3</v>
      </c>
      <c r="V4" s="20">
        <f t="shared" ref="V4:V20" si="8">-F4/F$66</f>
        <v>-2.8843851199283815E-2</v>
      </c>
      <c r="W4" s="20">
        <f t="shared" ref="W4:W20" si="9">F26/F$66</f>
        <v>2.7721775457295615E-2</v>
      </c>
      <c r="X4" s="21" t="s">
        <v>3</v>
      </c>
      <c r="Y4" s="20">
        <f t="shared" ref="Y4:Y20" si="10">-G4/G$66</f>
        <v>-3.1416311656283953E-2</v>
      </c>
      <c r="Z4" s="20">
        <f t="shared" ref="Z4:Z20" si="11">G26/G$66</f>
        <v>3.0193104502377228E-2</v>
      </c>
    </row>
    <row r="5" spans="1:26" x14ac:dyDescent="0.25">
      <c r="A5" s="309" t="s">
        <v>4</v>
      </c>
      <c r="B5" s="303">
        <v>85</v>
      </c>
      <c r="C5" s="304">
        <v>71.707955806633564</v>
      </c>
      <c r="D5" s="304">
        <v>71.050474920769446</v>
      </c>
      <c r="E5" s="304">
        <v>46.035549756195067</v>
      </c>
      <c r="F5" s="304">
        <v>52.252222774354053</v>
      </c>
      <c r="G5" s="313">
        <v>54.542897470061426</v>
      </c>
      <c r="I5" s="21" t="s">
        <v>4</v>
      </c>
      <c r="J5" s="20">
        <f t="shared" si="0"/>
        <v>-3.5956006768189511E-2</v>
      </c>
      <c r="K5" s="20">
        <f t="shared" si="1"/>
        <v>2.8341793570219966E-2</v>
      </c>
      <c r="L5" s="21" t="s">
        <v>4</v>
      </c>
      <c r="M5" s="20">
        <f t="shared" si="2"/>
        <v>-3.171447957201582E-2</v>
      </c>
      <c r="N5" s="20">
        <f t="shared" si="3"/>
        <v>3.3792274047532669E-2</v>
      </c>
      <c r="O5" s="21" t="s">
        <v>4</v>
      </c>
      <c r="P5" s="20">
        <f t="shared" si="4"/>
        <v>-3.2891201236152842E-2</v>
      </c>
      <c r="Q5" s="20">
        <f t="shared" si="5"/>
        <v>2.8134412813150579E-2</v>
      </c>
      <c r="R5" s="21" t="s">
        <v>4</v>
      </c>
      <c r="S5" s="20">
        <f t="shared" si="6"/>
        <v>-2.2291899920940897E-2</v>
      </c>
      <c r="T5" s="20">
        <f t="shared" si="7"/>
        <v>2.1861112834990079E-2</v>
      </c>
      <c r="U5" s="21" t="s">
        <v>4</v>
      </c>
      <c r="V5" s="20">
        <f t="shared" si="8"/>
        <v>-2.6456847046666381E-2</v>
      </c>
      <c r="W5" s="20">
        <f t="shared" si="9"/>
        <v>2.5394819150957142E-2</v>
      </c>
      <c r="X5" s="21" t="s">
        <v>4</v>
      </c>
      <c r="Y5" s="20">
        <f t="shared" si="10"/>
        <v>-2.9002807552220386E-2</v>
      </c>
      <c r="Z5" s="20">
        <f t="shared" si="11"/>
        <v>2.7881904282496917E-2</v>
      </c>
    </row>
    <row r="6" spans="1:26" x14ac:dyDescent="0.25">
      <c r="A6" s="309" t="s">
        <v>5</v>
      </c>
      <c r="B6" s="303">
        <v>78</v>
      </c>
      <c r="C6" s="304">
        <v>81.929143299141202</v>
      </c>
      <c r="D6" s="304">
        <v>68.361332395996683</v>
      </c>
      <c r="E6" s="304">
        <v>68.117618994601727</v>
      </c>
      <c r="F6" s="304">
        <v>43.012051282928951</v>
      </c>
      <c r="G6" s="313">
        <v>50.229897363395388</v>
      </c>
      <c r="I6" s="21" t="s">
        <v>5</v>
      </c>
      <c r="J6" s="20">
        <f t="shared" si="0"/>
        <v>-3.2994923857868022E-2</v>
      </c>
      <c r="K6" s="20">
        <f t="shared" si="1"/>
        <v>3.1725888324873094E-2</v>
      </c>
      <c r="L6" s="21" t="s">
        <v>5</v>
      </c>
      <c r="M6" s="20">
        <f t="shared" si="2"/>
        <v>-3.6235032951155509E-2</v>
      </c>
      <c r="N6" s="20">
        <f t="shared" si="3"/>
        <v>2.8351283507800518E-2</v>
      </c>
      <c r="O6" s="21" t="s">
        <v>5</v>
      </c>
      <c r="P6" s="20">
        <f t="shared" si="4"/>
        <v>-3.1646323872086955E-2</v>
      </c>
      <c r="Q6" s="20">
        <f t="shared" si="5"/>
        <v>3.4167506544458E-2</v>
      </c>
      <c r="R6" s="21" t="s">
        <v>5</v>
      </c>
      <c r="S6" s="20">
        <f t="shared" si="6"/>
        <v>-3.2984750991837598E-2</v>
      </c>
      <c r="T6" s="20">
        <f t="shared" si="7"/>
        <v>2.7922140278525891E-2</v>
      </c>
      <c r="U6" s="21" t="s">
        <v>5</v>
      </c>
      <c r="V6" s="20">
        <f t="shared" si="8"/>
        <v>-2.1778274713211747E-2</v>
      </c>
      <c r="W6" s="20">
        <f t="shared" si="9"/>
        <v>2.1572304305027382E-2</v>
      </c>
      <c r="X6" s="21" t="s">
        <v>5</v>
      </c>
      <c r="Y6" s="20">
        <f t="shared" si="10"/>
        <v>-2.6709399650027395E-2</v>
      </c>
      <c r="Z6" s="20">
        <f t="shared" si="11"/>
        <v>2.5620696789832944E-2</v>
      </c>
    </row>
    <row r="7" spans="1:26" x14ac:dyDescent="0.25">
      <c r="A7" s="309" t="s">
        <v>6</v>
      </c>
      <c r="B7" s="303">
        <v>48</v>
      </c>
      <c r="C7" s="304">
        <v>75.783856553765219</v>
      </c>
      <c r="D7" s="304">
        <v>78.504286592919556</v>
      </c>
      <c r="E7" s="304">
        <v>64.749877157253607</v>
      </c>
      <c r="F7" s="304">
        <v>64.956279657284455</v>
      </c>
      <c r="G7" s="313">
        <v>39.837654256790458</v>
      </c>
      <c r="I7" s="21" t="s">
        <v>6</v>
      </c>
      <c r="J7" s="20">
        <f t="shared" si="0"/>
        <v>-2.030456852791878E-2</v>
      </c>
      <c r="K7" s="20">
        <f t="shared" si="1"/>
        <v>2.2842639593908629E-2</v>
      </c>
      <c r="L7" s="21" t="s">
        <v>6</v>
      </c>
      <c r="M7" s="20">
        <f t="shared" si="2"/>
        <v>-3.3517139674767105E-2</v>
      </c>
      <c r="N7" s="20">
        <f t="shared" si="3"/>
        <v>3.2107949371947324E-2</v>
      </c>
      <c r="O7" s="21" t="s">
        <v>6</v>
      </c>
      <c r="P7" s="20">
        <f t="shared" si="4"/>
        <v>-3.6341773803872691E-2</v>
      </c>
      <c r="Q7" s="20">
        <f t="shared" si="5"/>
        <v>2.8200458717519149E-2</v>
      </c>
      <c r="R7" s="21" t="s">
        <v>6</v>
      </c>
      <c r="S7" s="20">
        <f t="shared" si="6"/>
        <v>-3.1353981632172741E-2</v>
      </c>
      <c r="T7" s="20">
        <f t="shared" si="7"/>
        <v>3.4345833224333461E-2</v>
      </c>
      <c r="U7" s="21" t="s">
        <v>6</v>
      </c>
      <c r="V7" s="20">
        <f t="shared" si="8"/>
        <v>-3.2889287084199192E-2</v>
      </c>
      <c r="W7" s="20">
        <f t="shared" si="9"/>
        <v>2.7496294867497002E-2</v>
      </c>
      <c r="X7" s="21" t="s">
        <v>6</v>
      </c>
      <c r="Y7" s="20">
        <f t="shared" si="10"/>
        <v>-2.1183396433528078E-2</v>
      </c>
      <c r="Z7" s="20">
        <f t="shared" si="11"/>
        <v>2.1234482664059338E-2</v>
      </c>
    </row>
    <row r="8" spans="1:26" x14ac:dyDescent="0.25">
      <c r="A8" s="309" t="s">
        <v>7</v>
      </c>
      <c r="B8" s="303">
        <v>53</v>
      </c>
      <c r="C8" s="304">
        <v>45.469544474944691</v>
      </c>
      <c r="D8" s="304">
        <v>73.164512644986232</v>
      </c>
      <c r="E8" s="304">
        <v>74.617494404902885</v>
      </c>
      <c r="F8" s="304">
        <v>60.806384280911935</v>
      </c>
      <c r="G8" s="313">
        <v>61.491553743956857</v>
      </c>
      <c r="I8" s="21" t="s">
        <v>7</v>
      </c>
      <c r="J8" s="20">
        <f t="shared" si="0"/>
        <v>-2.2419627749576988E-2</v>
      </c>
      <c r="K8" s="20">
        <f t="shared" si="1"/>
        <v>2.1573604060913704E-2</v>
      </c>
      <c r="L8" s="21" t="s">
        <v>7</v>
      </c>
      <c r="M8" s="20">
        <f t="shared" si="2"/>
        <v>-2.0109943494806715E-2</v>
      </c>
      <c r="N8" s="20">
        <f t="shared" si="3"/>
        <v>2.2976502391151447E-2</v>
      </c>
      <c r="O8" s="21" t="s">
        <v>7</v>
      </c>
      <c r="P8" s="20">
        <f t="shared" si="4"/>
        <v>-3.386984691425101E-2</v>
      </c>
      <c r="Q8" s="20">
        <f t="shared" si="5"/>
        <v>3.2583287630984129E-2</v>
      </c>
      <c r="R8" s="21" t="s">
        <v>7</v>
      </c>
      <c r="S8" s="20">
        <f t="shared" si="6"/>
        <v>-3.6132200580522467E-2</v>
      </c>
      <c r="T8" s="20">
        <f t="shared" si="7"/>
        <v>2.8019632169326358E-2</v>
      </c>
      <c r="U8" s="21" t="s">
        <v>7</v>
      </c>
      <c r="V8" s="20">
        <f t="shared" si="8"/>
        <v>-3.0788072219015635E-2</v>
      </c>
      <c r="W8" s="20">
        <f t="shared" si="9"/>
        <v>3.4564884807075404E-2</v>
      </c>
      <c r="X8" s="21" t="s">
        <v>7</v>
      </c>
      <c r="Y8" s="20">
        <f t="shared" si="10"/>
        <v>-3.2697707346807534E-2</v>
      </c>
      <c r="Z8" s="20">
        <f t="shared" si="11"/>
        <v>2.7164774854425328E-2</v>
      </c>
    </row>
    <row r="9" spans="1:26" x14ac:dyDescent="0.25">
      <c r="A9" s="309" t="s">
        <v>8</v>
      </c>
      <c r="B9" s="303">
        <v>47</v>
      </c>
      <c r="C9" s="304">
        <v>50.905907748170513</v>
      </c>
      <c r="D9" s="304">
        <v>43.181805822280687</v>
      </c>
      <c r="E9" s="304">
        <v>70.944710598356593</v>
      </c>
      <c r="F9" s="304">
        <v>71.096605980389654</v>
      </c>
      <c r="G9" s="313">
        <v>57.216896659402082</v>
      </c>
      <c r="I9" s="21" t="s">
        <v>8</v>
      </c>
      <c r="J9" s="20">
        <f t="shared" si="0"/>
        <v>-1.988155668358714E-2</v>
      </c>
      <c r="K9" s="20">
        <f t="shared" si="1"/>
        <v>2.1573604060913704E-2</v>
      </c>
      <c r="L9" s="21" t="s">
        <v>8</v>
      </c>
      <c r="M9" s="20">
        <f t="shared" si="2"/>
        <v>-2.2514299190563809E-2</v>
      </c>
      <c r="N9" s="20">
        <f t="shared" si="3"/>
        <v>2.1644527278310389E-2</v>
      </c>
      <c r="O9" s="21" t="s">
        <v>8</v>
      </c>
      <c r="P9" s="20">
        <f t="shared" si="4"/>
        <v>-1.9990034783369599E-2</v>
      </c>
      <c r="Q9" s="20">
        <f t="shared" si="5"/>
        <v>2.309158910275225E-2</v>
      </c>
      <c r="R9" s="21" t="s">
        <v>8</v>
      </c>
      <c r="S9" s="20">
        <f t="shared" si="6"/>
        <v>-3.4353720047969154E-2</v>
      </c>
      <c r="T9" s="20">
        <f t="shared" si="7"/>
        <v>3.2996928335700983E-2</v>
      </c>
      <c r="U9" s="21" t="s">
        <v>8</v>
      </c>
      <c r="V9" s="20">
        <f t="shared" si="8"/>
        <v>-3.5998316054096868E-2</v>
      </c>
      <c r="W9" s="20">
        <f t="shared" si="9"/>
        <v>2.772621304953778E-2</v>
      </c>
      <c r="X9" s="21" t="s">
        <v>8</v>
      </c>
      <c r="Y9" s="20">
        <f t="shared" si="10"/>
        <v>-3.0424688080767839E-2</v>
      </c>
      <c r="Z9" s="20">
        <f t="shared" si="11"/>
        <v>3.4888115131272525E-2</v>
      </c>
    </row>
    <row r="10" spans="1:26" x14ac:dyDescent="0.25">
      <c r="A10" s="309" t="s">
        <v>9</v>
      </c>
      <c r="B10" s="303">
        <v>49</v>
      </c>
      <c r="C10" s="304">
        <v>44.799581678996752</v>
      </c>
      <c r="D10" s="304">
        <v>48.759909646727671</v>
      </c>
      <c r="E10" s="304">
        <v>40.842573134793092</v>
      </c>
      <c r="F10" s="304">
        <v>68.659180962166488</v>
      </c>
      <c r="G10" s="313">
        <v>67.461174450295047</v>
      </c>
      <c r="I10" s="21" t="s">
        <v>9</v>
      </c>
      <c r="J10" s="20">
        <f t="shared" si="0"/>
        <v>-2.0727580372250424E-2</v>
      </c>
      <c r="K10" s="20">
        <f t="shared" si="1"/>
        <v>2.3265651438240272E-2</v>
      </c>
      <c r="L10" s="21" t="s">
        <v>9</v>
      </c>
      <c r="M10" s="20">
        <f t="shared" si="2"/>
        <v>-1.9813637162167736E-2</v>
      </c>
      <c r="N10" s="20">
        <f t="shared" si="3"/>
        <v>2.1613313921080263E-2</v>
      </c>
      <c r="O10" s="21" t="s">
        <v>9</v>
      </c>
      <c r="P10" s="20">
        <f t="shared" si="4"/>
        <v>-2.2572291068223897E-2</v>
      </c>
      <c r="Q10" s="20">
        <f t="shared" si="5"/>
        <v>2.1738262273642547E-2</v>
      </c>
      <c r="R10" s="21" t="s">
        <v>9</v>
      </c>
      <c r="S10" s="20">
        <f t="shared" si="6"/>
        <v>-1.9777292932447173E-2</v>
      </c>
      <c r="T10" s="20">
        <f t="shared" si="7"/>
        <v>2.3189255598884483E-2</v>
      </c>
      <c r="U10" s="21" t="s">
        <v>9</v>
      </c>
      <c r="V10" s="20">
        <f t="shared" si="8"/>
        <v>-3.47641756200463E-2</v>
      </c>
      <c r="W10" s="20">
        <f t="shared" si="9"/>
        <v>3.342070207196967E-2</v>
      </c>
      <c r="X10" s="21" t="s">
        <v>9</v>
      </c>
      <c r="Y10" s="20">
        <f t="shared" si="10"/>
        <v>-3.5872011766566507E-2</v>
      </c>
      <c r="Z10" s="20">
        <f t="shared" si="11"/>
        <v>2.7497097159519836E-2</v>
      </c>
    </row>
    <row r="11" spans="1:26" x14ac:dyDescent="0.25">
      <c r="A11" s="309" t="s">
        <v>10</v>
      </c>
      <c r="B11" s="303">
        <v>56</v>
      </c>
      <c r="C11" s="304">
        <v>46.474956335049143</v>
      </c>
      <c r="D11" s="304">
        <v>42.590297377833608</v>
      </c>
      <c r="E11" s="304">
        <v>46.594312766953173</v>
      </c>
      <c r="F11" s="304">
        <v>38.484323316366606</v>
      </c>
      <c r="G11" s="313">
        <v>66.354698989960809</v>
      </c>
      <c r="I11" s="21" t="s">
        <v>10</v>
      </c>
      <c r="J11" s="20">
        <f t="shared" si="0"/>
        <v>-2.3688663282571912E-2</v>
      </c>
      <c r="K11" s="20">
        <f t="shared" si="1"/>
        <v>2.4111675126903553E-2</v>
      </c>
      <c r="L11" s="21" t="s">
        <v>10</v>
      </c>
      <c r="M11" s="20">
        <f t="shared" si="2"/>
        <v>-2.0554609829804865E-2</v>
      </c>
      <c r="N11" s="20">
        <f t="shared" si="3"/>
        <v>2.325382832680073E-2</v>
      </c>
      <c r="O11" s="21" t="s">
        <v>10</v>
      </c>
      <c r="P11" s="20">
        <f t="shared" si="4"/>
        <v>-1.9716209403583075E-2</v>
      </c>
      <c r="Q11" s="20">
        <f t="shared" si="5"/>
        <v>2.1550210941203778E-2</v>
      </c>
      <c r="R11" s="21" t="s">
        <v>10</v>
      </c>
      <c r="S11" s="20">
        <f t="shared" si="6"/>
        <v>-2.2562471016133848E-2</v>
      </c>
      <c r="T11" s="20">
        <f t="shared" si="7"/>
        <v>2.1695376403736862E-2</v>
      </c>
      <c r="U11" s="21" t="s">
        <v>10</v>
      </c>
      <c r="V11" s="20">
        <f t="shared" si="8"/>
        <v>-1.9485752023841146E-2</v>
      </c>
      <c r="W11" s="20">
        <f t="shared" si="9"/>
        <v>2.3147748853011005E-2</v>
      </c>
      <c r="X11" s="21" t="s">
        <v>10</v>
      </c>
      <c r="Y11" s="20">
        <f t="shared" si="10"/>
        <v>-3.5283651112368718E-2</v>
      </c>
      <c r="Z11" s="20">
        <f t="shared" si="11"/>
        <v>3.3829590826157781E-2</v>
      </c>
    </row>
    <row r="12" spans="1:26" x14ac:dyDescent="0.25">
      <c r="A12" s="310" t="s">
        <v>11</v>
      </c>
      <c r="B12" s="305">
        <v>90</v>
      </c>
      <c r="C12" s="306">
        <v>51.967891585589406</v>
      </c>
      <c r="D12" s="306">
        <v>43.90371081469717</v>
      </c>
      <c r="E12" s="306">
        <v>40.30044800612383</v>
      </c>
      <c r="F12" s="306">
        <v>44.334004912577839</v>
      </c>
      <c r="G12" s="314">
        <v>36.047779846309986</v>
      </c>
      <c r="I12" s="21" t="s">
        <v>11</v>
      </c>
      <c r="J12" s="20">
        <f t="shared" si="0"/>
        <v>-3.8071065989847719E-2</v>
      </c>
      <c r="K12" s="20">
        <f t="shared" si="1"/>
        <v>3.8917089678510999E-2</v>
      </c>
      <c r="L12" s="21" t="s">
        <v>11</v>
      </c>
      <c r="M12" s="20">
        <f t="shared" si="2"/>
        <v>-2.2983985773297445E-2</v>
      </c>
      <c r="N12" s="20">
        <f t="shared" si="3"/>
        <v>2.3580820023883644E-2</v>
      </c>
      <c r="O12" s="21" t="s">
        <v>11</v>
      </c>
      <c r="P12" s="20">
        <f t="shared" si="4"/>
        <v>-2.0324224279012409E-2</v>
      </c>
      <c r="Q12" s="20">
        <f t="shared" si="5"/>
        <v>2.3280434310016918E-2</v>
      </c>
      <c r="R12" s="21" t="s">
        <v>11</v>
      </c>
      <c r="S12" s="20">
        <f t="shared" si="6"/>
        <v>-1.9514778437085985E-2</v>
      </c>
      <c r="T12" s="20">
        <f t="shared" si="7"/>
        <v>2.1456197139619208E-2</v>
      </c>
      <c r="U12" s="21" t="s">
        <v>11</v>
      </c>
      <c r="V12" s="20">
        <f t="shared" si="8"/>
        <v>-2.2447618965482904E-2</v>
      </c>
      <c r="W12" s="20">
        <f t="shared" si="9"/>
        <v>2.163598693207355E-2</v>
      </c>
      <c r="X12" s="21" t="s">
        <v>11</v>
      </c>
      <c r="Y12" s="20">
        <f t="shared" si="10"/>
        <v>-1.9168156993148455E-2</v>
      </c>
      <c r="Z12" s="20">
        <f t="shared" si="11"/>
        <v>2.3197329948159488E-2</v>
      </c>
    </row>
    <row r="13" spans="1:26" x14ac:dyDescent="0.25">
      <c r="A13" s="310" t="s">
        <v>12</v>
      </c>
      <c r="B13" s="305">
        <v>99</v>
      </c>
      <c r="C13" s="306">
        <v>84.428432079457366</v>
      </c>
      <c r="D13" s="306">
        <v>47.566435460573494</v>
      </c>
      <c r="E13" s="306">
        <v>41.042619310951835</v>
      </c>
      <c r="F13" s="306">
        <v>37.70463052889356</v>
      </c>
      <c r="G13" s="314">
        <v>41.72789001627158</v>
      </c>
      <c r="I13" s="21" t="s">
        <v>12</v>
      </c>
      <c r="J13" s="20">
        <f t="shared" si="0"/>
        <v>-4.1878172588832488E-2</v>
      </c>
      <c r="K13" s="20">
        <f t="shared" si="1"/>
        <v>3.8494077834179359E-2</v>
      </c>
      <c r="L13" s="21" t="s">
        <v>12</v>
      </c>
      <c r="M13" s="20">
        <f t="shared" si="2"/>
        <v>-3.7340400438992512E-2</v>
      </c>
      <c r="N13" s="20">
        <f t="shared" si="3"/>
        <v>3.8842525192050073E-2</v>
      </c>
      <c r="O13" s="21" t="s">
        <v>12</v>
      </c>
      <c r="P13" s="20">
        <f t="shared" si="4"/>
        <v>-2.2019799340748113E-2</v>
      </c>
      <c r="Q13" s="20">
        <f t="shared" si="5"/>
        <v>2.2873070816741857E-2</v>
      </c>
      <c r="R13" s="21" t="s">
        <v>12</v>
      </c>
      <c r="S13" s="20">
        <f t="shared" si="6"/>
        <v>-1.9874161751481913E-2</v>
      </c>
      <c r="T13" s="20">
        <f t="shared" si="7"/>
        <v>2.3166902819262411E-2</v>
      </c>
      <c r="U13" s="21" t="s">
        <v>12</v>
      </c>
      <c r="V13" s="20">
        <f t="shared" si="8"/>
        <v>-1.9090970486783019E-2</v>
      </c>
      <c r="W13" s="20">
        <f t="shared" si="9"/>
        <v>2.12062955718498E-2</v>
      </c>
      <c r="X13" s="21" t="s">
        <v>12</v>
      </c>
      <c r="Y13" s="20">
        <f t="shared" si="10"/>
        <v>-2.2188516192533328E-2</v>
      </c>
      <c r="Z13" s="20">
        <f t="shared" si="11"/>
        <v>2.1531530477840854E-2</v>
      </c>
    </row>
    <row r="14" spans="1:26" x14ac:dyDescent="0.25">
      <c r="A14" s="310" t="s">
        <v>13</v>
      </c>
      <c r="B14" s="305">
        <v>92</v>
      </c>
      <c r="C14" s="306">
        <v>92.893660594588027</v>
      </c>
      <c r="D14" s="306">
        <v>78.510287215959096</v>
      </c>
      <c r="E14" s="306">
        <v>43.044379870920395</v>
      </c>
      <c r="F14" s="306">
        <v>38.087243315124667</v>
      </c>
      <c r="G14" s="314">
        <v>34.977337272391452</v>
      </c>
      <c r="I14" s="21" t="s">
        <v>13</v>
      </c>
      <c r="J14" s="20">
        <f t="shared" si="0"/>
        <v>-3.8917089678510999E-2</v>
      </c>
      <c r="K14" s="20">
        <f t="shared" si="1"/>
        <v>3.6802030456852791E-2</v>
      </c>
      <c r="L14" s="21" t="s">
        <v>13</v>
      </c>
      <c r="M14" s="20">
        <f t="shared" si="2"/>
        <v>-4.1084340895746148E-2</v>
      </c>
      <c r="N14" s="20">
        <f t="shared" si="3"/>
        <v>3.8332263757971032E-2</v>
      </c>
      <c r="O14" s="21" t="s">
        <v>13</v>
      </c>
      <c r="P14" s="20">
        <f t="shared" si="4"/>
        <v>-3.6344551655817472E-2</v>
      </c>
      <c r="Q14" s="20">
        <f t="shared" si="5"/>
        <v>3.8605191369132562E-2</v>
      </c>
      <c r="R14" s="21" t="s">
        <v>13</v>
      </c>
      <c r="S14" s="20">
        <f t="shared" si="6"/>
        <v>-2.0843478861950454E-2</v>
      </c>
      <c r="T14" s="20">
        <f t="shared" si="7"/>
        <v>2.1975975906759732E-2</v>
      </c>
      <c r="U14" s="21" t="s">
        <v>13</v>
      </c>
      <c r="V14" s="20">
        <f t="shared" si="8"/>
        <v>-1.9284698665718664E-2</v>
      </c>
      <c r="W14" s="20">
        <f t="shared" si="9"/>
        <v>2.2952002545792147E-2</v>
      </c>
      <c r="X14" s="21" t="s">
        <v>13</v>
      </c>
      <c r="Y14" s="20">
        <f t="shared" si="10"/>
        <v>-1.8598956576465354E-2</v>
      </c>
      <c r="Z14" s="20">
        <f t="shared" si="11"/>
        <v>2.0923433037925838E-2</v>
      </c>
    </row>
    <row r="15" spans="1:26" x14ac:dyDescent="0.25">
      <c r="A15" s="310" t="s">
        <v>14</v>
      </c>
      <c r="B15" s="305">
        <v>63</v>
      </c>
      <c r="C15" s="306">
        <v>86.036598536930896</v>
      </c>
      <c r="D15" s="306">
        <v>85.869459288848461</v>
      </c>
      <c r="E15" s="306">
        <v>71.890460014143869</v>
      </c>
      <c r="F15" s="306">
        <v>38.243394145043389</v>
      </c>
      <c r="G15" s="314">
        <v>34.868655352712842</v>
      </c>
      <c r="I15" s="21" t="s">
        <v>14</v>
      </c>
      <c r="J15" s="20">
        <f t="shared" si="0"/>
        <v>-2.6649746192893401E-2</v>
      </c>
      <c r="K15" s="20">
        <f t="shared" si="1"/>
        <v>2.7918781725888325E-2</v>
      </c>
      <c r="L15" s="21" t="s">
        <v>14</v>
      </c>
      <c r="M15" s="20">
        <f t="shared" si="2"/>
        <v>-3.8051648747359813E-2</v>
      </c>
      <c r="N15" s="20">
        <f t="shared" si="3"/>
        <v>3.6354034296304301E-2</v>
      </c>
      <c r="O15" s="21" t="s">
        <v>14</v>
      </c>
      <c r="P15" s="20">
        <f t="shared" si="4"/>
        <v>-3.9751312973750952E-2</v>
      </c>
      <c r="Q15" s="20">
        <f t="shared" si="5"/>
        <v>3.7552091793996614E-2</v>
      </c>
      <c r="R15" s="21" t="s">
        <v>14</v>
      </c>
      <c r="S15" s="20">
        <f t="shared" si="6"/>
        <v>-3.4811682458294912E-2</v>
      </c>
      <c r="T15" s="20">
        <f t="shared" si="7"/>
        <v>3.7682834850460284E-2</v>
      </c>
      <c r="U15" s="21" t="s">
        <v>14</v>
      </c>
      <c r="V15" s="20">
        <f t="shared" si="8"/>
        <v>-1.936376245294184E-2</v>
      </c>
      <c r="W15" s="20">
        <f t="shared" si="9"/>
        <v>2.0657019830147842E-2</v>
      </c>
      <c r="X15" s="21" t="s">
        <v>14</v>
      </c>
      <c r="Y15" s="20">
        <f t="shared" si="10"/>
        <v>-1.854116571923092E-2</v>
      </c>
      <c r="Z15" s="20">
        <f t="shared" si="11"/>
        <v>2.2481206807541385E-2</v>
      </c>
    </row>
    <row r="16" spans="1:26" x14ac:dyDescent="0.25">
      <c r="A16" s="310" t="s">
        <v>15</v>
      </c>
      <c r="B16" s="305">
        <v>71</v>
      </c>
      <c r="C16" s="306">
        <v>56.346121230532887</v>
      </c>
      <c r="D16" s="306">
        <v>78.398270469073196</v>
      </c>
      <c r="E16" s="306">
        <v>77.218102347772927</v>
      </c>
      <c r="F16" s="306">
        <v>64.016856731358075</v>
      </c>
      <c r="G16" s="314">
        <v>32.927861671682813</v>
      </c>
      <c r="I16" s="21" t="s">
        <v>15</v>
      </c>
      <c r="J16" s="20">
        <f t="shared" si="0"/>
        <v>-3.003384094754653E-2</v>
      </c>
      <c r="K16" s="20">
        <f t="shared" si="1"/>
        <v>2.5803722504230117E-2</v>
      </c>
      <c r="L16" s="21" t="s">
        <v>15</v>
      </c>
      <c r="M16" s="20">
        <f t="shared" si="2"/>
        <v>-2.4920357729159407E-2</v>
      </c>
      <c r="N16" s="20">
        <f t="shared" si="3"/>
        <v>2.6943543717547605E-2</v>
      </c>
      <c r="O16" s="21" t="s">
        <v>15</v>
      </c>
      <c r="P16" s="20">
        <f t="shared" si="4"/>
        <v>-3.6292696050802133E-2</v>
      </c>
      <c r="Q16" s="20">
        <f t="shared" si="5"/>
        <v>3.5339690403351519E-2</v>
      </c>
      <c r="R16" s="21" t="s">
        <v>15</v>
      </c>
      <c r="S16" s="20">
        <f t="shared" si="6"/>
        <v>-3.7391498933710084E-2</v>
      </c>
      <c r="T16" s="20">
        <f t="shared" si="7"/>
        <v>3.6099334436478135E-2</v>
      </c>
      <c r="U16" s="21" t="s">
        <v>15</v>
      </c>
      <c r="V16" s="20">
        <f t="shared" si="8"/>
        <v>-3.2413629450059947E-2</v>
      </c>
      <c r="W16" s="20">
        <f t="shared" si="9"/>
        <v>3.6111445544775245E-2</v>
      </c>
      <c r="X16" s="21" t="s">
        <v>15</v>
      </c>
      <c r="Y16" s="20">
        <f t="shared" si="10"/>
        <v>-1.7509162135989381E-2</v>
      </c>
      <c r="Z16" s="20">
        <f t="shared" si="11"/>
        <v>1.9059428626863401E-2</v>
      </c>
    </row>
    <row r="17" spans="1:26" x14ac:dyDescent="0.25">
      <c r="A17" s="310" t="s">
        <v>16</v>
      </c>
      <c r="B17" s="305">
        <v>57</v>
      </c>
      <c r="C17" s="306">
        <v>62.600874710376317</v>
      </c>
      <c r="D17" s="306">
        <v>48.910882090616553</v>
      </c>
      <c r="E17" s="306">
        <v>69.482323963101123</v>
      </c>
      <c r="F17" s="306">
        <v>67.415389616092938</v>
      </c>
      <c r="G17" s="314">
        <v>55.328340760373962</v>
      </c>
      <c r="I17" s="21" t="s">
        <v>16</v>
      </c>
      <c r="J17" s="20">
        <f t="shared" si="0"/>
        <v>-2.4111675126903553E-2</v>
      </c>
      <c r="K17" s="20">
        <f t="shared" si="1"/>
        <v>2.030456852791878E-2</v>
      </c>
      <c r="L17" s="21" t="s">
        <v>16</v>
      </c>
      <c r="M17" s="20">
        <f t="shared" si="2"/>
        <v>-2.7686665166501513E-2</v>
      </c>
      <c r="N17" s="20">
        <f t="shared" si="3"/>
        <v>2.4694926392238102E-2</v>
      </c>
      <c r="O17" s="21" t="s">
        <v>16</v>
      </c>
      <c r="P17" s="20">
        <f t="shared" si="4"/>
        <v>-2.2642180327072631E-2</v>
      </c>
      <c r="Q17" s="20">
        <f t="shared" si="5"/>
        <v>2.5630550587914813E-2</v>
      </c>
      <c r="R17" s="21" t="s">
        <v>16</v>
      </c>
      <c r="S17" s="20">
        <f t="shared" si="6"/>
        <v>-3.3645585211055443E-2</v>
      </c>
      <c r="T17" s="20">
        <f t="shared" si="7"/>
        <v>3.3827376302549478E-2</v>
      </c>
      <c r="U17" s="21" t="s">
        <v>16</v>
      </c>
      <c r="V17" s="20">
        <f t="shared" si="8"/>
        <v>-3.413440724553829E-2</v>
      </c>
      <c r="W17" s="20">
        <f t="shared" si="9"/>
        <v>3.4140757174597587E-2</v>
      </c>
      <c r="X17" s="21" t="s">
        <v>16</v>
      </c>
      <c r="Y17" s="20">
        <f t="shared" si="10"/>
        <v>-2.9420461575911029E-2</v>
      </c>
      <c r="Z17" s="20">
        <f t="shared" si="11"/>
        <v>3.4215949820294876E-2</v>
      </c>
    </row>
    <row r="18" spans="1:26" x14ac:dyDescent="0.25">
      <c r="A18" s="310" t="s">
        <v>17</v>
      </c>
      <c r="B18" s="305">
        <v>41</v>
      </c>
      <c r="C18" s="306">
        <v>46.793374292116368</v>
      </c>
      <c r="D18" s="306">
        <v>51.243037379024756</v>
      </c>
      <c r="E18" s="306">
        <v>39.357158809934539</v>
      </c>
      <c r="F18" s="306">
        <v>57.228082911996268</v>
      </c>
      <c r="G18" s="314">
        <v>54.582015578558781</v>
      </c>
      <c r="I18" s="21" t="s">
        <v>17</v>
      </c>
      <c r="J18" s="20">
        <f t="shared" si="0"/>
        <v>-1.7343485617597292E-2</v>
      </c>
      <c r="K18" s="20">
        <f t="shared" si="1"/>
        <v>3.3417935702199662E-2</v>
      </c>
      <c r="L18" s="21" t="s">
        <v>17</v>
      </c>
      <c r="M18" s="20">
        <f t="shared" si="2"/>
        <v>-2.0695437436465455E-2</v>
      </c>
      <c r="N18" s="20">
        <f t="shared" si="3"/>
        <v>1.7790981239232315E-2</v>
      </c>
      <c r="O18" s="21" t="s">
        <v>17</v>
      </c>
      <c r="P18" s="20">
        <f t="shared" si="4"/>
        <v>-2.3721798570167148E-2</v>
      </c>
      <c r="Q18" s="20">
        <f t="shared" si="5"/>
        <v>2.2540384045287406E-2</v>
      </c>
      <c r="R18" s="21" t="s">
        <v>17</v>
      </c>
      <c r="S18" s="20">
        <f t="shared" si="6"/>
        <v>-1.9058007344542952E-2</v>
      </c>
      <c r="T18" s="20">
        <f t="shared" si="7"/>
        <v>2.3165707742276935E-2</v>
      </c>
      <c r="U18" s="21" t="s">
        <v>17</v>
      </c>
      <c r="V18" s="20">
        <f t="shared" si="8"/>
        <v>-2.8976272318883077E-2</v>
      </c>
      <c r="W18" s="20">
        <f t="shared" si="9"/>
        <v>3.0803247931689405E-2</v>
      </c>
      <c r="X18" s="21" t="s">
        <v>17</v>
      </c>
      <c r="Y18" s="20">
        <f t="shared" si="10"/>
        <v>-2.9023608335185361E-2</v>
      </c>
      <c r="Z18" s="20">
        <f t="shared" si="11"/>
        <v>3.0820056714632213E-2</v>
      </c>
    </row>
    <row r="19" spans="1:26" x14ac:dyDescent="0.25">
      <c r="A19" s="310" t="s">
        <v>18</v>
      </c>
      <c r="B19" s="305">
        <v>46</v>
      </c>
      <c r="C19" s="306">
        <v>29.385901135934464</v>
      </c>
      <c r="D19" s="306">
        <v>34.367216064162903</v>
      </c>
      <c r="E19" s="306">
        <v>37.484318113559645</v>
      </c>
      <c r="F19" s="306">
        <v>28.255925076607756</v>
      </c>
      <c r="G19" s="314">
        <v>42.173863969644891</v>
      </c>
      <c r="I19" s="21" t="s">
        <v>18</v>
      </c>
      <c r="J19" s="20">
        <f t="shared" si="0"/>
        <v>-1.94585448392555E-2</v>
      </c>
      <c r="K19" s="20">
        <f t="shared" si="1"/>
        <v>2.1996615905245348E-2</v>
      </c>
      <c r="L19" s="21" t="s">
        <v>18</v>
      </c>
      <c r="M19" s="20">
        <f t="shared" si="2"/>
        <v>-1.2996585257484865E-2</v>
      </c>
      <c r="N19" s="20">
        <f t="shared" si="3"/>
        <v>2.9651785389419313E-2</v>
      </c>
      <c r="O19" s="21" t="s">
        <v>18</v>
      </c>
      <c r="P19" s="20">
        <f t="shared" si="4"/>
        <v>-1.5909520953283521E-2</v>
      </c>
      <c r="Q19" s="20">
        <f t="shared" si="5"/>
        <v>1.5034852674557729E-2</v>
      </c>
      <c r="R19" s="21" t="s">
        <v>18</v>
      </c>
      <c r="S19" s="20">
        <f t="shared" si="6"/>
        <v>-1.8151117395524018E-2</v>
      </c>
      <c r="T19" s="20">
        <f t="shared" si="7"/>
        <v>1.9945093458081167E-2</v>
      </c>
      <c r="U19" s="21" t="s">
        <v>18</v>
      </c>
      <c r="V19" s="20">
        <f t="shared" si="8"/>
        <v>-1.4306811236378411E-2</v>
      </c>
      <c r="W19" s="20">
        <f t="shared" si="9"/>
        <v>2.0255068158674807E-2</v>
      </c>
      <c r="X19" s="21" t="s">
        <v>18</v>
      </c>
      <c r="Y19" s="20">
        <f t="shared" si="10"/>
        <v>-2.2425659750043979E-2</v>
      </c>
      <c r="Z19" s="20">
        <f t="shared" si="11"/>
        <v>2.7294863056501629E-2</v>
      </c>
    </row>
    <row r="20" spans="1:26" ht="15.75" thickBot="1" x14ac:dyDescent="0.3">
      <c r="A20" s="311" t="s">
        <v>19</v>
      </c>
      <c r="B20" s="307">
        <v>43</v>
      </c>
      <c r="C20" s="308">
        <v>56.059502587256958</v>
      </c>
      <c r="D20" s="308">
        <v>53.160775723033574</v>
      </c>
      <c r="E20" s="308">
        <v>54.527429448493521</v>
      </c>
      <c r="F20" s="308">
        <v>57.272647090324952</v>
      </c>
      <c r="G20" s="315">
        <v>52.83622000903808</v>
      </c>
      <c r="I20" s="21" t="s">
        <v>19</v>
      </c>
      <c r="J20" s="20">
        <f t="shared" si="0"/>
        <v>-1.8189509306260575E-2</v>
      </c>
      <c r="K20" s="20">
        <f t="shared" si="1"/>
        <v>2.6226734348561761E-2</v>
      </c>
      <c r="L20" s="21" t="s">
        <v>19</v>
      </c>
      <c r="M20" s="20">
        <f t="shared" si="2"/>
        <v>-2.4793594094568498E-2</v>
      </c>
      <c r="N20" s="20">
        <f t="shared" si="3"/>
        <v>3.8794899070206314E-2</v>
      </c>
      <c r="O20" s="21" t="s">
        <v>19</v>
      </c>
      <c r="P20" s="20">
        <f t="shared" si="4"/>
        <v>-2.4609571915263282E-2</v>
      </c>
      <c r="Q20" s="20">
        <f t="shared" si="5"/>
        <v>5.4992807293736443E-2</v>
      </c>
      <c r="R20" s="21" t="s">
        <v>19</v>
      </c>
      <c r="S20" s="20">
        <f t="shared" si="6"/>
        <v>-2.6403942315219312E-2</v>
      </c>
      <c r="T20" s="20">
        <f t="shared" si="7"/>
        <v>5.5482524864218966E-2</v>
      </c>
      <c r="U20" s="21" t="s">
        <v>19</v>
      </c>
      <c r="V20" s="20">
        <f t="shared" si="8"/>
        <v>-2.8998836481462224E-2</v>
      </c>
      <c r="W20" s="20">
        <f t="shared" si="9"/>
        <v>5.9790837631767985E-2</v>
      </c>
      <c r="X20" s="21" t="s">
        <v>19</v>
      </c>
      <c r="Y20" s="20">
        <f t="shared" si="10"/>
        <v>-2.8095293645704109E-2</v>
      </c>
      <c r="Z20" s="20">
        <f t="shared" si="11"/>
        <v>6.3561714957697288E-2</v>
      </c>
    </row>
    <row r="21" spans="1:26" ht="15.75" thickTop="1" x14ac:dyDescent="0.25">
      <c r="A21" s="310" t="s">
        <v>20</v>
      </c>
      <c r="B21" s="305">
        <v>1170</v>
      </c>
      <c r="C21" s="306">
        <v>1109.6445754333768</v>
      </c>
      <c r="D21" s="306">
        <v>1053.0524090595982</v>
      </c>
      <c r="E21" s="306">
        <v>1000.0240062809015</v>
      </c>
      <c r="F21" s="306">
        <v>950.61774594418569</v>
      </c>
      <c r="G21" s="314">
        <v>900.23416420900537</v>
      </c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 x14ac:dyDescent="0.25">
      <c r="A22" s="302"/>
      <c r="B22" s="302"/>
      <c r="C22" s="302"/>
      <c r="D22" s="302"/>
      <c r="E22" s="302"/>
      <c r="F22" s="302"/>
      <c r="G22" s="302"/>
    </row>
    <row r="23" spans="1:26" x14ac:dyDescent="0.25">
      <c r="A23" s="922" t="s">
        <v>92</v>
      </c>
      <c r="B23" s="923"/>
      <c r="C23" s="923"/>
      <c r="D23" s="923"/>
      <c r="E23" s="923"/>
      <c r="F23" s="923"/>
      <c r="G23" s="924"/>
    </row>
    <row r="24" spans="1:26" x14ac:dyDescent="0.25">
      <c r="A24" s="309" t="s">
        <v>1</v>
      </c>
      <c r="B24" s="303">
        <v>2010</v>
      </c>
      <c r="C24" s="303">
        <v>2015</v>
      </c>
      <c r="D24" s="303">
        <v>2020</v>
      </c>
      <c r="E24" s="303">
        <v>2025</v>
      </c>
      <c r="F24" s="303">
        <v>2030</v>
      </c>
      <c r="G24" s="312">
        <v>2035</v>
      </c>
      <c r="Q24" s="919" t="s">
        <v>223</v>
      </c>
      <c r="R24" s="918"/>
      <c r="S24" s="920">
        <f>(SUM(B$48:B$50,B$61:B$65)/SUM(B$51:B$60))*100</f>
        <v>74.593796159527329</v>
      </c>
    </row>
    <row r="25" spans="1:26" x14ac:dyDescent="0.25">
      <c r="A25" s="309" t="s">
        <v>2</v>
      </c>
      <c r="B25" s="303">
        <v>67</v>
      </c>
      <c r="C25" s="304">
        <v>50.351750480317506</v>
      </c>
      <c r="D25" s="304">
        <v>54.252549398779855</v>
      </c>
      <c r="E25" s="304">
        <v>57.14355244373597</v>
      </c>
      <c r="F25" s="304">
        <v>59.401412140521828</v>
      </c>
      <c r="G25" s="313">
        <v>56.251688564964255</v>
      </c>
      <c r="Q25" s="919" t="s">
        <v>224</v>
      </c>
      <c r="R25" s="918"/>
      <c r="S25" s="920">
        <f>(SUM(B$48:B$50)/SUM(B$51:B$60))*100</f>
        <v>33.23485967503693</v>
      </c>
    </row>
    <row r="26" spans="1:26" x14ac:dyDescent="0.25">
      <c r="A26" s="309" t="s">
        <v>3</v>
      </c>
      <c r="B26" s="303">
        <v>79</v>
      </c>
      <c r="C26" s="304">
        <v>63.851312965033813</v>
      </c>
      <c r="D26" s="304">
        <v>47.704158620431997</v>
      </c>
      <c r="E26" s="304">
        <v>52.15079719347078</v>
      </c>
      <c r="F26" s="304">
        <v>54.750453987968619</v>
      </c>
      <c r="G26" s="313">
        <v>56.781378844474474</v>
      </c>
      <c r="Q26" s="919" t="s">
        <v>225</v>
      </c>
      <c r="R26" s="918"/>
      <c r="S26" s="920">
        <f>(SUM(B$61:B$65)/SUM(B$51:B$60))*100</f>
        <v>41.3589364844904</v>
      </c>
    </row>
    <row r="27" spans="1:26" x14ac:dyDescent="0.25">
      <c r="A27" s="309" t="s">
        <v>4</v>
      </c>
      <c r="B27" s="303">
        <v>67</v>
      </c>
      <c r="C27" s="304">
        <v>76.405948535390152</v>
      </c>
      <c r="D27" s="304">
        <v>60.775019362751031</v>
      </c>
      <c r="E27" s="304">
        <v>45.145920769883965</v>
      </c>
      <c r="F27" s="304">
        <v>50.154719693155648</v>
      </c>
      <c r="G27" s="313">
        <v>52.434918371682613</v>
      </c>
      <c r="Q27" s="919" t="s">
        <v>226</v>
      </c>
      <c r="R27" s="918"/>
      <c r="S27" s="920">
        <f>(SUM(B$61:B$65)/SUM(B$48:B$50))*100</f>
        <v>124.44444444444444</v>
      </c>
    </row>
    <row r="28" spans="1:26" x14ac:dyDescent="0.25">
      <c r="A28" s="309" t="s">
        <v>5</v>
      </c>
      <c r="B28" s="303">
        <v>75</v>
      </c>
      <c r="C28" s="304">
        <v>64.103608581128526</v>
      </c>
      <c r="D28" s="304">
        <v>73.807507041545435</v>
      </c>
      <c r="E28" s="304">
        <v>57.662697331779626</v>
      </c>
      <c r="F28" s="304">
        <v>42.60526011713393</v>
      </c>
      <c r="G28" s="313">
        <v>48.182474596753529</v>
      </c>
      <c r="Q28" s="919" t="s">
        <v>227</v>
      </c>
      <c r="R28" s="918"/>
      <c r="S28" s="921">
        <f>(B$21/B$43)*100</f>
        <v>97.989949748743726</v>
      </c>
    </row>
    <row r="29" spans="1:26" x14ac:dyDescent="0.25">
      <c r="A29" s="309" t="s">
        <v>6</v>
      </c>
      <c r="B29" s="303">
        <v>54</v>
      </c>
      <c r="C29" s="304">
        <v>72.597609851268416</v>
      </c>
      <c r="D29" s="304">
        <v>60.917689520592532</v>
      </c>
      <c r="E29" s="304">
        <v>70.928423325257981</v>
      </c>
      <c r="F29" s="304">
        <v>54.305130250462476</v>
      </c>
      <c r="G29" s="313">
        <v>39.93372740519105</v>
      </c>
      <c r="Q29" s="919" t="s">
        <v>228</v>
      </c>
      <c r="R29" s="918"/>
      <c r="S29" s="921">
        <f>(SUM(B$48)/SUM(B$28:B$33))*1000</f>
        <v>419.82507288629739</v>
      </c>
    </row>
    <row r="30" spans="1:26" x14ac:dyDescent="0.25">
      <c r="A30" s="309" t="s">
        <v>7</v>
      </c>
      <c r="B30" s="303">
        <v>51</v>
      </c>
      <c r="C30" s="304">
        <v>51.950971300487737</v>
      </c>
      <c r="D30" s="304">
        <v>70.385330229800942</v>
      </c>
      <c r="E30" s="304">
        <v>57.864030228737157</v>
      </c>
      <c r="F30" s="304">
        <v>68.265581984258446</v>
      </c>
      <c r="G30" s="313">
        <v>51.086279389141147</v>
      </c>
      <c r="Q30" s="919" t="s">
        <v>229</v>
      </c>
      <c r="R30" s="918"/>
      <c r="S30" s="921">
        <f>(SUM(B$52:B$54)/SUM(B$48:B$51,B$55:B$65))*100</f>
        <v>14.757281553398057</v>
      </c>
    </row>
    <row r="31" spans="1:26" x14ac:dyDescent="0.25">
      <c r="A31" s="309" t="s">
        <v>8</v>
      </c>
      <c r="B31" s="303">
        <v>51</v>
      </c>
      <c r="C31" s="304">
        <v>48.939311837173662</v>
      </c>
      <c r="D31" s="304">
        <v>49.881679925464297</v>
      </c>
      <c r="E31" s="304">
        <v>68.142766726347759</v>
      </c>
      <c r="F31" s="304">
        <v>54.75921822423647</v>
      </c>
      <c r="G31" s="313">
        <v>65.610851056487277</v>
      </c>
      <c r="Q31" s="918"/>
      <c r="R31" s="918"/>
      <c r="S31" s="904"/>
    </row>
    <row r="32" spans="1:26" x14ac:dyDescent="0.25">
      <c r="A32" s="309" t="s">
        <v>9</v>
      </c>
      <c r="B32" s="303">
        <v>55</v>
      </c>
      <c r="C32" s="304">
        <v>48.868736942960055</v>
      </c>
      <c r="D32" s="304">
        <v>46.958268486614998</v>
      </c>
      <c r="E32" s="304">
        <v>47.888700995321592</v>
      </c>
      <c r="F32" s="304">
        <v>66.005823250957391</v>
      </c>
      <c r="G32" s="313">
        <v>51.711247209278838</v>
      </c>
      <c r="Q32" s="904"/>
      <c r="R32" s="904"/>
      <c r="S32" s="904"/>
    </row>
    <row r="33" spans="1:19" x14ac:dyDescent="0.25">
      <c r="A33" s="309" t="s">
        <v>10</v>
      </c>
      <c r="B33" s="303">
        <v>57</v>
      </c>
      <c r="C33" s="304">
        <v>52.578018510656037</v>
      </c>
      <c r="D33" s="304">
        <v>46.552046275898903</v>
      </c>
      <c r="E33" s="304">
        <v>44.803654397146296</v>
      </c>
      <c r="F33" s="304">
        <v>45.716760113512159</v>
      </c>
      <c r="G33" s="313">
        <v>63.620182306936456</v>
      </c>
      <c r="Q33" s="904"/>
      <c r="R33" s="904"/>
      <c r="S33" s="904"/>
    </row>
    <row r="34" spans="1:19" x14ac:dyDescent="0.25">
      <c r="A34" s="310" t="s">
        <v>11</v>
      </c>
      <c r="B34" s="305">
        <v>92</v>
      </c>
      <c r="C34" s="306">
        <v>53.317362383864278</v>
      </c>
      <c r="D34" s="306">
        <v>50.289617038077793</v>
      </c>
      <c r="E34" s="306">
        <v>44.309719427359582</v>
      </c>
      <c r="F34" s="306">
        <v>42.731033184854475</v>
      </c>
      <c r="G34" s="314">
        <v>43.625072733511409</v>
      </c>
      <c r="Q34" s="904"/>
      <c r="R34" s="904"/>
      <c r="S34" s="904"/>
    </row>
    <row r="35" spans="1:19" x14ac:dyDescent="0.25">
      <c r="A35" s="310" t="s">
        <v>12</v>
      </c>
      <c r="B35" s="305">
        <v>91</v>
      </c>
      <c r="C35" s="306">
        <v>87.824808020727644</v>
      </c>
      <c r="D35" s="306">
        <v>49.409644018704967</v>
      </c>
      <c r="E35" s="306">
        <v>47.842539721400094</v>
      </c>
      <c r="F35" s="306">
        <v>41.882393562792792</v>
      </c>
      <c r="G35" s="314">
        <v>40.492357752326214</v>
      </c>
      <c r="Q35" s="904"/>
      <c r="R35" s="904"/>
      <c r="S35" s="904"/>
    </row>
    <row r="36" spans="1:19" x14ac:dyDescent="0.25">
      <c r="A36" s="310" t="s">
        <v>13</v>
      </c>
      <c r="B36" s="305">
        <v>87</v>
      </c>
      <c r="C36" s="306">
        <v>86.671082502965859</v>
      </c>
      <c r="D36" s="306">
        <v>83.393645658922935</v>
      </c>
      <c r="E36" s="306">
        <v>45.383127319094875</v>
      </c>
      <c r="F36" s="306">
        <v>45.330161527746597</v>
      </c>
      <c r="G36" s="314">
        <v>39.348765144701147</v>
      </c>
      <c r="Q36" s="904"/>
      <c r="R36" s="904"/>
      <c r="S36" s="904"/>
    </row>
    <row r="37" spans="1:19" x14ac:dyDescent="0.25">
      <c r="A37" s="310" t="s">
        <v>14</v>
      </c>
      <c r="B37" s="305">
        <v>66</v>
      </c>
      <c r="C37" s="306">
        <v>82.198211034573603</v>
      </c>
      <c r="D37" s="306">
        <v>81.118775111780167</v>
      </c>
      <c r="E37" s="306">
        <v>77.819747301271107</v>
      </c>
      <c r="F37" s="306">
        <v>40.797575013956092</v>
      </c>
      <c r="G37" s="314">
        <v>42.278326182704419</v>
      </c>
      <c r="Q37" s="904"/>
      <c r="R37" s="904"/>
      <c r="S37" s="904"/>
    </row>
    <row r="38" spans="1:19" x14ac:dyDescent="0.25">
      <c r="A38" s="310" t="s">
        <v>15</v>
      </c>
      <c r="B38" s="305">
        <v>61</v>
      </c>
      <c r="C38" s="306">
        <v>60.920641556950457</v>
      </c>
      <c r="D38" s="306">
        <v>76.33961948313366</v>
      </c>
      <c r="E38" s="306">
        <v>74.549621724027176</v>
      </c>
      <c r="F38" s="306">
        <v>71.320036510068761</v>
      </c>
      <c r="G38" s="314">
        <v>35.843304464963019</v>
      </c>
      <c r="Q38" s="904"/>
      <c r="R38" s="904"/>
      <c r="S38" s="904"/>
    </row>
    <row r="39" spans="1:19" x14ac:dyDescent="0.25">
      <c r="A39" s="310" t="s">
        <v>16</v>
      </c>
      <c r="B39" s="305">
        <v>48</v>
      </c>
      <c r="C39" s="306">
        <v>55.836410191173847</v>
      </c>
      <c r="D39" s="306">
        <v>55.366259768904584</v>
      </c>
      <c r="E39" s="306">
        <v>69.857745208817605</v>
      </c>
      <c r="F39" s="306">
        <v>67.427930713950232</v>
      </c>
      <c r="G39" s="314">
        <v>64.34677192988633</v>
      </c>
      <c r="Q39" s="904"/>
      <c r="R39" s="904"/>
      <c r="S39" s="904"/>
    </row>
    <row r="40" spans="1:19" x14ac:dyDescent="0.25">
      <c r="A40" s="310" t="s">
        <v>17</v>
      </c>
      <c r="B40" s="305">
        <v>79</v>
      </c>
      <c r="C40" s="306">
        <v>40.226259855930813</v>
      </c>
      <c r="D40" s="306">
        <v>48.690985160915524</v>
      </c>
      <c r="E40" s="306">
        <v>47.840071738580214</v>
      </c>
      <c r="F40" s="306">
        <v>60.836356284680591</v>
      </c>
      <c r="G40" s="314">
        <v>57.960429878415972</v>
      </c>
      <c r="Q40" s="904"/>
      <c r="R40" s="904"/>
      <c r="S40" s="904"/>
    </row>
    <row r="41" spans="1:19" x14ac:dyDescent="0.25">
      <c r="A41" s="310" t="s">
        <v>18</v>
      </c>
      <c r="B41" s="305">
        <v>52</v>
      </c>
      <c r="C41" s="306">
        <v>67.044105562698164</v>
      </c>
      <c r="D41" s="306">
        <v>32.477786847047803</v>
      </c>
      <c r="E41" s="306">
        <v>41.189102119506629</v>
      </c>
      <c r="F41" s="306">
        <v>40.003721224602934</v>
      </c>
      <c r="G41" s="314">
        <v>51.330924237924727</v>
      </c>
      <c r="Q41" s="904"/>
      <c r="R41" s="904"/>
      <c r="S41" s="904"/>
    </row>
    <row r="42" spans="1:19" ht="15.75" thickBot="1" x14ac:dyDescent="0.3">
      <c r="A42" s="311" t="s">
        <v>19</v>
      </c>
      <c r="B42" s="307">
        <v>62</v>
      </c>
      <c r="C42" s="308">
        <v>87.717123080394359</v>
      </c>
      <c r="D42" s="308">
        <v>118.79362652014061</v>
      </c>
      <c r="E42" s="308">
        <v>114.57832410178324</v>
      </c>
      <c r="F42" s="308">
        <v>118.08679100308851</v>
      </c>
      <c r="G42" s="315">
        <v>119.53463800760696</v>
      </c>
      <c r="Q42" s="904"/>
      <c r="R42" s="904"/>
      <c r="S42" s="904"/>
    </row>
    <row r="43" spans="1:19" ht="15.75" thickTop="1" x14ac:dyDescent="0.25">
      <c r="A43" s="310" t="s">
        <v>20</v>
      </c>
      <c r="B43" s="305">
        <v>1194</v>
      </c>
      <c r="C43" s="306">
        <v>1151.4032731936952</v>
      </c>
      <c r="D43" s="306">
        <v>1107.114208469508</v>
      </c>
      <c r="E43" s="306">
        <v>1065.1005420735216</v>
      </c>
      <c r="F43" s="306">
        <v>1024.3803587879481</v>
      </c>
      <c r="G43" s="314">
        <v>980.37333807694995</v>
      </c>
      <c r="Q43" s="904"/>
      <c r="R43" s="904"/>
      <c r="S43" s="904"/>
    </row>
    <row r="44" spans="1:19" x14ac:dyDescent="0.25">
      <c r="A44" s="302"/>
      <c r="B44" s="302"/>
      <c r="C44" s="302"/>
      <c r="D44" s="302"/>
      <c r="E44" s="302"/>
      <c r="F44" s="302"/>
      <c r="G44" s="302"/>
      <c r="Q44" s="919" t="s">
        <v>223</v>
      </c>
      <c r="R44" s="918"/>
      <c r="S44" s="920">
        <f>(SUM(C$48:C$50,C$61:C$65)/SUM(C$51:C$60))*100</f>
        <v>72.633428594516261</v>
      </c>
    </row>
    <row r="45" spans="1:19" x14ac:dyDescent="0.25">
      <c r="A45" s="302"/>
      <c r="B45" s="302"/>
      <c r="C45" s="302"/>
      <c r="D45" s="302"/>
      <c r="E45" s="302"/>
      <c r="F45" s="302"/>
      <c r="G45" s="302"/>
      <c r="Q45" s="919" t="s">
        <v>224</v>
      </c>
      <c r="R45" s="918"/>
      <c r="S45" s="920">
        <f>(SUM(C$48:C$50)/SUM(C$51:C$60))*100</f>
        <v>29.653095268211789</v>
      </c>
    </row>
    <row r="46" spans="1:19" x14ac:dyDescent="0.25">
      <c r="A46" s="922" t="s">
        <v>93</v>
      </c>
      <c r="B46" s="923"/>
      <c r="C46" s="923"/>
      <c r="D46" s="923"/>
      <c r="E46" s="923"/>
      <c r="F46" s="923"/>
      <c r="G46" s="924"/>
      <c r="Q46" s="919" t="s">
        <v>225</v>
      </c>
      <c r="R46" s="918"/>
      <c r="S46" s="920">
        <f>(SUM(C$61:C$65)/SUM(C$51:C$60))*100</f>
        <v>42.980333326304461</v>
      </c>
    </row>
    <row r="47" spans="1:19" x14ac:dyDescent="0.25">
      <c r="A47" s="309" t="s">
        <v>1</v>
      </c>
      <c r="B47" s="303">
        <v>2010</v>
      </c>
      <c r="C47" s="303">
        <v>2015</v>
      </c>
      <c r="D47" s="303">
        <v>2020</v>
      </c>
      <c r="E47" s="303">
        <v>2025</v>
      </c>
      <c r="F47" s="303">
        <v>2030</v>
      </c>
      <c r="G47" s="312">
        <v>2035</v>
      </c>
      <c r="Q47" s="919" t="s">
        <v>226</v>
      </c>
      <c r="R47" s="918"/>
      <c r="S47" s="920">
        <f>(SUM(C$61:C$65)/SUM(C$48:C$50))*100</f>
        <v>144.94383448860233</v>
      </c>
    </row>
    <row r="48" spans="1:19" x14ac:dyDescent="0.25">
      <c r="A48" s="309" t="s">
        <v>2</v>
      </c>
      <c r="B48" s="303">
        <v>144</v>
      </c>
      <c r="C48" s="304">
        <v>102.45301817696621</v>
      </c>
      <c r="D48" s="304">
        <v>110.72989350313338</v>
      </c>
      <c r="E48" s="304">
        <v>116.61914238146966</v>
      </c>
      <c r="F48" s="304">
        <v>121.22738405052479</v>
      </c>
      <c r="G48" s="313">
        <v>114.79936396816197</v>
      </c>
      <c r="Q48" s="919" t="s">
        <v>227</v>
      </c>
      <c r="R48" s="918"/>
      <c r="S48" s="921">
        <f>(C$21/C$43)*100</f>
        <v>96.373234406005238</v>
      </c>
    </row>
    <row r="49" spans="1:19" x14ac:dyDescent="0.25">
      <c r="A49" s="309" t="s">
        <v>3</v>
      </c>
      <c r="B49" s="303">
        <v>154</v>
      </c>
      <c r="C49" s="304">
        <v>137.81131805227812</v>
      </c>
      <c r="D49" s="304">
        <v>96.736529668173347</v>
      </c>
      <c r="E49" s="304">
        <v>106.44983683858071</v>
      </c>
      <c r="F49" s="304">
        <v>111.71700543972983</v>
      </c>
      <c r="G49" s="313">
        <v>115.86313023943578</v>
      </c>
      <c r="Q49" s="919" t="s">
        <v>228</v>
      </c>
      <c r="R49" s="918"/>
      <c r="S49" s="921">
        <f>(SUM(C$48)/SUM(C$28:C$33))*1000</f>
        <v>302.18718995423598</v>
      </c>
    </row>
    <row r="50" spans="1:19" x14ac:dyDescent="0.25">
      <c r="A50" s="309" t="s">
        <v>4</v>
      </c>
      <c r="B50" s="303">
        <v>152</v>
      </c>
      <c r="C50" s="304">
        <v>148.11390434202372</v>
      </c>
      <c r="D50" s="304">
        <v>131.82549428352047</v>
      </c>
      <c r="E50" s="304">
        <v>91.181470526079039</v>
      </c>
      <c r="F50" s="304">
        <v>102.40694246750971</v>
      </c>
      <c r="G50" s="313">
        <v>106.97781584174405</v>
      </c>
      <c r="Q50" s="919" t="s">
        <v>229</v>
      </c>
      <c r="R50" s="918"/>
      <c r="S50" s="921">
        <f>(SUM(C$52:C$54)/SUM(C$48:C$51,C$55:C$65))*100</f>
        <v>18.045686803552933</v>
      </c>
    </row>
    <row r="51" spans="1:19" x14ac:dyDescent="0.25">
      <c r="A51" s="309" t="s">
        <v>5</v>
      </c>
      <c r="B51" s="303">
        <v>153</v>
      </c>
      <c r="C51" s="304">
        <v>146.03275188026973</v>
      </c>
      <c r="D51" s="304">
        <v>142.16883943754212</v>
      </c>
      <c r="E51" s="304">
        <v>125.78031632638135</v>
      </c>
      <c r="F51" s="304">
        <v>85.617311400062874</v>
      </c>
      <c r="G51" s="313">
        <v>98.412371960148917</v>
      </c>
      <c r="Q51" s="904"/>
      <c r="R51" s="904"/>
      <c r="S51" s="904"/>
    </row>
    <row r="52" spans="1:19" x14ac:dyDescent="0.25">
      <c r="A52" s="309" t="s">
        <v>6</v>
      </c>
      <c r="B52" s="303">
        <v>102</v>
      </c>
      <c r="C52" s="304">
        <v>148.38146640503362</v>
      </c>
      <c r="D52" s="304">
        <v>139.42197611351207</v>
      </c>
      <c r="E52" s="304">
        <v>135.67830048251159</v>
      </c>
      <c r="F52" s="304">
        <v>119.26140990774692</v>
      </c>
      <c r="G52" s="313">
        <v>79.771381661981508</v>
      </c>
      <c r="Q52" s="904"/>
      <c r="R52" s="904"/>
      <c r="S52" s="904"/>
    </row>
    <row r="53" spans="1:19" x14ac:dyDescent="0.25">
      <c r="A53" s="309" t="s">
        <v>7</v>
      </c>
      <c r="B53" s="303">
        <v>104</v>
      </c>
      <c r="C53" s="304">
        <v>97.42051577543242</v>
      </c>
      <c r="D53" s="304">
        <v>143.54984287478717</v>
      </c>
      <c r="E53" s="304">
        <v>132.48152463364005</v>
      </c>
      <c r="F53" s="304">
        <v>129.07196626517037</v>
      </c>
      <c r="G53" s="313">
        <v>112.57783313309801</v>
      </c>
      <c r="Q53" s="904"/>
      <c r="R53" s="904"/>
      <c r="S53" s="904"/>
    </row>
    <row r="54" spans="1:19" x14ac:dyDescent="0.25">
      <c r="A54" s="309" t="s">
        <v>8</v>
      </c>
      <c r="B54" s="303">
        <v>98</v>
      </c>
      <c r="C54" s="304">
        <v>99.845219585344182</v>
      </c>
      <c r="D54" s="304">
        <v>93.063485747744977</v>
      </c>
      <c r="E54" s="304">
        <v>139.08747732470437</v>
      </c>
      <c r="F54" s="304">
        <v>125.85582420462612</v>
      </c>
      <c r="G54" s="313">
        <v>122.82774771588936</v>
      </c>
      <c r="Q54" s="904"/>
      <c r="R54" s="904"/>
      <c r="S54" s="904"/>
    </row>
    <row r="55" spans="1:19" x14ac:dyDescent="0.25">
      <c r="A55" s="309" t="s">
        <v>9</v>
      </c>
      <c r="B55" s="303">
        <v>104</v>
      </c>
      <c r="C55" s="304">
        <v>93.668318621956814</v>
      </c>
      <c r="D55" s="304">
        <v>95.718178133342661</v>
      </c>
      <c r="E55" s="304">
        <v>88.731274130114684</v>
      </c>
      <c r="F55" s="304">
        <v>134.66500421312389</v>
      </c>
      <c r="G55" s="313">
        <v>119.17242165957389</v>
      </c>
      <c r="Q55" s="904"/>
      <c r="R55" s="904"/>
      <c r="S55" s="904"/>
    </row>
    <row r="56" spans="1:19" x14ac:dyDescent="0.25">
      <c r="A56" s="309" t="s">
        <v>10</v>
      </c>
      <c r="B56" s="303">
        <v>113</v>
      </c>
      <c r="C56" s="304">
        <v>99.05297484570518</v>
      </c>
      <c r="D56" s="304">
        <v>89.14234365373251</v>
      </c>
      <c r="E56" s="304">
        <v>91.39796716409947</v>
      </c>
      <c r="F56" s="304">
        <v>84.201083429878764</v>
      </c>
      <c r="G56" s="313">
        <v>129.97488129689725</v>
      </c>
      <c r="Q56" s="904"/>
      <c r="R56" s="904"/>
      <c r="S56" s="904"/>
    </row>
    <row r="57" spans="1:19" x14ac:dyDescent="0.25">
      <c r="A57" s="310" t="s">
        <v>11</v>
      </c>
      <c r="B57" s="305">
        <v>182</v>
      </c>
      <c r="C57" s="306">
        <v>105.28525396945369</v>
      </c>
      <c r="D57" s="306">
        <v>94.193327852774956</v>
      </c>
      <c r="E57" s="306">
        <v>84.610167433483412</v>
      </c>
      <c r="F57" s="306">
        <v>87.065038097432307</v>
      </c>
      <c r="G57" s="314">
        <v>79.672852579821395</v>
      </c>
      <c r="Q57" s="904"/>
      <c r="R57" s="904"/>
      <c r="S57" s="904"/>
    </row>
    <row r="58" spans="1:19" x14ac:dyDescent="0.25">
      <c r="A58" s="310" t="s">
        <v>12</v>
      </c>
      <c r="B58" s="305">
        <v>190</v>
      </c>
      <c r="C58" s="306">
        <v>172.253240100185</v>
      </c>
      <c r="D58" s="306">
        <v>96.976079479278468</v>
      </c>
      <c r="E58" s="306">
        <v>88.885159032351936</v>
      </c>
      <c r="F58" s="306">
        <v>79.587024091686345</v>
      </c>
      <c r="G58" s="314">
        <v>82.220247768597801</v>
      </c>
      <c r="Q58" s="904"/>
      <c r="R58" s="904"/>
      <c r="S58" s="904"/>
    </row>
    <row r="59" spans="1:19" x14ac:dyDescent="0.25">
      <c r="A59" s="310" t="s">
        <v>13</v>
      </c>
      <c r="B59" s="305">
        <v>179</v>
      </c>
      <c r="C59" s="306">
        <v>179.5647430975539</v>
      </c>
      <c r="D59" s="306">
        <v>161.90393287488203</v>
      </c>
      <c r="E59" s="306">
        <v>88.427507190015262</v>
      </c>
      <c r="F59" s="306">
        <v>83.417404842871264</v>
      </c>
      <c r="G59" s="314">
        <v>74.326102417092599</v>
      </c>
      <c r="Q59" s="904"/>
      <c r="R59" s="904"/>
      <c r="S59" s="904"/>
    </row>
    <row r="60" spans="1:19" x14ac:dyDescent="0.25">
      <c r="A60" s="310" t="s">
        <v>14</v>
      </c>
      <c r="B60" s="305">
        <v>129</v>
      </c>
      <c r="C60" s="306">
        <v>168.23480957150451</v>
      </c>
      <c r="D60" s="306">
        <v>166.98823440062864</v>
      </c>
      <c r="E60" s="306">
        <v>149.71020731541498</v>
      </c>
      <c r="F60" s="306">
        <v>79.040969158999474</v>
      </c>
      <c r="G60" s="314">
        <v>77.146981535417268</v>
      </c>
      <c r="Q60" s="904"/>
      <c r="R60" s="904"/>
      <c r="S60" s="904"/>
    </row>
    <row r="61" spans="1:19" x14ac:dyDescent="0.25">
      <c r="A61" s="310" t="s">
        <v>15</v>
      </c>
      <c r="B61" s="305">
        <v>132</v>
      </c>
      <c r="C61" s="306">
        <v>117.26676278748334</v>
      </c>
      <c r="D61" s="306">
        <v>154.73788995220684</v>
      </c>
      <c r="E61" s="306">
        <v>151.7677240718001</v>
      </c>
      <c r="F61" s="306">
        <v>135.33689324142682</v>
      </c>
      <c r="G61" s="314">
        <v>68.771166136645832</v>
      </c>
      <c r="Q61" s="904"/>
      <c r="R61" s="904"/>
      <c r="S61" s="904"/>
    </row>
    <row r="62" spans="1:19" x14ac:dyDescent="0.25">
      <c r="A62" s="310" t="s">
        <v>16</v>
      </c>
      <c r="B62" s="305">
        <v>105</v>
      </c>
      <c r="C62" s="306">
        <v>118.43728490155016</v>
      </c>
      <c r="D62" s="306">
        <v>104.27714185952114</v>
      </c>
      <c r="E62" s="306">
        <v>139.34006917191874</v>
      </c>
      <c r="F62" s="306">
        <v>134.84332033004318</v>
      </c>
      <c r="G62" s="314">
        <v>119.67511269026029</v>
      </c>
      <c r="Q62" s="904"/>
      <c r="R62" s="904"/>
      <c r="S62" s="904"/>
    </row>
    <row r="63" spans="1:19" x14ac:dyDescent="0.25">
      <c r="A63" s="310" t="s">
        <v>17</v>
      </c>
      <c r="B63" s="305">
        <v>120</v>
      </c>
      <c r="C63" s="306">
        <v>87.019634148047174</v>
      </c>
      <c r="D63" s="306">
        <v>99.934022539940287</v>
      </c>
      <c r="E63" s="306">
        <v>87.197230548514753</v>
      </c>
      <c r="F63" s="306">
        <v>118.06443919667686</v>
      </c>
      <c r="G63" s="314">
        <v>112.54244545697475</v>
      </c>
      <c r="Q63" s="904"/>
      <c r="R63" s="904"/>
      <c r="S63" s="904"/>
    </row>
    <row r="64" spans="1:19" x14ac:dyDescent="0.25">
      <c r="A64" s="310" t="s">
        <v>18</v>
      </c>
      <c r="B64" s="305">
        <v>98</v>
      </c>
      <c r="C64" s="306">
        <v>96.430006698632624</v>
      </c>
      <c r="D64" s="306">
        <v>66.845002911210713</v>
      </c>
      <c r="E64" s="306">
        <v>78.673420233066281</v>
      </c>
      <c r="F64" s="306">
        <v>68.259646301210694</v>
      </c>
      <c r="G64" s="314">
        <v>93.504788207569618</v>
      </c>
      <c r="Q64" s="919" t="s">
        <v>223</v>
      </c>
      <c r="R64" s="918"/>
      <c r="S64" s="920">
        <f>(SUM(D$48:D$50,D$61:D$65)/SUM(D$51:D$60))*100</f>
        <v>76.610275037968364</v>
      </c>
    </row>
    <row r="65" spans="1:19" ht="15.75" thickBot="1" x14ac:dyDescent="0.3">
      <c r="A65" s="311" t="s">
        <v>19</v>
      </c>
      <c r="B65" s="307">
        <v>105</v>
      </c>
      <c r="C65" s="308">
        <v>143.77662566765133</v>
      </c>
      <c r="D65" s="308">
        <v>171.95440224317417</v>
      </c>
      <c r="E65" s="308">
        <v>169.10575355027675</v>
      </c>
      <c r="F65" s="308">
        <v>175.35943809341347</v>
      </c>
      <c r="G65" s="315">
        <v>172.37085801664503</v>
      </c>
      <c r="Q65" s="919" t="s">
        <v>224</v>
      </c>
      <c r="R65" s="918"/>
      <c r="S65" s="920">
        <f>(SUM(D$48:D$50)/SUM(D$51:D$60))*100</f>
        <v>27.739730062303536</v>
      </c>
    </row>
    <row r="66" spans="1:19" ht="15.75" thickTop="1" x14ac:dyDescent="0.25">
      <c r="A66" s="310" t="s">
        <v>20</v>
      </c>
      <c r="B66" s="305">
        <v>2364</v>
      </c>
      <c r="C66" s="306">
        <v>2261.0478486270713</v>
      </c>
      <c r="D66" s="306">
        <v>2160.1666175291061</v>
      </c>
      <c r="E66" s="306">
        <v>2065.124548354423</v>
      </c>
      <c r="F66" s="306">
        <v>1974.9981047321337</v>
      </c>
      <c r="G66" s="314">
        <v>1880.6075022859554</v>
      </c>
      <c r="Q66" s="919" t="s">
        <v>225</v>
      </c>
      <c r="R66" s="918"/>
      <c r="S66" s="920">
        <f>(SUM(D$61:D$65)/SUM(D$51:D$60))*100</f>
        <v>48.870544975664828</v>
      </c>
    </row>
    <row r="67" spans="1:19" x14ac:dyDescent="0.25">
      <c r="Q67" s="919" t="s">
        <v>226</v>
      </c>
      <c r="R67" s="918"/>
      <c r="S67" s="920">
        <f>(SUM(D$61:D$65)/SUM(D$48:D$50))*100</f>
        <v>176.1752723112352</v>
      </c>
    </row>
    <row r="68" spans="1:19" x14ac:dyDescent="0.25">
      <c r="Q68" s="919" t="s">
        <v>227</v>
      </c>
      <c r="R68" s="918"/>
      <c r="S68" s="921">
        <f>(D$21/D$43)*100</f>
        <v>95.116872406086657</v>
      </c>
    </row>
    <row r="69" spans="1:19" x14ac:dyDescent="0.25">
      <c r="Q69" s="919" t="s">
        <v>228</v>
      </c>
      <c r="R69" s="918"/>
      <c r="S69" s="921">
        <f>(SUM(D$48)/SUM(D$28:D$33))*1000</f>
        <v>317.73053759530495</v>
      </c>
    </row>
    <row r="70" spans="1:19" x14ac:dyDescent="0.25">
      <c r="Q70" s="919" t="s">
        <v>229</v>
      </c>
      <c r="R70" s="918"/>
      <c r="S70" s="921">
        <f>(SUM(D$52:D$54)/SUM(D$48:D$51,D$55:D$65))*100</f>
        <v>21.07666078386125</v>
      </c>
    </row>
    <row r="71" spans="1:19" x14ac:dyDescent="0.25">
      <c r="Q71" s="904"/>
      <c r="R71" s="904"/>
      <c r="S71" s="904"/>
    </row>
    <row r="72" spans="1:19" x14ac:dyDescent="0.25">
      <c r="Q72" s="904"/>
      <c r="R72" s="904"/>
      <c r="S72" s="904"/>
    </row>
    <row r="73" spans="1:19" x14ac:dyDescent="0.25">
      <c r="Q73" s="904"/>
      <c r="R73" s="904"/>
      <c r="S73" s="904"/>
    </row>
    <row r="74" spans="1:19" x14ac:dyDescent="0.25">
      <c r="Q74" s="904"/>
      <c r="R74" s="904"/>
      <c r="S74" s="904"/>
    </row>
    <row r="75" spans="1:19" x14ac:dyDescent="0.25">
      <c r="Q75" s="904"/>
      <c r="R75" s="904"/>
      <c r="S75" s="904"/>
    </row>
    <row r="76" spans="1:19" x14ac:dyDescent="0.25">
      <c r="Q76" s="904"/>
      <c r="R76" s="904"/>
      <c r="S76" s="904"/>
    </row>
    <row r="77" spans="1:19" x14ac:dyDescent="0.25">
      <c r="Q77" s="904"/>
      <c r="R77" s="904"/>
      <c r="S77" s="904"/>
    </row>
    <row r="78" spans="1:19" x14ac:dyDescent="0.25">
      <c r="Q78" s="904"/>
      <c r="R78" s="904"/>
      <c r="S78" s="904"/>
    </row>
    <row r="79" spans="1:19" x14ac:dyDescent="0.25">
      <c r="Q79" s="904"/>
      <c r="R79" s="904"/>
      <c r="S79" s="904"/>
    </row>
    <row r="80" spans="1:19" x14ac:dyDescent="0.25">
      <c r="Q80" s="904"/>
      <c r="R80" s="904"/>
      <c r="S80" s="904"/>
    </row>
    <row r="81" spans="17:19" x14ac:dyDescent="0.25">
      <c r="Q81" s="904"/>
      <c r="R81" s="904"/>
      <c r="S81" s="904"/>
    </row>
    <row r="82" spans="17:19" x14ac:dyDescent="0.25">
      <c r="Q82" s="904"/>
      <c r="R82" s="904"/>
      <c r="S82" s="904"/>
    </row>
    <row r="83" spans="17:19" x14ac:dyDescent="0.25">
      <c r="Q83" s="904"/>
      <c r="R83" s="904"/>
      <c r="S83" s="904"/>
    </row>
    <row r="84" spans="17:19" x14ac:dyDescent="0.25">
      <c r="Q84" s="919" t="s">
        <v>223</v>
      </c>
      <c r="R84" s="918"/>
      <c r="S84" s="920">
        <f>(SUM(E$48:E$50,E$61:E$65)/SUM(E$51:E$60))*100</f>
        <v>83.600914842704881</v>
      </c>
    </row>
    <row r="85" spans="17:19" x14ac:dyDescent="0.25">
      <c r="Q85" s="919" t="s">
        <v>224</v>
      </c>
      <c r="R85" s="918"/>
      <c r="S85" s="920">
        <f>(SUM(E$48:E$50)/SUM(E$51:E$60))*100</f>
        <v>27.938590972198714</v>
      </c>
    </row>
    <row r="86" spans="17:19" x14ac:dyDescent="0.25">
      <c r="Q86" s="919" t="s">
        <v>225</v>
      </c>
      <c r="R86" s="918"/>
      <c r="S86" s="920">
        <f>(SUM(E$61:E$65)/SUM(E$51:E$60))*100</f>
        <v>55.662323870506157</v>
      </c>
    </row>
    <row r="87" spans="17:19" x14ac:dyDescent="0.25">
      <c r="Q87" s="919" t="s">
        <v>226</v>
      </c>
      <c r="R87" s="918"/>
      <c r="S87" s="920">
        <f>(SUM(E$61:E$65)/SUM(E$48:E$50))*100</f>
        <v>199.23096310008955</v>
      </c>
    </row>
    <row r="88" spans="17:19" x14ac:dyDescent="0.25">
      <c r="Q88" s="919" t="s">
        <v>227</v>
      </c>
      <c r="R88" s="918"/>
      <c r="S88" s="921">
        <f>(E$21/E$43)*100</f>
        <v>93.890103964651999</v>
      </c>
    </row>
    <row r="89" spans="17:19" x14ac:dyDescent="0.25">
      <c r="Q89" s="919" t="s">
        <v>228</v>
      </c>
      <c r="R89" s="918"/>
      <c r="S89" s="921">
        <f>(SUM(E$48)/SUM(E$28:E$33))*1000</f>
        <v>335.79731840035782</v>
      </c>
    </row>
    <row r="90" spans="17:19" x14ac:dyDescent="0.25">
      <c r="Q90" s="919" t="s">
        <v>229</v>
      </c>
      <c r="R90" s="918"/>
      <c r="S90" s="921">
        <f>(SUM(E$52:E$54)/SUM(E$48:E$51,E$55:E$65))*100</f>
        <v>24.564382160661353</v>
      </c>
    </row>
    <row r="91" spans="17:19" x14ac:dyDescent="0.25">
      <c r="Q91" s="904"/>
      <c r="R91" s="904"/>
      <c r="S91" s="904"/>
    </row>
    <row r="92" spans="17:19" x14ac:dyDescent="0.25">
      <c r="Q92" s="904"/>
      <c r="R92" s="904"/>
      <c r="S92" s="904"/>
    </row>
    <row r="93" spans="17:19" x14ac:dyDescent="0.25">
      <c r="Q93" s="904"/>
      <c r="R93" s="904"/>
      <c r="S93" s="904"/>
    </row>
    <row r="94" spans="17:19" x14ac:dyDescent="0.25">
      <c r="Q94" s="904"/>
      <c r="R94" s="904"/>
      <c r="S94" s="904"/>
    </row>
    <row r="95" spans="17:19" x14ac:dyDescent="0.25">
      <c r="Q95" s="904"/>
      <c r="R95" s="904"/>
      <c r="S95" s="904"/>
    </row>
    <row r="96" spans="17:19" x14ac:dyDescent="0.25">
      <c r="Q96" s="904"/>
      <c r="R96" s="904"/>
      <c r="S96" s="904"/>
    </row>
    <row r="97" spans="17:19" x14ac:dyDescent="0.25">
      <c r="Q97" s="904"/>
      <c r="R97" s="904"/>
      <c r="S97" s="904"/>
    </row>
    <row r="98" spans="17:19" x14ac:dyDescent="0.25">
      <c r="Q98" s="904"/>
      <c r="R98" s="904"/>
      <c r="S98" s="904"/>
    </row>
    <row r="99" spans="17:19" x14ac:dyDescent="0.25">
      <c r="Q99" s="904"/>
      <c r="R99" s="904"/>
      <c r="S99" s="904"/>
    </row>
    <row r="100" spans="17:19" x14ac:dyDescent="0.25">
      <c r="Q100" s="904"/>
      <c r="R100" s="904"/>
      <c r="S100" s="904"/>
    </row>
    <row r="101" spans="17:19" x14ac:dyDescent="0.25">
      <c r="Q101" s="904"/>
      <c r="R101" s="904"/>
      <c r="S101" s="904"/>
    </row>
    <row r="102" spans="17:19" x14ac:dyDescent="0.25">
      <c r="Q102" s="904"/>
      <c r="R102" s="904"/>
      <c r="S102" s="904"/>
    </row>
    <row r="103" spans="17:19" x14ac:dyDescent="0.25">
      <c r="Q103" s="904"/>
      <c r="R103" s="904"/>
      <c r="S103" s="904"/>
    </row>
    <row r="104" spans="17:19" x14ac:dyDescent="0.25">
      <c r="Q104" s="919" t="s">
        <v>223</v>
      </c>
      <c r="R104" s="918"/>
      <c r="S104" s="920">
        <f>(SUM(F$48:F$50,F$61:F$65)/SUM(F$51:F$60))*100</f>
        <v>95.974533698471788</v>
      </c>
    </row>
    <row r="105" spans="17:19" x14ac:dyDescent="0.25">
      <c r="Q105" s="919" t="s">
        <v>224</v>
      </c>
      <c r="R105" s="918"/>
      <c r="S105" s="920">
        <f>(SUM(F$48:F$50)/SUM(F$51:F$60))*100</f>
        <v>33.276143783691296</v>
      </c>
    </row>
    <row r="106" spans="17:19" x14ac:dyDescent="0.25">
      <c r="Q106" s="919" t="s">
        <v>225</v>
      </c>
      <c r="R106" s="918"/>
      <c r="S106" s="920">
        <f>(SUM(F$61:F$65)/SUM(F$51:F$60))*100</f>
        <v>62.698389914780485</v>
      </c>
    </row>
    <row r="107" spans="17:19" x14ac:dyDescent="0.25">
      <c r="Q107" s="919" t="s">
        <v>226</v>
      </c>
      <c r="R107" s="918"/>
      <c r="S107" s="920">
        <f>(SUM(F$61:F$65)/SUM(F$48:F$50))*100</f>
        <v>188.41843671053343</v>
      </c>
    </row>
    <row r="108" spans="17:19" x14ac:dyDescent="0.25">
      <c r="Q108" s="919" t="s">
        <v>227</v>
      </c>
      <c r="R108" s="918"/>
      <c r="S108" s="921">
        <f>(F$21/F$43)*100</f>
        <v>92.799294499258195</v>
      </c>
    </row>
    <row r="109" spans="17:19" x14ac:dyDescent="0.25">
      <c r="Q109" s="919" t="s">
        <v>228</v>
      </c>
      <c r="R109" s="918"/>
      <c r="S109" s="921">
        <f>(SUM(F$48)/SUM(F$28:F$33))*1000</f>
        <v>365.51950105125815</v>
      </c>
    </row>
    <row r="110" spans="17:19" x14ac:dyDescent="0.25">
      <c r="Q110" s="919" t="s">
        <v>229</v>
      </c>
      <c r="R110" s="918"/>
      <c r="S110" s="921">
        <f>(SUM(F$52:F$54)/SUM(F$48:F$51,F$55:F$65))*100</f>
        <v>23.375007432783367</v>
      </c>
    </row>
    <row r="111" spans="17:19" x14ac:dyDescent="0.25">
      <c r="Q111" s="904"/>
      <c r="R111" s="904"/>
      <c r="S111" s="904"/>
    </row>
    <row r="112" spans="17:19" x14ac:dyDescent="0.25">
      <c r="Q112" s="904"/>
      <c r="R112" s="904"/>
      <c r="S112" s="904"/>
    </row>
    <row r="113" spans="17:19" x14ac:dyDescent="0.25">
      <c r="Q113" s="904"/>
      <c r="R113" s="904"/>
      <c r="S113" s="904"/>
    </row>
    <row r="114" spans="17:19" x14ac:dyDescent="0.25">
      <c r="Q114" s="904"/>
      <c r="R114" s="904"/>
      <c r="S114" s="904"/>
    </row>
    <row r="115" spans="17:19" x14ac:dyDescent="0.25">
      <c r="Q115" s="904"/>
      <c r="R115" s="904"/>
      <c r="S115" s="904"/>
    </row>
    <row r="116" spans="17:19" x14ac:dyDescent="0.25">
      <c r="Q116" s="904"/>
      <c r="R116" s="904"/>
      <c r="S116" s="904"/>
    </row>
    <row r="117" spans="17:19" x14ac:dyDescent="0.25">
      <c r="Q117" s="904"/>
      <c r="R117" s="904"/>
      <c r="S117" s="904"/>
    </row>
    <row r="118" spans="17:19" x14ac:dyDescent="0.25">
      <c r="Q118" s="904"/>
      <c r="R118" s="904"/>
      <c r="S118" s="904"/>
    </row>
    <row r="119" spans="17:19" x14ac:dyDescent="0.25">
      <c r="Q119" s="904"/>
      <c r="R119" s="904"/>
      <c r="S119" s="904"/>
    </row>
    <row r="120" spans="17:19" x14ac:dyDescent="0.25">
      <c r="Q120" s="904"/>
      <c r="R120" s="904"/>
      <c r="S120" s="904"/>
    </row>
    <row r="121" spans="17:19" x14ac:dyDescent="0.25">
      <c r="Q121" s="904"/>
      <c r="R121" s="904"/>
      <c r="S121" s="904"/>
    </row>
    <row r="122" spans="17:19" x14ac:dyDescent="0.25">
      <c r="Q122" s="904"/>
      <c r="R122" s="904"/>
      <c r="S122" s="904"/>
    </row>
    <row r="123" spans="17:19" x14ac:dyDescent="0.25">
      <c r="Q123" s="904"/>
      <c r="R123" s="904"/>
      <c r="S123" s="904"/>
    </row>
    <row r="124" spans="17:19" x14ac:dyDescent="0.25">
      <c r="Q124" s="919" t="s">
        <v>223</v>
      </c>
      <c r="R124" s="918"/>
      <c r="S124" s="920">
        <f>(SUM(G$48:G$50,G$61:G$65)/SUM(G$51:G$60))*100</f>
        <v>92.664897634012362</v>
      </c>
    </row>
    <row r="125" spans="17:19" x14ac:dyDescent="0.25">
      <c r="Q125" s="919" t="s">
        <v>224</v>
      </c>
      <c r="R125" s="918"/>
      <c r="S125" s="920">
        <f>(SUM(G$48:G$50)/SUM(G$51:G$60))*100</f>
        <v>34.59064993290729</v>
      </c>
    </row>
    <row r="126" spans="17:19" x14ac:dyDescent="0.25">
      <c r="Q126" s="919" t="s">
        <v>225</v>
      </c>
      <c r="R126" s="918"/>
      <c r="S126" s="920">
        <f>(SUM(G$61:G$65)/SUM(G$51:G$60))*100</f>
        <v>58.074247701105065</v>
      </c>
    </row>
    <row r="127" spans="17:19" x14ac:dyDescent="0.25">
      <c r="Q127" s="919" t="s">
        <v>226</v>
      </c>
      <c r="R127" s="918"/>
      <c r="S127" s="920">
        <f>(SUM(G$61:G$65)/SUM(G$48:G$50))*100</f>
        <v>167.89001598335682</v>
      </c>
    </row>
    <row r="128" spans="17:19" x14ac:dyDescent="0.25">
      <c r="Q128" s="919" t="s">
        <v>227</v>
      </c>
      <c r="R128" s="918"/>
      <c r="S128" s="921">
        <f>(G$21/G$43)*100</f>
        <v>91.825647357450435</v>
      </c>
    </row>
    <row r="129" spans="17:19" x14ac:dyDescent="0.25">
      <c r="Q129" s="919" t="s">
        <v>228</v>
      </c>
      <c r="R129" s="918"/>
      <c r="S129" s="921">
        <f>(SUM(G$48)/SUM(G$28:G$33))*1000</f>
        <v>358.58579495093215</v>
      </c>
    </row>
    <row r="130" spans="17:19" x14ac:dyDescent="0.25">
      <c r="Q130" s="919" t="s">
        <v>229</v>
      </c>
      <c r="R130" s="918"/>
      <c r="S130" s="921">
        <f>(SUM(G$52:G$54)/SUM(G$48:G$51,G$55:G$65))*100</f>
        <v>20.133564185880275</v>
      </c>
    </row>
    <row r="147" spans="4:8" x14ac:dyDescent="0.25">
      <c r="D147" s="19"/>
      <c r="E147" s="19"/>
      <c r="F147" s="19"/>
      <c r="G147" s="19"/>
      <c r="H147" s="19"/>
    </row>
  </sheetData>
  <mergeCells count="3">
    <mergeCell ref="A1:G1"/>
    <mergeCell ref="A23:G23"/>
    <mergeCell ref="A46:G46"/>
  </mergeCell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Z147"/>
  <sheetViews>
    <sheetView workbookViewId="0">
      <selection sqref="A1:G1"/>
    </sheetView>
  </sheetViews>
  <sheetFormatPr defaultRowHeight="15" x14ac:dyDescent="0.25"/>
  <cols>
    <col min="1" max="9" width="9.140625" style="18"/>
    <col min="10" max="11" width="11.140625" style="18" bestFit="1" customWidth="1"/>
    <col min="12" max="12" width="11.140625" style="18" customWidth="1"/>
    <col min="13" max="14" width="11.140625" style="18" bestFit="1" customWidth="1"/>
    <col min="15" max="15" width="11.140625" style="18" customWidth="1"/>
    <col min="16" max="17" width="11.140625" style="18" bestFit="1" customWidth="1"/>
    <col min="18" max="18" width="11.140625" style="18" customWidth="1"/>
    <col min="19" max="20" width="11.140625" style="18" bestFit="1" customWidth="1"/>
    <col min="21" max="21" width="11.140625" style="18" customWidth="1"/>
    <col min="22" max="23" width="11.140625" style="18" bestFit="1" customWidth="1"/>
    <col min="24" max="24" width="11.140625" style="18" customWidth="1"/>
    <col min="25" max="26" width="11.140625" style="18" bestFit="1" customWidth="1"/>
    <col min="27" max="16384" width="9.140625" style="18"/>
  </cols>
  <sheetData>
    <row r="1" spans="1:26" x14ac:dyDescent="0.25">
      <c r="A1" s="922" t="s">
        <v>94</v>
      </c>
      <c r="B1" s="923"/>
      <c r="C1" s="923"/>
      <c r="D1" s="923"/>
      <c r="E1" s="923"/>
      <c r="F1" s="923"/>
      <c r="G1" s="924"/>
      <c r="J1" s="20" t="s">
        <v>23</v>
      </c>
      <c r="K1" s="20" t="s">
        <v>24</v>
      </c>
      <c r="L1" s="20"/>
      <c r="M1" s="20" t="s">
        <v>23</v>
      </c>
      <c r="N1" s="20" t="s">
        <v>24</v>
      </c>
      <c r="O1" s="20"/>
      <c r="P1" s="20" t="s">
        <v>23</v>
      </c>
      <c r="Q1" s="20" t="s">
        <v>24</v>
      </c>
      <c r="R1" s="20"/>
      <c r="S1" s="20" t="s">
        <v>23</v>
      </c>
      <c r="T1" s="20" t="s">
        <v>24</v>
      </c>
      <c r="U1" s="20"/>
      <c r="V1" s="20" t="s">
        <v>23</v>
      </c>
      <c r="W1" s="20" t="s">
        <v>24</v>
      </c>
      <c r="X1" s="20"/>
      <c r="Y1" s="20" t="s">
        <v>23</v>
      </c>
      <c r="Z1" s="20" t="s">
        <v>24</v>
      </c>
    </row>
    <row r="2" spans="1:26" x14ac:dyDescent="0.25">
      <c r="A2" s="323" t="s">
        <v>1</v>
      </c>
      <c r="B2" s="317">
        <v>2010</v>
      </c>
      <c r="C2" s="317">
        <v>2015</v>
      </c>
      <c r="D2" s="317">
        <v>2020</v>
      </c>
      <c r="E2" s="317">
        <v>2025</v>
      </c>
      <c r="F2" s="317">
        <v>2030</v>
      </c>
      <c r="G2" s="326">
        <v>2035</v>
      </c>
      <c r="J2" s="1">
        <f>B2</f>
        <v>2010</v>
      </c>
      <c r="K2" s="1">
        <f>B24</f>
        <v>2010</v>
      </c>
      <c r="L2" s="1"/>
      <c r="M2" s="1">
        <v>2015</v>
      </c>
      <c r="N2" s="1">
        <v>2015</v>
      </c>
      <c r="O2" s="1"/>
      <c r="P2" s="1">
        <v>2020</v>
      </c>
      <c r="Q2" s="1">
        <v>2020</v>
      </c>
      <c r="R2" s="1"/>
      <c r="S2" s="1">
        <v>2025</v>
      </c>
      <c r="T2" s="1">
        <v>2025</v>
      </c>
      <c r="U2" s="1"/>
      <c r="V2" s="1">
        <v>2030</v>
      </c>
      <c r="W2" s="1">
        <v>2030</v>
      </c>
      <c r="X2" s="1"/>
      <c r="Y2" s="1">
        <v>2035</v>
      </c>
      <c r="Z2" s="1">
        <v>2035</v>
      </c>
    </row>
    <row r="3" spans="1:26" x14ac:dyDescent="0.25">
      <c r="A3" s="323" t="s">
        <v>2</v>
      </c>
      <c r="B3" s="317">
        <v>251</v>
      </c>
      <c r="C3" s="318">
        <v>190.48980821330946</v>
      </c>
      <c r="D3" s="318">
        <v>196.06444085413926</v>
      </c>
      <c r="E3" s="318">
        <v>233.68234524280206</v>
      </c>
      <c r="F3" s="318">
        <v>234.1050711619643</v>
      </c>
      <c r="G3" s="327">
        <v>199.78999114742402</v>
      </c>
      <c r="I3" s="21" t="s">
        <v>2</v>
      </c>
      <c r="J3" s="20">
        <f>-B3/B$66</f>
        <v>-3.4121805328983144E-2</v>
      </c>
      <c r="K3" s="20">
        <f>B25/B$66</f>
        <v>2.5149537792278413E-2</v>
      </c>
      <c r="L3" s="21" t="s">
        <v>2</v>
      </c>
      <c r="M3" s="20">
        <f>-C3/C$66</f>
        <v>-2.6566551210726406E-2</v>
      </c>
      <c r="N3" s="20">
        <f>C25/C$66</f>
        <v>2.5723933744065647E-2</v>
      </c>
      <c r="O3" s="21" t="s">
        <v>2</v>
      </c>
      <c r="P3" s="20">
        <f>-D3/D$66</f>
        <v>-2.8162331365527923E-2</v>
      </c>
      <c r="Q3" s="20">
        <f>D25/D$66</f>
        <v>2.7051907857841662E-2</v>
      </c>
      <c r="R3" s="21" t="s">
        <v>2</v>
      </c>
      <c r="S3" s="20">
        <f>-E3/E$66</f>
        <v>-3.4347609430627889E-2</v>
      </c>
      <c r="T3" s="20">
        <f>E25/E$66</f>
        <v>3.3000836730763046E-2</v>
      </c>
      <c r="U3" s="21" t="s">
        <v>2</v>
      </c>
      <c r="V3" s="20">
        <f>-F3/F$66</f>
        <v>-3.5319981434175168E-2</v>
      </c>
      <c r="W3" s="20">
        <f>F25/F$66</f>
        <v>3.3934877756269424E-2</v>
      </c>
      <c r="X3" s="21" t="s">
        <v>2</v>
      </c>
      <c r="Y3" s="20">
        <f>-G3/G$66</f>
        <v>-3.1365172968340925E-2</v>
      </c>
      <c r="Z3" s="20">
        <f>G25/G$66</f>
        <v>3.0135166405003404E-2</v>
      </c>
    </row>
    <row r="4" spans="1:26" x14ac:dyDescent="0.25">
      <c r="A4" s="323" t="s">
        <v>3</v>
      </c>
      <c r="B4" s="317">
        <v>219</v>
      </c>
      <c r="C4" s="318">
        <v>242.21084605661679</v>
      </c>
      <c r="D4" s="318">
        <v>180.74352286254262</v>
      </c>
      <c r="E4" s="318">
        <v>188.45477265261235</v>
      </c>
      <c r="F4" s="318">
        <v>225.50445277541328</v>
      </c>
      <c r="G4" s="327">
        <v>224.1874734081253</v>
      </c>
      <c r="I4" s="21" t="s">
        <v>3</v>
      </c>
      <c r="J4" s="20">
        <f t="shared" ref="J4:J20" si="0">-B4/B$66</f>
        <v>-2.9771615008156605E-2</v>
      </c>
      <c r="K4" s="20">
        <f t="shared" ref="K4:K20" si="1">B26/B$66</f>
        <v>2.732463295269168E-2</v>
      </c>
      <c r="L4" s="21" t="s">
        <v>3</v>
      </c>
      <c r="M4" s="20">
        <f t="shared" ref="M4:M20" si="2">-C4/C$66</f>
        <v>-3.3779795916172743E-2</v>
      </c>
      <c r="N4" s="20">
        <f t="shared" ref="N4:N20" si="3">C26/C$66</f>
        <v>2.4698618880440934E-2</v>
      </c>
      <c r="O4" s="21" t="s">
        <v>3</v>
      </c>
      <c r="P4" s="20">
        <f t="shared" ref="P4:P20" si="4">-D4/D$66</f>
        <v>-2.5961663220790684E-2</v>
      </c>
      <c r="Q4" s="20">
        <f t="shared" ref="Q4:Q20" si="5">D26/D$66</f>
        <v>2.5462375408574059E-2</v>
      </c>
      <c r="R4" s="21" t="s">
        <v>3</v>
      </c>
      <c r="S4" s="20">
        <f t="shared" ref="S4:S20" si="6">-E4/E$66</f>
        <v>-2.7699871463050051E-2</v>
      </c>
      <c r="T4" s="20">
        <f t="shared" ref="T4:T20" si="7">E26/E$66</f>
        <v>2.6594589344819758E-2</v>
      </c>
      <c r="U4" s="21" t="s">
        <v>3</v>
      </c>
      <c r="V4" s="20">
        <f t="shared" ref="V4:V20" si="8">-F4/F$66</f>
        <v>-3.4022385956094969E-2</v>
      </c>
      <c r="W4" s="20">
        <f t="shared" ref="W4:W20" si="9">F26/F$66</f>
        <v>3.2699074811523843E-2</v>
      </c>
      <c r="X4" s="21" t="s">
        <v>3</v>
      </c>
      <c r="Y4" s="20">
        <f t="shared" ref="Y4:Y20" si="10">-G4/G$66</f>
        <v>-3.5195351080387918E-2</v>
      </c>
      <c r="Z4" s="20">
        <f t="shared" ref="Z4:Z20" si="11">G26/G$66</f>
        <v>3.3824998942500337E-2</v>
      </c>
    </row>
    <row r="5" spans="1:26" x14ac:dyDescent="0.25">
      <c r="A5" s="323" t="s">
        <v>4</v>
      </c>
      <c r="B5" s="317">
        <v>245</v>
      </c>
      <c r="C5" s="318">
        <v>209.67727975699745</v>
      </c>
      <c r="D5" s="318">
        <v>233.9882904797343</v>
      </c>
      <c r="E5" s="318">
        <v>171.36590736229786</v>
      </c>
      <c r="F5" s="318">
        <v>181.38732916227249</v>
      </c>
      <c r="G5" s="327">
        <v>217.81032404277221</v>
      </c>
      <c r="I5" s="21" t="s">
        <v>4</v>
      </c>
      <c r="J5" s="20">
        <f t="shared" si="0"/>
        <v>-3.3306144643828167E-2</v>
      </c>
      <c r="K5" s="20">
        <f t="shared" si="1"/>
        <v>3.5753126699293092E-2</v>
      </c>
      <c r="L5" s="21" t="s">
        <v>4</v>
      </c>
      <c r="M5" s="20">
        <f t="shared" si="2"/>
        <v>-2.9242520860498604E-2</v>
      </c>
      <c r="N5" s="20">
        <f t="shared" si="3"/>
        <v>2.6645758484963096E-2</v>
      </c>
      <c r="O5" s="21" t="s">
        <v>4</v>
      </c>
      <c r="P5" s="20">
        <f t="shared" si="4"/>
        <v>-3.3609642541178632E-2</v>
      </c>
      <c r="Q5" s="20">
        <f t="shared" si="5"/>
        <v>2.4371308316713563E-2</v>
      </c>
      <c r="R5" s="21" t="s">
        <v>4</v>
      </c>
      <c r="S5" s="20">
        <f t="shared" si="6"/>
        <v>-2.5188078498996787E-2</v>
      </c>
      <c r="T5" s="20">
        <f t="shared" si="7"/>
        <v>2.5056139037196827E-2</v>
      </c>
      <c r="U5" s="21" t="s">
        <v>4</v>
      </c>
      <c r="V5" s="20">
        <f t="shared" si="8"/>
        <v>-2.7366331991901683E-2</v>
      </c>
      <c r="W5" s="20">
        <f t="shared" si="9"/>
        <v>2.6243558460020001E-2</v>
      </c>
      <c r="X5" s="21" t="s">
        <v>4</v>
      </c>
      <c r="Y5" s="20">
        <f t="shared" si="10"/>
        <v>-3.4194197860747143E-2</v>
      </c>
      <c r="Z5" s="20">
        <f t="shared" si="11"/>
        <v>3.287348535056462E-2</v>
      </c>
    </row>
    <row r="6" spans="1:26" x14ac:dyDescent="0.25">
      <c r="A6" s="323" t="s">
        <v>5</v>
      </c>
      <c r="B6" s="317">
        <v>260</v>
      </c>
      <c r="C6" s="318">
        <v>234.98802208255717</v>
      </c>
      <c r="D6" s="318">
        <v>200.41493138353971</v>
      </c>
      <c r="E6" s="318">
        <v>225.79290655782657</v>
      </c>
      <c r="F6" s="318">
        <v>162.03495585367287</v>
      </c>
      <c r="G6" s="327">
        <v>174.44831586704763</v>
      </c>
      <c r="I6" s="21" t="s">
        <v>5</v>
      </c>
      <c r="J6" s="20">
        <f t="shared" si="0"/>
        <v>-3.5345296356715607E-2</v>
      </c>
      <c r="K6" s="20">
        <f t="shared" si="1"/>
        <v>3.2354540511147362E-2</v>
      </c>
      <c r="L6" s="21" t="s">
        <v>5</v>
      </c>
      <c r="M6" s="20">
        <f t="shared" si="2"/>
        <v>-3.2772468937408372E-2</v>
      </c>
      <c r="N6" s="20">
        <f t="shared" si="3"/>
        <v>3.5415779665367561E-2</v>
      </c>
      <c r="O6" s="21" t="s">
        <v>5</v>
      </c>
      <c r="P6" s="20">
        <f t="shared" si="4"/>
        <v>-2.8787227727957634E-2</v>
      </c>
      <c r="Q6" s="20">
        <f t="shared" si="5"/>
        <v>2.6027419847691684E-2</v>
      </c>
      <c r="R6" s="21" t="s">
        <v>5</v>
      </c>
      <c r="S6" s="20">
        <f t="shared" si="6"/>
        <v>-3.3187986703045E-2</v>
      </c>
      <c r="T6" s="20">
        <f t="shared" si="7"/>
        <v>2.3871708148487863E-2</v>
      </c>
      <c r="U6" s="21" t="s">
        <v>5</v>
      </c>
      <c r="V6" s="20">
        <f t="shared" si="8"/>
        <v>-2.4446594018801254E-2</v>
      </c>
      <c r="W6" s="20">
        <f t="shared" si="9"/>
        <v>2.4712750195708632E-2</v>
      </c>
      <c r="X6" s="21" t="s">
        <v>5</v>
      </c>
      <c r="Y6" s="20">
        <f t="shared" si="10"/>
        <v>-2.738676532183364E-2</v>
      </c>
      <c r="Z6" s="20">
        <f t="shared" si="11"/>
        <v>2.6224174623285808E-2</v>
      </c>
    </row>
    <row r="7" spans="1:26" x14ac:dyDescent="0.25">
      <c r="A7" s="323" t="s">
        <v>6</v>
      </c>
      <c r="B7" s="317">
        <v>153</v>
      </c>
      <c r="C7" s="318">
        <v>252.98440518294379</v>
      </c>
      <c r="D7" s="318">
        <v>224.11426205988505</v>
      </c>
      <c r="E7" s="318">
        <v>190.56349128172758</v>
      </c>
      <c r="F7" s="318">
        <v>216.9649113675714</v>
      </c>
      <c r="G7" s="327">
        <v>152.22556314320684</v>
      </c>
      <c r="I7" s="21" t="s">
        <v>6</v>
      </c>
      <c r="J7" s="20">
        <f t="shared" si="0"/>
        <v>-2.0799347471451877E-2</v>
      </c>
      <c r="K7" s="20">
        <f t="shared" si="1"/>
        <v>1.7128874388254486E-2</v>
      </c>
      <c r="L7" s="21" t="s">
        <v>6</v>
      </c>
      <c r="M7" s="20">
        <f t="shared" si="2"/>
        <v>-3.5282324124563037E-2</v>
      </c>
      <c r="N7" s="20">
        <f t="shared" si="3"/>
        <v>3.2382221065598543E-2</v>
      </c>
      <c r="O7" s="21" t="s">
        <v>6</v>
      </c>
      <c r="P7" s="20">
        <f t="shared" si="4"/>
        <v>-3.2191355476675655E-2</v>
      </c>
      <c r="Q7" s="20">
        <f t="shared" si="5"/>
        <v>3.5028001874632966E-2</v>
      </c>
      <c r="R7" s="21" t="s">
        <v>6</v>
      </c>
      <c r="S7" s="20">
        <f t="shared" si="6"/>
        <v>-2.8009819755449646E-2</v>
      </c>
      <c r="T7" s="20">
        <f t="shared" si="7"/>
        <v>2.5094806964059378E-2</v>
      </c>
      <c r="U7" s="21" t="s">
        <v>6</v>
      </c>
      <c r="V7" s="20">
        <f t="shared" si="8"/>
        <v>-3.2734005305115076E-2</v>
      </c>
      <c r="W7" s="20">
        <f t="shared" si="9"/>
        <v>2.3348781581095355E-2</v>
      </c>
      <c r="X7" s="21" t="s">
        <v>6</v>
      </c>
      <c r="Y7" s="20">
        <f t="shared" si="10"/>
        <v>-2.3897999548268895E-2</v>
      </c>
      <c r="Z7" s="20">
        <f t="shared" si="11"/>
        <v>2.4588087745364199E-2</v>
      </c>
    </row>
    <row r="8" spans="1:26" x14ac:dyDescent="0.25">
      <c r="A8" s="323" t="s">
        <v>7</v>
      </c>
      <c r="B8" s="317">
        <v>183</v>
      </c>
      <c r="C8" s="318">
        <v>144.52444972780873</v>
      </c>
      <c r="D8" s="318">
        <v>244.73936810845206</v>
      </c>
      <c r="E8" s="318">
        <v>212.05316831548407</v>
      </c>
      <c r="F8" s="318">
        <v>179.95675137691873</v>
      </c>
      <c r="G8" s="327">
        <v>207.18111772920344</v>
      </c>
      <c r="I8" s="21" t="s">
        <v>7</v>
      </c>
      <c r="J8" s="20">
        <f t="shared" si="0"/>
        <v>-2.4877650897226752E-2</v>
      </c>
      <c r="K8" s="20">
        <f t="shared" si="1"/>
        <v>2.365415986949429E-2</v>
      </c>
      <c r="L8" s="21" t="s">
        <v>7</v>
      </c>
      <c r="M8" s="20">
        <f t="shared" si="2"/>
        <v>-2.0156019006520365E-2</v>
      </c>
      <c r="N8" s="20">
        <f t="shared" si="3"/>
        <v>1.6630364832916775E-2</v>
      </c>
      <c r="O8" s="21" t="s">
        <v>7</v>
      </c>
      <c r="P8" s="20">
        <f t="shared" si="4"/>
        <v>-3.5153907321663284E-2</v>
      </c>
      <c r="Q8" s="20">
        <f t="shared" si="5"/>
        <v>3.2628073142407746E-2</v>
      </c>
      <c r="R8" s="21" t="s">
        <v>7</v>
      </c>
      <c r="S8" s="20">
        <f t="shared" si="6"/>
        <v>-3.1168462453848092E-2</v>
      </c>
      <c r="T8" s="20">
        <f t="shared" si="7"/>
        <v>3.4453837995561815E-2</v>
      </c>
      <c r="U8" s="21" t="s">
        <v>7</v>
      </c>
      <c r="V8" s="20">
        <f t="shared" si="8"/>
        <v>-2.7150497364449806E-2</v>
      </c>
      <c r="W8" s="20">
        <f t="shared" si="9"/>
        <v>2.4277918462713845E-2</v>
      </c>
      <c r="X8" s="21" t="s">
        <v>7</v>
      </c>
      <c r="Y8" s="20">
        <f t="shared" si="10"/>
        <v>-3.2525511193178987E-2</v>
      </c>
      <c r="Z8" s="20">
        <f t="shared" si="11"/>
        <v>2.3199190364885377E-2</v>
      </c>
    </row>
    <row r="9" spans="1:26" x14ac:dyDescent="0.25">
      <c r="A9" s="323" t="s">
        <v>8</v>
      </c>
      <c r="B9" s="317">
        <v>211</v>
      </c>
      <c r="C9" s="318">
        <v>174.05962403267006</v>
      </c>
      <c r="D9" s="318">
        <v>137.01776888884638</v>
      </c>
      <c r="E9" s="318">
        <v>237.91983805392869</v>
      </c>
      <c r="F9" s="318">
        <v>201.21697918153353</v>
      </c>
      <c r="G9" s="327">
        <v>170.57352135419237</v>
      </c>
      <c r="I9" s="21" t="s">
        <v>8</v>
      </c>
      <c r="J9" s="20">
        <f t="shared" si="0"/>
        <v>-2.8684067427949971E-2</v>
      </c>
      <c r="K9" s="20">
        <f t="shared" si="1"/>
        <v>2.569331158238173E-2</v>
      </c>
      <c r="L9" s="21" t="s">
        <v>8</v>
      </c>
      <c r="M9" s="20">
        <f t="shared" si="2"/>
        <v>-2.4275125052389154E-2</v>
      </c>
      <c r="N9" s="20">
        <f t="shared" si="3"/>
        <v>2.3224748417904298E-2</v>
      </c>
      <c r="O9" s="21" t="s">
        <v>8</v>
      </c>
      <c r="P9" s="20">
        <f t="shared" si="4"/>
        <v>-1.9680977303190312E-2</v>
      </c>
      <c r="Q9" s="20">
        <f t="shared" si="5"/>
        <v>1.6170681660961965E-2</v>
      </c>
      <c r="R9" s="21" t="s">
        <v>8</v>
      </c>
      <c r="S9" s="20">
        <f t="shared" si="6"/>
        <v>-3.4970453864555676E-2</v>
      </c>
      <c r="T9" s="20">
        <f t="shared" si="7"/>
        <v>3.2656566583511099E-2</v>
      </c>
      <c r="U9" s="21" t="s">
        <v>8</v>
      </c>
      <c r="V9" s="20">
        <f t="shared" si="8"/>
        <v>-3.0358077822311036E-2</v>
      </c>
      <c r="W9" s="20">
        <f t="shared" si="9"/>
        <v>3.3927761735689711E-2</v>
      </c>
      <c r="X9" s="21" t="s">
        <v>8</v>
      </c>
      <c r="Y9" s="20">
        <f t="shared" si="10"/>
        <v>-2.6778458572258759E-2</v>
      </c>
      <c r="Z9" s="20">
        <f t="shared" si="11"/>
        <v>2.3738745381501482E-2</v>
      </c>
    </row>
    <row r="10" spans="1:26" x14ac:dyDescent="0.25">
      <c r="A10" s="323" t="s">
        <v>9</v>
      </c>
      <c r="B10" s="317">
        <v>222</v>
      </c>
      <c r="C10" s="318">
        <v>201.19700328466197</v>
      </c>
      <c r="D10" s="318">
        <v>165.10277138173541</v>
      </c>
      <c r="E10" s="318">
        <v>129.51969913189322</v>
      </c>
      <c r="F10" s="318">
        <v>230.9890793794124</v>
      </c>
      <c r="G10" s="327">
        <v>190.19933395475567</v>
      </c>
      <c r="I10" s="21" t="s">
        <v>9</v>
      </c>
      <c r="J10" s="20">
        <f t="shared" si="0"/>
        <v>-3.0179445350734094E-2</v>
      </c>
      <c r="K10" s="20">
        <f t="shared" si="1"/>
        <v>2.2294725394235999E-2</v>
      </c>
      <c r="L10" s="21" t="s">
        <v>9</v>
      </c>
      <c r="M10" s="20">
        <f t="shared" si="2"/>
        <v>-2.8059823994474473E-2</v>
      </c>
      <c r="N10" s="20">
        <f t="shared" si="3"/>
        <v>2.548440647299231E-2</v>
      </c>
      <c r="O10" s="21" t="s">
        <v>9</v>
      </c>
      <c r="P10" s="20">
        <f t="shared" si="4"/>
        <v>-2.3715054788943236E-2</v>
      </c>
      <c r="Q10" s="20">
        <f t="shared" si="5"/>
        <v>2.2895623148021221E-2</v>
      </c>
      <c r="R10" s="21" t="s">
        <v>9</v>
      </c>
      <c r="S10" s="20">
        <f t="shared" si="6"/>
        <v>-1.9037347621329265E-2</v>
      </c>
      <c r="T10" s="20">
        <f t="shared" si="7"/>
        <v>1.5609801434332136E-2</v>
      </c>
      <c r="U10" s="21" t="s">
        <v>9</v>
      </c>
      <c r="V10" s="20">
        <f t="shared" si="8"/>
        <v>-3.4849864441995046E-2</v>
      </c>
      <c r="W10" s="20">
        <f t="shared" si="9"/>
        <v>3.2848227203550226E-2</v>
      </c>
      <c r="X10" s="21" t="s">
        <v>9</v>
      </c>
      <c r="Y10" s="20">
        <f t="shared" si="10"/>
        <v>-2.9859528866749585E-2</v>
      </c>
      <c r="Z10" s="20">
        <f t="shared" si="11"/>
        <v>3.3859646967349472E-2</v>
      </c>
    </row>
    <row r="11" spans="1:26" x14ac:dyDescent="0.25">
      <c r="A11" s="323" t="s">
        <v>10</v>
      </c>
      <c r="B11" s="317">
        <v>184</v>
      </c>
      <c r="C11" s="318">
        <v>213.34044112186032</v>
      </c>
      <c r="D11" s="318">
        <v>191.40087310889896</v>
      </c>
      <c r="E11" s="318">
        <v>156.21793630164123</v>
      </c>
      <c r="F11" s="318">
        <v>122.16629846066542</v>
      </c>
      <c r="G11" s="327">
        <v>224.0674841914732</v>
      </c>
      <c r="I11" s="21" t="s">
        <v>10</v>
      </c>
      <c r="J11" s="20">
        <f t="shared" si="0"/>
        <v>-2.5013594344752584E-2</v>
      </c>
      <c r="K11" s="20">
        <f t="shared" si="1"/>
        <v>2.6644915715062535E-2</v>
      </c>
      <c r="L11" s="21" t="s">
        <v>10</v>
      </c>
      <c r="M11" s="20">
        <f t="shared" si="2"/>
        <v>-2.9753401547006557E-2</v>
      </c>
      <c r="N11" s="20">
        <f t="shared" si="3"/>
        <v>2.1745493199322275E-2</v>
      </c>
      <c r="O11" s="21" t="s">
        <v>10</v>
      </c>
      <c r="P11" s="20">
        <f t="shared" si="4"/>
        <v>-2.749246517452008E-2</v>
      </c>
      <c r="Q11" s="20">
        <f t="shared" si="5"/>
        <v>2.5267887856426797E-2</v>
      </c>
      <c r="R11" s="21" t="s">
        <v>10</v>
      </c>
      <c r="S11" s="20">
        <f t="shared" si="6"/>
        <v>-2.2961566294502751E-2</v>
      </c>
      <c r="T11" s="20">
        <f t="shared" si="7"/>
        <v>2.230031398059271E-2</v>
      </c>
      <c r="U11" s="21" t="s">
        <v>10</v>
      </c>
      <c r="V11" s="20">
        <f t="shared" si="8"/>
        <v>-1.8431516122636049E-2</v>
      </c>
      <c r="W11" s="20">
        <f t="shared" si="9"/>
        <v>1.5024095436368423E-2</v>
      </c>
      <c r="X11" s="21" t="s">
        <v>10</v>
      </c>
      <c r="Y11" s="20">
        <f t="shared" si="10"/>
        <v>-3.5176513887828796E-2</v>
      </c>
      <c r="Z11" s="20">
        <f t="shared" si="11"/>
        <v>3.3375137938472015E-2</v>
      </c>
    </row>
    <row r="12" spans="1:26" x14ac:dyDescent="0.25">
      <c r="A12" s="324" t="s">
        <v>11</v>
      </c>
      <c r="B12" s="319">
        <v>328</v>
      </c>
      <c r="C12" s="320">
        <v>169.74770289996181</v>
      </c>
      <c r="D12" s="320">
        <v>204.52260264419647</v>
      </c>
      <c r="E12" s="320">
        <v>181.25188230958614</v>
      </c>
      <c r="F12" s="320">
        <v>147.20191800955098</v>
      </c>
      <c r="G12" s="328">
        <v>114.73751966705231</v>
      </c>
      <c r="I12" s="21" t="s">
        <v>11</v>
      </c>
      <c r="J12" s="20">
        <f t="shared" si="0"/>
        <v>-4.4589450788471999E-2</v>
      </c>
      <c r="K12" s="20">
        <f t="shared" si="1"/>
        <v>4.2958129418162044E-2</v>
      </c>
      <c r="L12" s="21" t="s">
        <v>11</v>
      </c>
      <c r="M12" s="20">
        <f t="shared" si="2"/>
        <v>-2.3673765459121931E-2</v>
      </c>
      <c r="N12" s="20">
        <f t="shared" si="3"/>
        <v>2.5601097101065909E-2</v>
      </c>
      <c r="O12" s="21" t="s">
        <v>11</v>
      </c>
      <c r="P12" s="20">
        <f t="shared" si="4"/>
        <v>-2.937724598256471E-2</v>
      </c>
      <c r="Q12" s="20">
        <f t="shared" si="5"/>
        <v>2.1314244949473895E-2</v>
      </c>
      <c r="R12" s="21" t="s">
        <v>11</v>
      </c>
      <c r="S12" s="20">
        <f t="shared" si="6"/>
        <v>-2.6641160485047631E-2</v>
      </c>
      <c r="T12" s="20">
        <f t="shared" si="7"/>
        <v>2.4913269903505324E-2</v>
      </c>
      <c r="U12" s="21" t="s">
        <v>11</v>
      </c>
      <c r="V12" s="20">
        <f t="shared" si="8"/>
        <v>-2.2208698792241452E-2</v>
      </c>
      <c r="W12" s="20">
        <f t="shared" si="9"/>
        <v>2.1784248416290064E-2</v>
      </c>
      <c r="X12" s="21" t="s">
        <v>11</v>
      </c>
      <c r="Y12" s="20">
        <f t="shared" si="10"/>
        <v>-1.8012724910028182E-2</v>
      </c>
      <c r="Z12" s="20">
        <f t="shared" si="11"/>
        <v>1.4643496352200499E-2</v>
      </c>
    </row>
    <row r="13" spans="1:26" x14ac:dyDescent="0.25">
      <c r="A13" s="324" t="s">
        <v>12</v>
      </c>
      <c r="B13" s="319">
        <v>345</v>
      </c>
      <c r="C13" s="320">
        <v>308.5331362702575</v>
      </c>
      <c r="D13" s="320">
        <v>154.51488868077175</v>
      </c>
      <c r="E13" s="320">
        <v>194.32298227642787</v>
      </c>
      <c r="F13" s="320">
        <v>169.76708315595258</v>
      </c>
      <c r="G13" s="328">
        <v>137.2101192273922</v>
      </c>
      <c r="I13" s="21" t="s">
        <v>12</v>
      </c>
      <c r="J13" s="20">
        <f t="shared" si="0"/>
        <v>-4.6900489396411095E-2</v>
      </c>
      <c r="K13" s="20">
        <f t="shared" si="1"/>
        <v>3.9423599782490486E-2</v>
      </c>
      <c r="L13" s="21" t="s">
        <v>12</v>
      </c>
      <c r="M13" s="20">
        <f t="shared" si="2"/>
        <v>-4.3029395860125219E-2</v>
      </c>
      <c r="N13" s="20">
        <f t="shared" si="3"/>
        <v>4.2218296995833932E-2</v>
      </c>
      <c r="O13" s="21" t="s">
        <v>12</v>
      </c>
      <c r="P13" s="20">
        <f t="shared" si="4"/>
        <v>-2.2194231024139765E-2</v>
      </c>
      <c r="Q13" s="20">
        <f t="shared" si="5"/>
        <v>2.449591696435274E-2</v>
      </c>
      <c r="R13" s="21" t="s">
        <v>12</v>
      </c>
      <c r="S13" s="20">
        <f t="shared" si="6"/>
        <v>-2.8562405481212364E-2</v>
      </c>
      <c r="T13" s="20">
        <f t="shared" si="7"/>
        <v>2.065212493235228E-2</v>
      </c>
      <c r="U13" s="21" t="s">
        <v>12</v>
      </c>
      <c r="V13" s="20">
        <f t="shared" si="8"/>
        <v>-2.5613158209007354E-2</v>
      </c>
      <c r="W13" s="20">
        <f t="shared" si="9"/>
        <v>2.4517891036191307E-2</v>
      </c>
      <c r="X13" s="21" t="s">
        <v>12</v>
      </c>
      <c r="Y13" s="20">
        <f t="shared" si="10"/>
        <v>-2.154071431635541E-2</v>
      </c>
      <c r="Z13" s="20">
        <f t="shared" si="11"/>
        <v>2.1434059467800321E-2</v>
      </c>
    </row>
    <row r="14" spans="1:26" x14ac:dyDescent="0.25">
      <c r="A14" s="324" t="s">
        <v>13</v>
      </c>
      <c r="B14" s="319">
        <v>310</v>
      </c>
      <c r="C14" s="320">
        <v>324.33696796358095</v>
      </c>
      <c r="D14" s="320">
        <v>287.97919524243991</v>
      </c>
      <c r="E14" s="320">
        <v>139.07567015681661</v>
      </c>
      <c r="F14" s="320">
        <v>183.59055976903085</v>
      </c>
      <c r="G14" s="328">
        <v>157.68488199389253</v>
      </c>
      <c r="I14" s="21" t="s">
        <v>13</v>
      </c>
      <c r="J14" s="20">
        <f t="shared" si="0"/>
        <v>-4.2142468733007067E-2</v>
      </c>
      <c r="K14" s="20">
        <f t="shared" si="1"/>
        <v>3.6568787384448069E-2</v>
      </c>
      <c r="L14" s="21" t="s">
        <v>13</v>
      </c>
      <c r="M14" s="20">
        <f t="shared" si="2"/>
        <v>-4.5233468130155691E-2</v>
      </c>
      <c r="N14" s="20">
        <f t="shared" si="3"/>
        <v>3.8590285596006454E-2</v>
      </c>
      <c r="O14" s="21" t="s">
        <v>13</v>
      </c>
      <c r="P14" s="20">
        <f t="shared" si="4"/>
        <v>-4.1364795612423955E-2</v>
      </c>
      <c r="Q14" s="20">
        <f t="shared" si="5"/>
        <v>4.1471600229398844E-2</v>
      </c>
      <c r="R14" s="21" t="s">
        <v>13</v>
      </c>
      <c r="S14" s="20">
        <f t="shared" si="6"/>
        <v>-2.0441924249287324E-2</v>
      </c>
      <c r="T14" s="20">
        <f t="shared" si="7"/>
        <v>2.3110173524962713E-2</v>
      </c>
      <c r="U14" s="21" t="s">
        <v>13</v>
      </c>
      <c r="V14" s="20">
        <f t="shared" si="8"/>
        <v>-2.7698738563616116E-2</v>
      </c>
      <c r="W14" s="20">
        <f t="shared" si="9"/>
        <v>2.0002746952648594E-2</v>
      </c>
      <c r="X14" s="21" t="s">
        <v>13</v>
      </c>
      <c r="Y14" s="20">
        <f t="shared" si="10"/>
        <v>-2.4755061901881644E-2</v>
      </c>
      <c r="Z14" s="20">
        <f t="shared" si="11"/>
        <v>2.4363558749300594E-2</v>
      </c>
    </row>
    <row r="15" spans="1:26" x14ac:dyDescent="0.25">
      <c r="A15" s="324" t="s">
        <v>14</v>
      </c>
      <c r="B15" s="319">
        <v>222</v>
      </c>
      <c r="C15" s="320">
        <v>289.6884075853992</v>
      </c>
      <c r="D15" s="320">
        <v>300.6588399802904</v>
      </c>
      <c r="E15" s="320">
        <v>264.94406741540087</v>
      </c>
      <c r="F15" s="320">
        <v>122.97739060011396</v>
      </c>
      <c r="G15" s="328">
        <v>171.37425756801221</v>
      </c>
      <c r="I15" s="21" t="s">
        <v>14</v>
      </c>
      <c r="J15" s="20">
        <f t="shared" si="0"/>
        <v>-3.0179445350734094E-2</v>
      </c>
      <c r="K15" s="20">
        <f t="shared" si="1"/>
        <v>3.3849918433931488E-2</v>
      </c>
      <c r="L15" s="21" t="s">
        <v>14</v>
      </c>
      <c r="M15" s="20">
        <f t="shared" si="2"/>
        <v>-4.0401226645434635E-2</v>
      </c>
      <c r="N15" s="20">
        <f t="shared" si="3"/>
        <v>3.5230593923732956E-2</v>
      </c>
      <c r="O15" s="21" t="s">
        <v>14</v>
      </c>
      <c r="P15" s="20">
        <f t="shared" si="4"/>
        <v>-4.3186076182979691E-2</v>
      </c>
      <c r="Q15" s="20">
        <f t="shared" si="5"/>
        <v>3.7307787320392513E-2</v>
      </c>
      <c r="R15" s="21" t="s">
        <v>14</v>
      </c>
      <c r="S15" s="20">
        <f t="shared" si="6"/>
        <v>-3.8942588234856995E-2</v>
      </c>
      <c r="T15" s="20">
        <f t="shared" si="7"/>
        <v>3.9813077221567648E-2</v>
      </c>
      <c r="U15" s="21" t="s">
        <v>14</v>
      </c>
      <c r="V15" s="20">
        <f t="shared" si="8"/>
        <v>-1.8553887497013106E-2</v>
      </c>
      <c r="W15" s="20">
        <f t="shared" si="9"/>
        <v>2.1445516685328962E-2</v>
      </c>
      <c r="X15" s="21" t="s">
        <v>14</v>
      </c>
      <c r="Y15" s="20">
        <f t="shared" si="10"/>
        <v>-2.6904166720621112E-2</v>
      </c>
      <c r="Z15" s="20">
        <f t="shared" si="11"/>
        <v>1.9340423040134416E-2</v>
      </c>
    </row>
    <row r="16" spans="1:26" x14ac:dyDescent="0.25">
      <c r="A16" s="324" t="s">
        <v>15</v>
      </c>
      <c r="B16" s="319">
        <v>181</v>
      </c>
      <c r="C16" s="320">
        <v>201.31143165035868</v>
      </c>
      <c r="D16" s="320">
        <v>263.80073330391519</v>
      </c>
      <c r="E16" s="320">
        <v>271.38377442624153</v>
      </c>
      <c r="F16" s="320">
        <v>237.35948251502555</v>
      </c>
      <c r="G16" s="328">
        <v>105.4172571322334</v>
      </c>
      <c r="I16" s="21" t="s">
        <v>15</v>
      </c>
      <c r="J16" s="20">
        <f t="shared" si="0"/>
        <v>-2.4605764002175096E-2</v>
      </c>
      <c r="K16" s="20">
        <f t="shared" si="1"/>
        <v>2.5285481239804241E-2</v>
      </c>
      <c r="L16" s="21" t="s">
        <v>15</v>
      </c>
      <c r="M16" s="20">
        <f t="shared" si="2"/>
        <v>-2.8075782680483739E-2</v>
      </c>
      <c r="N16" s="20">
        <f t="shared" si="3"/>
        <v>3.2306235624535502E-2</v>
      </c>
      <c r="O16" s="21" t="s">
        <v>15</v>
      </c>
      <c r="P16" s="20">
        <f t="shared" si="4"/>
        <v>-3.789184634097445E-2</v>
      </c>
      <c r="Q16" s="20">
        <f t="shared" si="5"/>
        <v>3.3493085314010608E-2</v>
      </c>
      <c r="R16" s="21" t="s">
        <v>15</v>
      </c>
      <c r="S16" s="20">
        <f t="shared" si="6"/>
        <v>-3.988912333157648E-2</v>
      </c>
      <c r="T16" s="20">
        <f t="shared" si="7"/>
        <v>3.5228293624755803E-2</v>
      </c>
      <c r="U16" s="21" t="s">
        <v>15</v>
      </c>
      <c r="V16" s="20">
        <f t="shared" si="8"/>
        <v>-3.5810982111771625E-2</v>
      </c>
      <c r="W16" s="20">
        <f t="shared" si="9"/>
        <v>3.7697521728565532E-2</v>
      </c>
      <c r="X16" s="21" t="s">
        <v>15</v>
      </c>
      <c r="Y16" s="20">
        <f t="shared" si="10"/>
        <v>-1.6549530258303947E-2</v>
      </c>
      <c r="Z16" s="20">
        <f t="shared" si="11"/>
        <v>1.9755533301475201E-2</v>
      </c>
    </row>
    <row r="17" spans="1:26" x14ac:dyDescent="0.25">
      <c r="A17" s="324" t="s">
        <v>16</v>
      </c>
      <c r="B17" s="319">
        <v>147</v>
      </c>
      <c r="C17" s="320">
        <v>159.62473275905529</v>
      </c>
      <c r="D17" s="320">
        <v>177.52764432441407</v>
      </c>
      <c r="E17" s="320">
        <v>233.64415781224108</v>
      </c>
      <c r="F17" s="320">
        <v>238.13029220143784</v>
      </c>
      <c r="G17" s="328">
        <v>206.65511673994416</v>
      </c>
      <c r="I17" s="21" t="s">
        <v>16</v>
      </c>
      <c r="J17" s="20">
        <f t="shared" si="0"/>
        <v>-1.99836867862969E-2</v>
      </c>
      <c r="K17" s="20">
        <f t="shared" si="1"/>
        <v>2.1479064709081022E-2</v>
      </c>
      <c r="L17" s="21" t="s">
        <v>16</v>
      </c>
      <c r="M17" s="20">
        <f t="shared" si="2"/>
        <v>-2.226197126826476E-2</v>
      </c>
      <c r="N17" s="20">
        <f t="shared" si="3"/>
        <v>2.3697884997337413E-2</v>
      </c>
      <c r="O17" s="21" t="s">
        <v>16</v>
      </c>
      <c r="P17" s="20">
        <f t="shared" si="4"/>
        <v>-2.5499740413026464E-2</v>
      </c>
      <c r="Q17" s="20">
        <f t="shared" si="5"/>
        <v>3.0517226164174838E-2</v>
      </c>
      <c r="R17" s="21" t="s">
        <v>16</v>
      </c>
      <c r="S17" s="20">
        <f t="shared" si="6"/>
        <v>-3.4341996482209793E-2</v>
      </c>
      <c r="T17" s="20">
        <f t="shared" si="7"/>
        <v>3.1165323043873806E-2</v>
      </c>
      <c r="U17" s="21" t="s">
        <v>16</v>
      </c>
      <c r="V17" s="20">
        <f t="shared" si="8"/>
        <v>-3.5927275977932813E-2</v>
      </c>
      <c r="W17" s="20">
        <f t="shared" si="9"/>
        <v>3.2889485605927637E-2</v>
      </c>
      <c r="X17" s="21" t="s">
        <v>16</v>
      </c>
      <c r="Y17" s="20">
        <f t="shared" si="10"/>
        <v>-3.2442933923342375E-2</v>
      </c>
      <c r="Z17" s="20">
        <f t="shared" si="11"/>
        <v>3.5661017375753577E-2</v>
      </c>
    </row>
    <row r="18" spans="1:26" x14ac:dyDescent="0.25">
      <c r="A18" s="324" t="s">
        <v>17</v>
      </c>
      <c r="B18" s="319">
        <v>112</v>
      </c>
      <c r="C18" s="320">
        <v>120.51610559974689</v>
      </c>
      <c r="D18" s="320">
        <v>130.79086769425575</v>
      </c>
      <c r="E18" s="320">
        <v>145.4340976016513</v>
      </c>
      <c r="F18" s="320">
        <v>192.32666775167209</v>
      </c>
      <c r="G18" s="328">
        <v>194.03127669086382</v>
      </c>
      <c r="I18" s="21" t="s">
        <v>17</v>
      </c>
      <c r="J18" s="20">
        <f t="shared" si="0"/>
        <v>-1.5225666122892877E-2</v>
      </c>
      <c r="K18" s="20">
        <f t="shared" si="1"/>
        <v>2.1479064709081022E-2</v>
      </c>
      <c r="L18" s="21" t="s">
        <v>17</v>
      </c>
      <c r="M18" s="20">
        <f t="shared" si="2"/>
        <v>-1.6807709142883612E-2</v>
      </c>
      <c r="N18" s="20">
        <f t="shared" si="3"/>
        <v>1.902361107204173E-2</v>
      </c>
      <c r="O18" s="21" t="s">
        <v>17</v>
      </c>
      <c r="P18" s="20">
        <f t="shared" si="4"/>
        <v>-1.8786556805222895E-2</v>
      </c>
      <c r="Q18" s="20">
        <f t="shared" si="5"/>
        <v>2.1232159312690343E-2</v>
      </c>
      <c r="R18" s="21" t="s">
        <v>17</v>
      </c>
      <c r="S18" s="20">
        <f t="shared" si="6"/>
        <v>-2.1376512535112885E-2</v>
      </c>
      <c r="T18" s="20">
        <f t="shared" si="7"/>
        <v>2.7269132229337696E-2</v>
      </c>
      <c r="U18" s="21" t="s">
        <v>17</v>
      </c>
      <c r="V18" s="20">
        <f t="shared" si="8"/>
        <v>-2.9016775674996598E-2</v>
      </c>
      <c r="W18" s="20">
        <f t="shared" si="9"/>
        <v>2.7681945012022372E-2</v>
      </c>
      <c r="X18" s="21" t="s">
        <v>17</v>
      </c>
      <c r="Y18" s="20">
        <f t="shared" si="10"/>
        <v>-3.0461108285380831E-2</v>
      </c>
      <c r="Z18" s="20">
        <f t="shared" si="11"/>
        <v>2.9629989730186861E-2</v>
      </c>
    </row>
    <row r="19" spans="1:26" x14ac:dyDescent="0.25">
      <c r="A19" s="324" t="s">
        <v>18</v>
      </c>
      <c r="B19" s="319">
        <v>88</v>
      </c>
      <c r="C19" s="320">
        <v>81.767804160225069</v>
      </c>
      <c r="D19" s="320">
        <v>88.389116464983829</v>
      </c>
      <c r="E19" s="320">
        <v>95.836818562629006</v>
      </c>
      <c r="F19" s="320">
        <v>106.57514619793304</v>
      </c>
      <c r="G19" s="328">
        <v>141.63938351937048</v>
      </c>
      <c r="I19" s="21" t="s">
        <v>18</v>
      </c>
      <c r="J19" s="20">
        <f t="shared" si="0"/>
        <v>-1.1963023382272975E-2</v>
      </c>
      <c r="K19" s="20">
        <f t="shared" si="1"/>
        <v>1.5497553017944535E-2</v>
      </c>
      <c r="L19" s="21" t="s">
        <v>18</v>
      </c>
      <c r="M19" s="20">
        <f t="shared" si="2"/>
        <v>-1.140369963614405E-2</v>
      </c>
      <c r="N19" s="20">
        <f t="shared" si="3"/>
        <v>1.8658355917870805E-2</v>
      </c>
      <c r="O19" s="21" t="s">
        <v>18</v>
      </c>
      <c r="P19" s="20">
        <f t="shared" si="4"/>
        <v>-1.2696048177573258E-2</v>
      </c>
      <c r="Q19" s="20">
        <f t="shared" si="5"/>
        <v>1.6381697328182739E-2</v>
      </c>
      <c r="R19" s="21" t="s">
        <v>18</v>
      </c>
      <c r="S19" s="20">
        <f t="shared" si="6"/>
        <v>-1.4086496819615959E-2</v>
      </c>
      <c r="T19" s="20">
        <f t="shared" si="7"/>
        <v>1.8320925952888565E-2</v>
      </c>
      <c r="U19" s="21" t="s">
        <v>18</v>
      </c>
      <c r="V19" s="20">
        <f t="shared" si="8"/>
        <v>-1.6079242394758872E-2</v>
      </c>
      <c r="W19" s="20">
        <f t="shared" si="9"/>
        <v>2.3695681097816116E-2</v>
      </c>
      <c r="X19" s="21" t="s">
        <v>18</v>
      </c>
      <c r="Y19" s="20">
        <f t="shared" si="10"/>
        <v>-2.2236067671358481E-2</v>
      </c>
      <c r="Z19" s="20">
        <f t="shared" si="11"/>
        <v>2.4144071728591055E-2</v>
      </c>
    </row>
    <row r="20" spans="1:26" ht="15.75" thickBot="1" x14ac:dyDescent="0.3">
      <c r="A20" s="325" t="s">
        <v>19</v>
      </c>
      <c r="B20" s="321">
        <v>79</v>
      </c>
      <c r="C20" s="322">
        <v>105.30871014120933</v>
      </c>
      <c r="D20" s="322">
        <v>117.23832757657098</v>
      </c>
      <c r="E20" s="322">
        <v>128.67235286155946</v>
      </c>
      <c r="F20" s="322">
        <v>140.34287324264182</v>
      </c>
      <c r="G20" s="329">
        <v>154.2481993847536</v>
      </c>
      <c r="I20" s="21" t="s">
        <v>19</v>
      </c>
      <c r="J20" s="20">
        <f t="shared" si="0"/>
        <v>-1.0739532354540511E-2</v>
      </c>
      <c r="K20" s="20">
        <f t="shared" si="1"/>
        <v>1.9032082653616094E-2</v>
      </c>
      <c r="L20" s="21" t="s">
        <v>19</v>
      </c>
      <c r="M20" s="20">
        <f t="shared" si="2"/>
        <v>-1.4686818508259212E-2</v>
      </c>
      <c r="N20" s="20">
        <f t="shared" si="3"/>
        <v>2.7260446027371349E-2</v>
      </c>
      <c r="O20" s="21" t="s">
        <v>19</v>
      </c>
      <c r="P20" s="20">
        <f t="shared" si="4"/>
        <v>-1.6839895166956775E-2</v>
      </c>
      <c r="Q20" s="20">
        <f t="shared" si="5"/>
        <v>3.6291942677742432E-2</v>
      </c>
      <c r="R20" s="21" t="s">
        <v>19</v>
      </c>
      <c r="S20" s="20">
        <f t="shared" si="6"/>
        <v>-1.8912801119043511E-2</v>
      </c>
      <c r="T20" s="20">
        <f t="shared" si="7"/>
        <v>4.1122874524063623E-2</v>
      </c>
      <c r="U20" s="21" t="s">
        <v>19</v>
      </c>
      <c r="V20" s="20">
        <f t="shared" si="8"/>
        <v>-2.1173858612911031E-2</v>
      </c>
      <c r="W20" s="20">
        <f t="shared" si="9"/>
        <v>4.6506045530540899E-2</v>
      </c>
      <c r="X20" s="21" t="s">
        <v>19</v>
      </c>
      <c r="Y20" s="20">
        <f t="shared" si="10"/>
        <v>-2.4215534652023602E-2</v>
      </c>
      <c r="Z20" s="20">
        <f t="shared" si="11"/>
        <v>5.5711874596740561E-2</v>
      </c>
    </row>
    <row r="21" spans="1:26" ht="15.75" thickTop="1" x14ac:dyDescent="0.25">
      <c r="A21" s="324" t="s">
        <v>20</v>
      </c>
      <c r="B21" s="319">
        <v>3740</v>
      </c>
      <c r="C21" s="320">
        <v>3624.3068784892212</v>
      </c>
      <c r="D21" s="320">
        <v>3499.008445039613</v>
      </c>
      <c r="E21" s="320">
        <v>3400.1358683227677</v>
      </c>
      <c r="F21" s="320">
        <v>3292.597242162783</v>
      </c>
      <c r="G21" s="328">
        <v>3143.4811367617153</v>
      </c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 x14ac:dyDescent="0.25">
      <c r="A22" s="316"/>
      <c r="B22" s="316"/>
      <c r="C22" s="316"/>
      <c r="D22" s="316"/>
      <c r="E22" s="316"/>
      <c r="F22" s="316"/>
      <c r="G22" s="316"/>
    </row>
    <row r="23" spans="1:26" x14ac:dyDescent="0.25">
      <c r="A23" s="922" t="s">
        <v>95</v>
      </c>
      <c r="B23" s="923"/>
      <c r="C23" s="923"/>
      <c r="D23" s="923"/>
      <c r="E23" s="923"/>
      <c r="F23" s="923"/>
      <c r="G23" s="924"/>
    </row>
    <row r="24" spans="1:26" x14ac:dyDescent="0.25">
      <c r="A24" s="323" t="s">
        <v>1</v>
      </c>
      <c r="B24" s="317">
        <v>2010</v>
      </c>
      <c r="C24" s="317">
        <v>2015</v>
      </c>
      <c r="D24" s="317">
        <v>2020</v>
      </c>
      <c r="E24" s="317">
        <v>2025</v>
      </c>
      <c r="F24" s="317">
        <v>2030</v>
      </c>
      <c r="G24" s="326">
        <v>2035</v>
      </c>
      <c r="Q24" s="919" t="s">
        <v>223</v>
      </c>
      <c r="R24" s="918"/>
      <c r="S24" s="920">
        <f>(SUM(B$48:B$50,B$61:B$65)/SUM(B$51:B$60))*100</f>
        <v>58.911211924821771</v>
      </c>
    </row>
    <row r="25" spans="1:26" x14ac:dyDescent="0.25">
      <c r="A25" s="323" t="s">
        <v>2</v>
      </c>
      <c r="B25" s="317">
        <v>185</v>
      </c>
      <c r="C25" s="318">
        <v>184.44799878354104</v>
      </c>
      <c r="D25" s="318">
        <v>188.33373982232439</v>
      </c>
      <c r="E25" s="318">
        <v>224.519640523889</v>
      </c>
      <c r="F25" s="318">
        <v>224.92443793634567</v>
      </c>
      <c r="G25" s="327">
        <v>191.95509093346624</v>
      </c>
      <c r="Q25" s="919" t="s">
        <v>224</v>
      </c>
      <c r="R25" s="918"/>
      <c r="S25" s="920">
        <f>(SUM(B$48:B$50)/SUM(B$51:B$60))*100</f>
        <v>29.466407431410673</v>
      </c>
    </row>
    <row r="26" spans="1:26" x14ac:dyDescent="0.25">
      <c r="A26" s="323" t="s">
        <v>3</v>
      </c>
      <c r="B26" s="317">
        <v>201</v>
      </c>
      <c r="C26" s="318">
        <v>177.09619650476918</v>
      </c>
      <c r="D26" s="318">
        <v>177.26751143234674</v>
      </c>
      <c r="E26" s="318">
        <v>180.93503774749044</v>
      </c>
      <c r="F26" s="318">
        <v>216.73338786852489</v>
      </c>
      <c r="G26" s="327">
        <v>215.45859945057495</v>
      </c>
      <c r="Q26" s="919" t="s">
        <v>225</v>
      </c>
      <c r="R26" s="918"/>
      <c r="S26" s="920">
        <f>(SUM(B$61:B$65)/SUM(B$51:B$60))*100</f>
        <v>29.444804493411102</v>
      </c>
    </row>
    <row r="27" spans="1:26" x14ac:dyDescent="0.25">
      <c r="A27" s="323" t="s">
        <v>4</v>
      </c>
      <c r="B27" s="317">
        <v>263</v>
      </c>
      <c r="C27" s="318">
        <v>191.05774713615895</v>
      </c>
      <c r="D27" s="318">
        <v>169.67156859212338</v>
      </c>
      <c r="E27" s="318">
        <v>170.46826343963247</v>
      </c>
      <c r="F27" s="318">
        <v>173.94545159306165</v>
      </c>
      <c r="G27" s="327">
        <v>209.3976447636241</v>
      </c>
      <c r="Q27" s="919" t="s">
        <v>226</v>
      </c>
      <c r="R27" s="918"/>
      <c r="S27" s="920">
        <f>(SUM(B$61:B$65)/SUM(B$48:B$50))*100</f>
        <v>99.926686217008793</v>
      </c>
    </row>
    <row r="28" spans="1:26" x14ac:dyDescent="0.25">
      <c r="A28" s="323" t="s">
        <v>5</v>
      </c>
      <c r="B28" s="317">
        <v>238</v>
      </c>
      <c r="C28" s="318">
        <v>253.94131976968146</v>
      </c>
      <c r="D28" s="318">
        <v>181.20131650606106</v>
      </c>
      <c r="E28" s="318">
        <v>162.41004359727216</v>
      </c>
      <c r="F28" s="318">
        <v>163.79907090144607</v>
      </c>
      <c r="G28" s="327">
        <v>167.04284147016165</v>
      </c>
      <c r="Q28" s="919" t="s">
        <v>227</v>
      </c>
      <c r="R28" s="918"/>
      <c r="S28" s="921">
        <f>(B$21/B$43)*100</f>
        <v>103.42920353982301</v>
      </c>
    </row>
    <row r="29" spans="1:26" x14ac:dyDescent="0.25">
      <c r="A29" s="323" t="s">
        <v>6</v>
      </c>
      <c r="B29" s="317">
        <v>126</v>
      </c>
      <c r="C29" s="318">
        <v>232.18983267260876</v>
      </c>
      <c r="D29" s="318">
        <v>243.86282203163452</v>
      </c>
      <c r="E29" s="318">
        <v>170.7313388613199</v>
      </c>
      <c r="F29" s="318">
        <v>154.75852340903529</v>
      </c>
      <c r="G29" s="327">
        <v>156.62128941348047</v>
      </c>
      <c r="Q29" s="919" t="s">
        <v>228</v>
      </c>
      <c r="R29" s="918"/>
      <c r="S29" s="921">
        <f>(SUM(B$48)/SUM(B$28:B$33))*1000</f>
        <v>401.10395584176632</v>
      </c>
    </row>
    <row r="30" spans="1:26" x14ac:dyDescent="0.25">
      <c r="A30" s="323" t="s">
        <v>7</v>
      </c>
      <c r="B30" s="317">
        <v>174</v>
      </c>
      <c r="C30" s="318">
        <v>119.24449592315233</v>
      </c>
      <c r="D30" s="318">
        <v>227.154663929728</v>
      </c>
      <c r="E30" s="318">
        <v>234.40506628793548</v>
      </c>
      <c r="F30" s="318">
        <v>160.91695404682824</v>
      </c>
      <c r="G30" s="327">
        <v>147.77428590322938</v>
      </c>
      <c r="Q30" s="919" t="s">
        <v>229</v>
      </c>
      <c r="R30" s="918"/>
      <c r="S30" s="921">
        <f>(SUM(B$52:B$54)/SUM(B$48:B$51,B$55:B$65))*100</f>
        <v>16.39240506329114</v>
      </c>
    </row>
    <row r="31" spans="1:26" x14ac:dyDescent="0.25">
      <c r="A31" s="323" t="s">
        <v>8</v>
      </c>
      <c r="B31" s="317">
        <v>189</v>
      </c>
      <c r="C31" s="318">
        <v>166.5281216533181</v>
      </c>
      <c r="D31" s="318">
        <v>112.57930378475818</v>
      </c>
      <c r="E31" s="318">
        <v>222.17741476959293</v>
      </c>
      <c r="F31" s="318">
        <v>224.8772720988633</v>
      </c>
      <c r="G31" s="327">
        <v>151.21114538116333</v>
      </c>
      <c r="Q31" s="918"/>
      <c r="R31" s="918"/>
      <c r="S31" s="904"/>
    </row>
    <row r="32" spans="1:26" x14ac:dyDescent="0.25">
      <c r="A32" s="323" t="s">
        <v>9</v>
      </c>
      <c r="B32" s="317">
        <v>164</v>
      </c>
      <c r="C32" s="318">
        <v>182.73051940254425</v>
      </c>
      <c r="D32" s="318">
        <v>159.39793805631612</v>
      </c>
      <c r="E32" s="318">
        <v>106.20054986116415</v>
      </c>
      <c r="F32" s="318">
        <v>217.72198780350467</v>
      </c>
      <c r="G32" s="327">
        <v>215.67930056339432</v>
      </c>
      <c r="Q32" s="904"/>
      <c r="R32" s="904"/>
      <c r="S32" s="904"/>
    </row>
    <row r="33" spans="1:19" x14ac:dyDescent="0.25">
      <c r="A33" s="323" t="s">
        <v>10</v>
      </c>
      <c r="B33" s="317">
        <v>196</v>
      </c>
      <c r="C33" s="318">
        <v>155.92143655327939</v>
      </c>
      <c r="D33" s="318">
        <v>175.91350090424399</v>
      </c>
      <c r="E33" s="318">
        <v>151.71913728554611</v>
      </c>
      <c r="F33" s="318">
        <v>99.581505665004642</v>
      </c>
      <c r="G33" s="327">
        <v>212.59307321537423</v>
      </c>
      <c r="Q33" s="904"/>
      <c r="R33" s="904"/>
      <c r="S33" s="904"/>
    </row>
    <row r="34" spans="1:19" x14ac:dyDescent="0.25">
      <c r="A34" s="324" t="s">
        <v>11</v>
      </c>
      <c r="B34" s="319">
        <v>316</v>
      </c>
      <c r="C34" s="320">
        <v>183.5672247462569</v>
      </c>
      <c r="D34" s="320">
        <v>148.38847906469917</v>
      </c>
      <c r="E34" s="320">
        <v>169.49626000832328</v>
      </c>
      <c r="F34" s="320">
        <v>144.38861003395061</v>
      </c>
      <c r="G34" s="328">
        <v>93.276195528285825</v>
      </c>
      <c r="Q34" s="904"/>
      <c r="R34" s="904"/>
      <c r="S34" s="904"/>
    </row>
    <row r="35" spans="1:19" x14ac:dyDescent="0.25">
      <c r="A35" s="324" t="s">
        <v>12</v>
      </c>
      <c r="B35" s="319">
        <v>290</v>
      </c>
      <c r="C35" s="320">
        <v>302.71732427888026</v>
      </c>
      <c r="D35" s="320">
        <v>170.53908643032588</v>
      </c>
      <c r="E35" s="320">
        <v>140.50576061739048</v>
      </c>
      <c r="F35" s="320">
        <v>162.5075210321354</v>
      </c>
      <c r="G35" s="328">
        <v>136.53074879094794</v>
      </c>
      <c r="Q35" s="904"/>
      <c r="R35" s="904"/>
      <c r="S35" s="904"/>
    </row>
    <row r="36" spans="1:19" x14ac:dyDescent="0.25">
      <c r="A36" s="324" t="s">
        <v>13</v>
      </c>
      <c r="B36" s="319">
        <v>269</v>
      </c>
      <c r="C36" s="320">
        <v>276.70343974162796</v>
      </c>
      <c r="D36" s="320">
        <v>288.72276250027903</v>
      </c>
      <c r="E36" s="320">
        <v>157.2289786044268</v>
      </c>
      <c r="F36" s="320">
        <v>132.58060476367066</v>
      </c>
      <c r="G36" s="328">
        <v>155.19108380992245</v>
      </c>
      <c r="Q36" s="904"/>
      <c r="R36" s="904"/>
      <c r="S36" s="904"/>
    </row>
    <row r="37" spans="1:19" x14ac:dyDescent="0.25">
      <c r="A37" s="324" t="s">
        <v>14</v>
      </c>
      <c r="B37" s="319">
        <v>249</v>
      </c>
      <c r="C37" s="320">
        <v>252.61348477416374</v>
      </c>
      <c r="D37" s="320">
        <v>259.73454986867648</v>
      </c>
      <c r="E37" s="320">
        <v>270.86639829357802</v>
      </c>
      <c r="F37" s="320">
        <v>142.14345551343504</v>
      </c>
      <c r="G37" s="328">
        <v>123.19469597301824</v>
      </c>
      <c r="Q37" s="904"/>
      <c r="R37" s="904"/>
      <c r="S37" s="904"/>
    </row>
    <row r="38" spans="1:19" x14ac:dyDescent="0.25">
      <c r="A38" s="324" t="s">
        <v>15</v>
      </c>
      <c r="B38" s="319">
        <v>186</v>
      </c>
      <c r="C38" s="320">
        <v>231.64499521966687</v>
      </c>
      <c r="D38" s="320">
        <v>233.17682614194229</v>
      </c>
      <c r="E38" s="320">
        <v>239.67403873511728</v>
      </c>
      <c r="F38" s="320">
        <v>249.86369325654277</v>
      </c>
      <c r="G38" s="328">
        <v>125.83886680294455</v>
      </c>
      <c r="Q38" s="904"/>
      <c r="R38" s="904"/>
      <c r="S38" s="904"/>
    </row>
    <row r="39" spans="1:19" x14ac:dyDescent="0.25">
      <c r="A39" s="324" t="s">
        <v>16</v>
      </c>
      <c r="B39" s="319">
        <v>158</v>
      </c>
      <c r="C39" s="320">
        <v>169.92064692165349</v>
      </c>
      <c r="D39" s="320">
        <v>212.45907544508742</v>
      </c>
      <c r="E39" s="320">
        <v>212.03180948738421</v>
      </c>
      <c r="F39" s="320">
        <v>217.99545344058589</v>
      </c>
      <c r="G39" s="328">
        <v>227.15367624471307</v>
      </c>
      <c r="Q39" s="904"/>
      <c r="R39" s="904"/>
      <c r="S39" s="904"/>
    </row>
    <row r="40" spans="1:19" x14ac:dyDescent="0.25">
      <c r="A40" s="324" t="s">
        <v>17</v>
      </c>
      <c r="B40" s="319">
        <v>158</v>
      </c>
      <c r="C40" s="320">
        <v>136.4047593492183</v>
      </c>
      <c r="D40" s="320">
        <v>147.81700384593148</v>
      </c>
      <c r="E40" s="320">
        <v>185.52425853560266</v>
      </c>
      <c r="F40" s="320">
        <v>183.47925009582951</v>
      </c>
      <c r="G40" s="328">
        <v>188.73721474029628</v>
      </c>
      <c r="Q40" s="904"/>
      <c r="R40" s="904"/>
      <c r="S40" s="904"/>
    </row>
    <row r="41" spans="1:19" x14ac:dyDescent="0.25">
      <c r="A41" s="324" t="s">
        <v>18</v>
      </c>
      <c r="B41" s="319">
        <v>114</v>
      </c>
      <c r="C41" s="320">
        <v>133.78577490840576</v>
      </c>
      <c r="D41" s="320">
        <v>114.04838204635928</v>
      </c>
      <c r="E41" s="320">
        <v>124.64555800710508</v>
      </c>
      <c r="F41" s="320">
        <v>157.0578149927332</v>
      </c>
      <c r="G41" s="328">
        <v>153.79299459903891</v>
      </c>
      <c r="Q41" s="904"/>
      <c r="R41" s="904"/>
      <c r="S41" s="904"/>
    </row>
    <row r="42" spans="1:19" ht="15.75" thickBot="1" x14ac:dyDescent="0.3">
      <c r="A42" s="325" t="s">
        <v>19</v>
      </c>
      <c r="B42" s="321">
        <v>140</v>
      </c>
      <c r="C42" s="322">
        <v>195.46523349506512</v>
      </c>
      <c r="D42" s="322">
        <v>252.66230115209274</v>
      </c>
      <c r="E42" s="322">
        <v>279.77754263560684</v>
      </c>
      <c r="F42" s="322">
        <v>308.24764499605357</v>
      </c>
      <c r="G42" s="329">
        <v>354.87369840823663</v>
      </c>
      <c r="Q42" s="904"/>
      <c r="R42" s="904"/>
      <c r="S42" s="904"/>
    </row>
    <row r="43" spans="1:19" ht="15.75" thickTop="1" x14ac:dyDescent="0.25">
      <c r="A43" s="324" t="s">
        <v>20</v>
      </c>
      <c r="B43" s="319">
        <v>3616</v>
      </c>
      <c r="C43" s="320">
        <v>3545.9805518339908</v>
      </c>
      <c r="D43" s="320">
        <v>3462.9308315549306</v>
      </c>
      <c r="E43" s="320">
        <v>3403.3170972983776</v>
      </c>
      <c r="F43" s="320">
        <v>3335.5226394475517</v>
      </c>
      <c r="G43" s="328">
        <v>3226.322445991872</v>
      </c>
      <c r="Q43" s="904"/>
      <c r="R43" s="904"/>
      <c r="S43" s="904"/>
    </row>
    <row r="44" spans="1:19" x14ac:dyDescent="0.25">
      <c r="A44" s="316"/>
      <c r="B44" s="316"/>
      <c r="C44" s="316"/>
      <c r="D44" s="316"/>
      <c r="E44" s="316"/>
      <c r="F44" s="316"/>
      <c r="G44" s="316"/>
      <c r="Q44" s="919" t="s">
        <v>223</v>
      </c>
      <c r="R44" s="918"/>
      <c r="S44" s="920">
        <f>(SUM(C$48:C$50,C$61:C$65)/SUM(C$51:C$60))*100</f>
        <v>61.509061589434907</v>
      </c>
    </row>
    <row r="45" spans="1:19" x14ac:dyDescent="0.25">
      <c r="A45" s="316"/>
      <c r="B45" s="316"/>
      <c r="C45" s="316"/>
      <c r="D45" s="316"/>
      <c r="E45" s="316"/>
      <c r="F45" s="316"/>
      <c r="G45" s="316"/>
      <c r="Q45" s="919" t="s">
        <v>224</v>
      </c>
      <c r="R45" s="918"/>
      <c r="S45" s="920">
        <f>(SUM(C$48:C$50)/SUM(C$51:C$60))*100</f>
        <v>26.916644603077444</v>
      </c>
    </row>
    <row r="46" spans="1:19" x14ac:dyDescent="0.25">
      <c r="A46" s="922" t="s">
        <v>96</v>
      </c>
      <c r="B46" s="923"/>
      <c r="C46" s="923"/>
      <c r="D46" s="923"/>
      <c r="E46" s="923"/>
      <c r="F46" s="923"/>
      <c r="G46" s="924"/>
      <c r="Q46" s="919" t="s">
        <v>225</v>
      </c>
      <c r="R46" s="918"/>
      <c r="S46" s="920">
        <f>(SUM(C$61:C$65)/SUM(C$51:C$60))*100</f>
        <v>34.592416986357463</v>
      </c>
    </row>
    <row r="47" spans="1:19" x14ac:dyDescent="0.25">
      <c r="A47" s="323" t="s">
        <v>1</v>
      </c>
      <c r="B47" s="317">
        <v>2010</v>
      </c>
      <c r="C47" s="317">
        <v>2015</v>
      </c>
      <c r="D47" s="317">
        <v>2020</v>
      </c>
      <c r="E47" s="317">
        <v>2025</v>
      </c>
      <c r="F47" s="317">
        <v>2030</v>
      </c>
      <c r="G47" s="326">
        <v>2035</v>
      </c>
      <c r="Q47" s="919" t="s">
        <v>226</v>
      </c>
      <c r="R47" s="918"/>
      <c r="S47" s="920">
        <f>(SUM(C$61:C$65)/SUM(C$48:C$50))*100</f>
        <v>128.51682479918924</v>
      </c>
    </row>
    <row r="48" spans="1:19" x14ac:dyDescent="0.25">
      <c r="A48" s="323" t="s">
        <v>2</v>
      </c>
      <c r="B48" s="317">
        <v>436</v>
      </c>
      <c r="C48" s="318">
        <v>374.9378069968505</v>
      </c>
      <c r="D48" s="318">
        <v>384.39818067646365</v>
      </c>
      <c r="E48" s="318">
        <v>458.20198576669105</v>
      </c>
      <c r="F48" s="318">
        <v>459.02950909830997</v>
      </c>
      <c r="G48" s="327">
        <v>391.74508208089026</v>
      </c>
      <c r="Q48" s="919" t="s">
        <v>227</v>
      </c>
      <c r="R48" s="918"/>
      <c r="S48" s="921">
        <f>(C$21/C$43)*100</f>
        <v>102.20887637453961</v>
      </c>
    </row>
    <row r="49" spans="1:19" x14ac:dyDescent="0.25">
      <c r="A49" s="323" t="s">
        <v>3</v>
      </c>
      <c r="B49" s="317">
        <v>420</v>
      </c>
      <c r="C49" s="318">
        <v>419.30704256138597</v>
      </c>
      <c r="D49" s="318">
        <v>358.01103429488933</v>
      </c>
      <c r="E49" s="318">
        <v>369.38981040010276</v>
      </c>
      <c r="F49" s="318">
        <v>442.23784064393817</v>
      </c>
      <c r="G49" s="327">
        <v>439.64607285870022</v>
      </c>
      <c r="Q49" s="919" t="s">
        <v>228</v>
      </c>
      <c r="R49" s="918"/>
      <c r="S49" s="921">
        <f>(SUM(C$48)/SUM(C$28:C$33))*1000</f>
        <v>337.61278090554026</v>
      </c>
    </row>
    <row r="50" spans="1:19" x14ac:dyDescent="0.25">
      <c r="A50" s="323" t="s">
        <v>4</v>
      </c>
      <c r="B50" s="317">
        <v>508</v>
      </c>
      <c r="C50" s="318">
        <v>400.73502689315637</v>
      </c>
      <c r="D50" s="318">
        <v>403.65985907185768</v>
      </c>
      <c r="E50" s="318">
        <v>341.83417080193033</v>
      </c>
      <c r="F50" s="318">
        <v>355.33278075533417</v>
      </c>
      <c r="G50" s="327">
        <v>427.20796880639631</v>
      </c>
      <c r="Q50" s="919" t="s">
        <v>229</v>
      </c>
      <c r="R50" s="918"/>
      <c r="S50" s="921">
        <f>(SUM(C$52:C$54)/SUM(C$48:C$51,C$55:C$65))*100</f>
        <v>17.917687198786936</v>
      </c>
    </row>
    <row r="51" spans="1:19" x14ac:dyDescent="0.25">
      <c r="A51" s="323" t="s">
        <v>5</v>
      </c>
      <c r="B51" s="317">
        <v>498</v>
      </c>
      <c r="C51" s="318">
        <v>488.92934185223862</v>
      </c>
      <c r="D51" s="318">
        <v>381.6162478896008</v>
      </c>
      <c r="E51" s="318">
        <v>388.20295015509873</v>
      </c>
      <c r="F51" s="318">
        <v>325.83402675511894</v>
      </c>
      <c r="G51" s="327">
        <v>341.4911573372093</v>
      </c>
      <c r="Q51" s="904"/>
      <c r="R51" s="904"/>
      <c r="S51" s="904"/>
    </row>
    <row r="52" spans="1:19" x14ac:dyDescent="0.25">
      <c r="A52" s="323" t="s">
        <v>6</v>
      </c>
      <c r="B52" s="317">
        <v>279</v>
      </c>
      <c r="C52" s="318">
        <v>485.17423785555252</v>
      </c>
      <c r="D52" s="318">
        <v>467.9770840915196</v>
      </c>
      <c r="E52" s="318">
        <v>361.29483014304748</v>
      </c>
      <c r="F52" s="318">
        <v>371.72343477660672</v>
      </c>
      <c r="G52" s="327">
        <v>308.84685255668728</v>
      </c>
      <c r="Q52" s="904"/>
      <c r="R52" s="904"/>
      <c r="S52" s="904"/>
    </row>
    <row r="53" spans="1:19" x14ac:dyDescent="0.25">
      <c r="A53" s="323" t="s">
        <v>7</v>
      </c>
      <c r="B53" s="317">
        <v>357</v>
      </c>
      <c r="C53" s="318">
        <v>263.76894565096109</v>
      </c>
      <c r="D53" s="318">
        <v>471.89403203818006</v>
      </c>
      <c r="E53" s="318">
        <v>446.45823460341956</v>
      </c>
      <c r="F53" s="318">
        <v>340.87370542374697</v>
      </c>
      <c r="G53" s="327">
        <v>354.95540363243282</v>
      </c>
      <c r="Q53" s="904"/>
      <c r="R53" s="904"/>
      <c r="S53" s="904"/>
    </row>
    <row r="54" spans="1:19" x14ac:dyDescent="0.25">
      <c r="A54" s="323" t="s">
        <v>8</v>
      </c>
      <c r="B54" s="317">
        <v>400</v>
      </c>
      <c r="C54" s="318">
        <v>340.58774568598812</v>
      </c>
      <c r="D54" s="318">
        <v>249.59707267360454</v>
      </c>
      <c r="E54" s="318">
        <v>460.09725282352161</v>
      </c>
      <c r="F54" s="318">
        <v>426.09425128039686</v>
      </c>
      <c r="G54" s="327">
        <v>321.7846667353557</v>
      </c>
      <c r="Q54" s="904"/>
      <c r="R54" s="904"/>
      <c r="S54" s="904"/>
    </row>
    <row r="55" spans="1:19" x14ac:dyDescent="0.25">
      <c r="A55" s="323" t="s">
        <v>9</v>
      </c>
      <c r="B55" s="317">
        <v>386</v>
      </c>
      <c r="C55" s="318">
        <v>383.92752268720619</v>
      </c>
      <c r="D55" s="318">
        <v>324.50070943805156</v>
      </c>
      <c r="E55" s="318">
        <v>235.72024899305737</v>
      </c>
      <c r="F55" s="318">
        <v>448.71106718291708</v>
      </c>
      <c r="G55" s="327">
        <v>405.87863451814997</v>
      </c>
      <c r="Q55" s="904"/>
      <c r="R55" s="904"/>
      <c r="S55" s="904"/>
    </row>
    <row r="56" spans="1:19" x14ac:dyDescent="0.25">
      <c r="A56" s="323" t="s">
        <v>10</v>
      </c>
      <c r="B56" s="317">
        <v>380</v>
      </c>
      <c r="C56" s="318">
        <v>369.26187767513971</v>
      </c>
      <c r="D56" s="318">
        <v>367.31437401314292</v>
      </c>
      <c r="E56" s="318">
        <v>307.93707358718734</v>
      </c>
      <c r="F56" s="318">
        <v>221.74780412567006</v>
      </c>
      <c r="G56" s="327">
        <v>436.66055740684743</v>
      </c>
      <c r="Q56" s="904"/>
      <c r="R56" s="904"/>
      <c r="S56" s="904"/>
    </row>
    <row r="57" spans="1:19" x14ac:dyDescent="0.25">
      <c r="A57" s="324" t="s">
        <v>11</v>
      </c>
      <c r="B57" s="319">
        <v>644</v>
      </c>
      <c r="C57" s="320">
        <v>353.31492764621873</v>
      </c>
      <c r="D57" s="320">
        <v>352.91108170889561</v>
      </c>
      <c r="E57" s="320">
        <v>350.74814231790941</v>
      </c>
      <c r="F57" s="320">
        <v>291.59052804350159</v>
      </c>
      <c r="G57" s="328">
        <v>208.01371519533814</v>
      </c>
      <c r="Q57" s="904"/>
      <c r="R57" s="904"/>
      <c r="S57" s="904"/>
    </row>
    <row r="58" spans="1:19" x14ac:dyDescent="0.25">
      <c r="A58" s="324" t="s">
        <v>12</v>
      </c>
      <c r="B58" s="319">
        <v>635</v>
      </c>
      <c r="C58" s="320">
        <v>611.25046054913776</v>
      </c>
      <c r="D58" s="320">
        <v>325.05397511109766</v>
      </c>
      <c r="E58" s="320">
        <v>334.82874289381834</v>
      </c>
      <c r="F58" s="320">
        <v>332.27460418808801</v>
      </c>
      <c r="G58" s="328">
        <v>273.74086801834017</v>
      </c>
      <c r="Q58" s="904"/>
      <c r="R58" s="904"/>
      <c r="S58" s="904"/>
    </row>
    <row r="59" spans="1:19" x14ac:dyDescent="0.25">
      <c r="A59" s="324" t="s">
        <v>13</v>
      </c>
      <c r="B59" s="319">
        <v>579</v>
      </c>
      <c r="C59" s="320">
        <v>601.04040770520896</v>
      </c>
      <c r="D59" s="320">
        <v>576.70195774271895</v>
      </c>
      <c r="E59" s="320">
        <v>296.30464876124341</v>
      </c>
      <c r="F59" s="320">
        <v>316.17116453270148</v>
      </c>
      <c r="G59" s="328">
        <v>312.87596580381501</v>
      </c>
      <c r="Q59" s="904"/>
      <c r="R59" s="904"/>
      <c r="S59" s="904"/>
    </row>
    <row r="60" spans="1:19" x14ac:dyDescent="0.25">
      <c r="A60" s="324" t="s">
        <v>14</v>
      </c>
      <c r="B60" s="319">
        <v>471</v>
      </c>
      <c r="C60" s="320">
        <v>542.301892359563</v>
      </c>
      <c r="D60" s="320">
        <v>560.39338984896688</v>
      </c>
      <c r="E60" s="320">
        <v>535.81046570897888</v>
      </c>
      <c r="F60" s="320">
        <v>265.12084611354902</v>
      </c>
      <c r="G60" s="328">
        <v>294.56895354103045</v>
      </c>
      <c r="Q60" s="904"/>
      <c r="R60" s="904"/>
      <c r="S60" s="904"/>
    </row>
    <row r="61" spans="1:19" x14ac:dyDescent="0.25">
      <c r="A61" s="324" t="s">
        <v>15</v>
      </c>
      <c r="B61" s="319">
        <v>367</v>
      </c>
      <c r="C61" s="320">
        <v>432.95642687002555</v>
      </c>
      <c r="D61" s="320">
        <v>496.97755944585748</v>
      </c>
      <c r="E61" s="320">
        <v>511.05781316135881</v>
      </c>
      <c r="F61" s="320">
        <v>487.22317577156832</v>
      </c>
      <c r="G61" s="328">
        <v>231.25612393517795</v>
      </c>
      <c r="Q61" s="904"/>
      <c r="R61" s="904"/>
      <c r="S61" s="904"/>
    </row>
    <row r="62" spans="1:19" x14ac:dyDescent="0.25">
      <c r="A62" s="324" t="s">
        <v>16</v>
      </c>
      <c r="B62" s="319">
        <v>305</v>
      </c>
      <c r="C62" s="320">
        <v>329.54537968070878</v>
      </c>
      <c r="D62" s="320">
        <v>389.98671976950152</v>
      </c>
      <c r="E62" s="320">
        <v>445.67596729962531</v>
      </c>
      <c r="F62" s="320">
        <v>456.12574564202373</v>
      </c>
      <c r="G62" s="328">
        <v>433.8087929846572</v>
      </c>
      <c r="Q62" s="904"/>
      <c r="R62" s="904"/>
      <c r="S62" s="904"/>
    </row>
    <row r="63" spans="1:19" x14ac:dyDescent="0.25">
      <c r="A63" s="324" t="s">
        <v>17</v>
      </c>
      <c r="B63" s="319">
        <v>270</v>
      </c>
      <c r="C63" s="320">
        <v>256.92086494896517</v>
      </c>
      <c r="D63" s="320">
        <v>278.60787154018726</v>
      </c>
      <c r="E63" s="320">
        <v>330.95835613725399</v>
      </c>
      <c r="F63" s="320">
        <v>375.80591784750163</v>
      </c>
      <c r="G63" s="328">
        <v>382.7684914311601</v>
      </c>
      <c r="Q63" s="904"/>
      <c r="R63" s="904"/>
      <c r="S63" s="904"/>
    </row>
    <row r="64" spans="1:19" x14ac:dyDescent="0.25">
      <c r="A64" s="324" t="s">
        <v>18</v>
      </c>
      <c r="B64" s="319">
        <v>202</v>
      </c>
      <c r="C64" s="320">
        <v>215.55357906863082</v>
      </c>
      <c r="D64" s="320">
        <v>202.43749851134311</v>
      </c>
      <c r="E64" s="320">
        <v>220.48237656973407</v>
      </c>
      <c r="F64" s="320">
        <v>263.63296119066626</v>
      </c>
      <c r="G64" s="328">
        <v>295.43237811840936</v>
      </c>
      <c r="Q64" s="919" t="s">
        <v>223</v>
      </c>
      <c r="R64" s="918"/>
      <c r="S64" s="920">
        <f>(SUM(D$48:D$50,D$61:D$65)/SUM(D$51:D$60))*100</f>
        <v>70.721130305195985</v>
      </c>
    </row>
    <row r="65" spans="1:19" ht="15.75" thickBot="1" x14ac:dyDescent="0.3">
      <c r="A65" s="325" t="s">
        <v>19</v>
      </c>
      <c r="B65" s="321">
        <v>219</v>
      </c>
      <c r="C65" s="322">
        <v>300.77394363627445</v>
      </c>
      <c r="D65" s="322">
        <v>369.90062872866372</v>
      </c>
      <c r="E65" s="322">
        <v>408.44989549716627</v>
      </c>
      <c r="F65" s="322">
        <v>448.59051823869538</v>
      </c>
      <c r="G65" s="329">
        <v>509.12189779299024</v>
      </c>
      <c r="Q65" s="919" t="s">
        <v>224</v>
      </c>
      <c r="R65" s="918"/>
      <c r="S65" s="920">
        <f>(SUM(D$48:D$50)/SUM(D$51:D$60))*100</f>
        <v>28.103980795447725</v>
      </c>
    </row>
    <row r="66" spans="1:19" ht="15.75" thickTop="1" x14ac:dyDescent="0.25">
      <c r="A66" s="324" t="s">
        <v>20</v>
      </c>
      <c r="B66" s="319">
        <v>7356</v>
      </c>
      <c r="C66" s="320">
        <v>7170.287430323212</v>
      </c>
      <c r="D66" s="320">
        <v>6961.9392765945422</v>
      </c>
      <c r="E66" s="320">
        <v>6803.4529656211434</v>
      </c>
      <c r="F66" s="320">
        <v>6628.1198816103342</v>
      </c>
      <c r="G66" s="328">
        <v>6369.8035827535878</v>
      </c>
      <c r="Q66" s="919" t="s">
        <v>225</v>
      </c>
      <c r="R66" s="918"/>
      <c r="S66" s="920">
        <f>(SUM(D$61:D$65)/SUM(D$51:D$60))*100</f>
        <v>42.617149509748252</v>
      </c>
    </row>
    <row r="67" spans="1:19" x14ac:dyDescent="0.25">
      <c r="Q67" s="919" t="s">
        <v>226</v>
      </c>
      <c r="R67" s="918"/>
      <c r="S67" s="920">
        <f>(SUM(D$61:D$65)/SUM(D$48:D$50))*100</f>
        <v>151.6409715048317</v>
      </c>
    </row>
    <row r="68" spans="1:19" x14ac:dyDescent="0.25">
      <c r="Q68" s="919" t="s">
        <v>227</v>
      </c>
      <c r="R68" s="918"/>
      <c r="S68" s="921">
        <f>(D$21/D$43)*100</f>
        <v>101.04182310417337</v>
      </c>
    </row>
    <row r="69" spans="1:19" x14ac:dyDescent="0.25">
      <c r="Q69" s="919" t="s">
        <v>228</v>
      </c>
      <c r="R69" s="918"/>
      <c r="S69" s="921">
        <f>(SUM(D$48)/SUM(D$28:D$33))*1000</f>
        <v>349.41809417909178</v>
      </c>
    </row>
    <row r="70" spans="1:19" x14ac:dyDescent="0.25">
      <c r="Q70" s="919" t="s">
        <v>229</v>
      </c>
      <c r="R70" s="918"/>
      <c r="S70" s="921">
        <f>(SUM(D$52:D$54)/SUM(D$48:D$51,D$55:D$65))*100</f>
        <v>20.605875208609127</v>
      </c>
    </row>
    <row r="71" spans="1:19" x14ac:dyDescent="0.25">
      <c r="Q71" s="904"/>
      <c r="R71" s="904"/>
      <c r="S71" s="904"/>
    </row>
    <row r="72" spans="1:19" x14ac:dyDescent="0.25">
      <c r="Q72" s="904"/>
      <c r="R72" s="904"/>
      <c r="S72" s="904"/>
    </row>
    <row r="73" spans="1:19" x14ac:dyDescent="0.25">
      <c r="Q73" s="904"/>
      <c r="R73" s="904"/>
      <c r="S73" s="904"/>
    </row>
    <row r="74" spans="1:19" x14ac:dyDescent="0.25">
      <c r="Q74" s="904"/>
      <c r="R74" s="904"/>
      <c r="S74" s="904"/>
    </row>
    <row r="75" spans="1:19" x14ac:dyDescent="0.25">
      <c r="Q75" s="904"/>
      <c r="R75" s="904"/>
      <c r="S75" s="904"/>
    </row>
    <row r="76" spans="1:19" x14ac:dyDescent="0.25">
      <c r="Q76" s="904"/>
      <c r="R76" s="904"/>
      <c r="S76" s="904"/>
    </row>
    <row r="77" spans="1:19" x14ac:dyDescent="0.25">
      <c r="Q77" s="904"/>
      <c r="R77" s="904"/>
      <c r="S77" s="904"/>
    </row>
    <row r="78" spans="1:19" x14ac:dyDescent="0.25">
      <c r="Q78" s="904"/>
      <c r="R78" s="904"/>
      <c r="S78" s="904"/>
    </row>
    <row r="79" spans="1:19" x14ac:dyDescent="0.25">
      <c r="Q79" s="904"/>
      <c r="R79" s="904"/>
      <c r="S79" s="904"/>
    </row>
    <row r="80" spans="1:19" x14ac:dyDescent="0.25">
      <c r="Q80" s="904"/>
      <c r="R80" s="904"/>
      <c r="S80" s="904"/>
    </row>
    <row r="81" spans="17:19" x14ac:dyDescent="0.25">
      <c r="Q81" s="904"/>
      <c r="R81" s="904"/>
      <c r="S81" s="904"/>
    </row>
    <row r="82" spans="17:19" x14ac:dyDescent="0.25">
      <c r="Q82" s="904"/>
      <c r="R82" s="904"/>
      <c r="S82" s="904"/>
    </row>
    <row r="83" spans="17:19" x14ac:dyDescent="0.25">
      <c r="Q83" s="904"/>
      <c r="R83" s="904"/>
      <c r="S83" s="904"/>
    </row>
    <row r="84" spans="17:19" x14ac:dyDescent="0.25">
      <c r="Q84" s="919" t="s">
        <v>223</v>
      </c>
      <c r="R84" s="918"/>
      <c r="S84" s="920">
        <f>(SUM(E$48:E$50,E$61:E$65)/SUM(E$51:E$60))*100</f>
        <v>83.01630778291414</v>
      </c>
    </row>
    <row r="85" spans="17:19" x14ac:dyDescent="0.25">
      <c r="Q85" s="919" t="s">
        <v>224</v>
      </c>
      <c r="R85" s="918"/>
      <c r="S85" s="920">
        <f>(SUM(E$48:E$50)/SUM(E$51:E$60))*100</f>
        <v>31.458146882410311</v>
      </c>
    </row>
    <row r="86" spans="17:19" x14ac:dyDescent="0.25">
      <c r="Q86" s="919" t="s">
        <v>225</v>
      </c>
      <c r="R86" s="918"/>
      <c r="S86" s="920">
        <f>(SUM(E$61:E$65)/SUM(E$51:E$60))*100</f>
        <v>51.5581609005038</v>
      </c>
    </row>
    <row r="87" spans="17:19" x14ac:dyDescent="0.25">
      <c r="Q87" s="919" t="s">
        <v>226</v>
      </c>
      <c r="R87" s="918"/>
      <c r="S87" s="920">
        <f>(SUM(E$61:E$65)/SUM(E$48:E$50))*100</f>
        <v>163.89446299308983</v>
      </c>
    </row>
    <row r="88" spans="17:19" x14ac:dyDescent="0.25">
      <c r="Q88" s="919" t="s">
        <v>227</v>
      </c>
      <c r="R88" s="918"/>
      <c r="S88" s="921">
        <f>(E$21/E$43)*100</f>
        <v>99.906525637057584</v>
      </c>
    </row>
    <row r="89" spans="17:19" x14ac:dyDescent="0.25">
      <c r="Q89" s="919" t="s">
        <v>228</v>
      </c>
      <c r="R89" s="918"/>
      <c r="S89" s="921">
        <f>(SUM(E$48)/SUM(E$28:E$33))*1000</f>
        <v>437.364393143825</v>
      </c>
    </row>
    <row r="90" spans="17:19" x14ac:dyDescent="0.25">
      <c r="Q90" s="919" t="s">
        <v>229</v>
      </c>
      <c r="R90" s="918"/>
      <c r="S90" s="921">
        <f>(SUM(E$52:E$54)/SUM(E$48:E$51,E$55:E$65))*100</f>
        <v>22.903564402628209</v>
      </c>
    </row>
    <row r="91" spans="17:19" x14ac:dyDescent="0.25">
      <c r="Q91" s="904"/>
      <c r="R91" s="904"/>
      <c r="S91" s="904"/>
    </row>
    <row r="92" spans="17:19" x14ac:dyDescent="0.25">
      <c r="Q92" s="904"/>
      <c r="R92" s="904"/>
      <c r="S92" s="904"/>
    </row>
    <row r="93" spans="17:19" x14ac:dyDescent="0.25">
      <c r="Q93" s="904"/>
      <c r="R93" s="904"/>
      <c r="S93" s="904"/>
    </row>
    <row r="94" spans="17:19" x14ac:dyDescent="0.25">
      <c r="Q94" s="904"/>
      <c r="R94" s="904"/>
      <c r="S94" s="904"/>
    </row>
    <row r="95" spans="17:19" x14ac:dyDescent="0.25">
      <c r="Q95" s="904"/>
      <c r="R95" s="904"/>
      <c r="S95" s="904"/>
    </row>
    <row r="96" spans="17:19" x14ac:dyDescent="0.25">
      <c r="Q96" s="904"/>
      <c r="R96" s="904"/>
      <c r="S96" s="904"/>
    </row>
    <row r="97" spans="17:19" x14ac:dyDescent="0.25">
      <c r="Q97" s="904"/>
      <c r="R97" s="904"/>
      <c r="S97" s="904"/>
    </row>
    <row r="98" spans="17:19" x14ac:dyDescent="0.25">
      <c r="Q98" s="904"/>
      <c r="R98" s="904"/>
      <c r="S98" s="904"/>
    </row>
    <row r="99" spans="17:19" x14ac:dyDescent="0.25">
      <c r="Q99" s="904"/>
      <c r="R99" s="904"/>
      <c r="S99" s="904"/>
    </row>
    <row r="100" spans="17:19" x14ac:dyDescent="0.25">
      <c r="Q100" s="904"/>
      <c r="R100" s="904"/>
      <c r="S100" s="904"/>
    </row>
    <row r="101" spans="17:19" x14ac:dyDescent="0.25">
      <c r="Q101" s="904"/>
      <c r="R101" s="904"/>
      <c r="S101" s="904"/>
    </row>
    <row r="102" spans="17:19" x14ac:dyDescent="0.25">
      <c r="Q102" s="904"/>
      <c r="R102" s="904"/>
      <c r="S102" s="904"/>
    </row>
    <row r="103" spans="17:19" x14ac:dyDescent="0.25">
      <c r="Q103" s="904"/>
      <c r="R103" s="904"/>
      <c r="S103" s="904"/>
    </row>
    <row r="104" spans="17:19" x14ac:dyDescent="0.25">
      <c r="Q104" s="919" t="s">
        <v>223</v>
      </c>
      <c r="R104" s="918"/>
      <c r="S104" s="920">
        <f>(SUM(F$48:F$50,F$61:F$65)/SUM(F$51:F$60))*100</f>
        <v>98.438300165139111</v>
      </c>
    </row>
    <row r="105" spans="17:19" x14ac:dyDescent="0.25">
      <c r="Q105" s="919" t="s">
        <v>224</v>
      </c>
      <c r="R105" s="918"/>
      <c r="S105" s="920">
        <f>(SUM(F$48:F$50)/SUM(F$51:F$60))*100</f>
        <v>37.621165328507843</v>
      </c>
    </row>
    <row r="106" spans="17:19" x14ac:dyDescent="0.25">
      <c r="Q106" s="919" t="s">
        <v>225</v>
      </c>
      <c r="R106" s="918"/>
      <c r="S106" s="920">
        <f>(SUM(F$61:F$65)/SUM(F$51:F$60))*100</f>
        <v>60.817134836631269</v>
      </c>
    </row>
    <row r="107" spans="17:19" x14ac:dyDescent="0.25">
      <c r="Q107" s="919" t="s">
        <v>226</v>
      </c>
      <c r="R107" s="918"/>
      <c r="S107" s="920">
        <f>(SUM(F$61:F$65)/SUM(F$48:F$50))*100</f>
        <v>161.65670123606307</v>
      </c>
    </row>
    <row r="108" spans="17:19" x14ac:dyDescent="0.25">
      <c r="Q108" s="919" t="s">
        <v>227</v>
      </c>
      <c r="R108" s="918"/>
      <c r="S108" s="921">
        <f>(F$21/F$43)*100</f>
        <v>98.713083317825166</v>
      </c>
    </row>
    <row r="109" spans="17:19" x14ac:dyDescent="0.25">
      <c r="Q109" s="919" t="s">
        <v>228</v>
      </c>
      <c r="R109" s="918"/>
      <c r="S109" s="921">
        <f>(SUM(F$48)/SUM(F$28:F$33))*1000</f>
        <v>449.29978128822245</v>
      </c>
    </row>
    <row r="110" spans="17:19" x14ac:dyDescent="0.25">
      <c r="Q110" s="919" t="s">
        <v>229</v>
      </c>
      <c r="R110" s="918"/>
      <c r="S110" s="921">
        <f>(SUM(F$52:F$54)/SUM(F$48:F$51,F$55:F$65))*100</f>
        <v>20.743350487727565</v>
      </c>
    </row>
    <row r="111" spans="17:19" x14ac:dyDescent="0.25">
      <c r="Q111" s="904"/>
      <c r="R111" s="904"/>
      <c r="S111" s="904"/>
    </row>
    <row r="112" spans="17:19" x14ac:dyDescent="0.25">
      <c r="Q112" s="904"/>
      <c r="R112" s="904"/>
      <c r="S112" s="904"/>
    </row>
    <row r="113" spans="17:19" x14ac:dyDescent="0.25">
      <c r="Q113" s="904"/>
      <c r="R113" s="904"/>
      <c r="S113" s="904"/>
    </row>
    <row r="114" spans="17:19" x14ac:dyDescent="0.25">
      <c r="Q114" s="904"/>
      <c r="R114" s="904"/>
      <c r="S114" s="904"/>
    </row>
    <row r="115" spans="17:19" x14ac:dyDescent="0.25">
      <c r="Q115" s="904"/>
      <c r="R115" s="904"/>
      <c r="S115" s="904"/>
    </row>
    <row r="116" spans="17:19" x14ac:dyDescent="0.25">
      <c r="Q116" s="904"/>
      <c r="R116" s="904"/>
      <c r="S116" s="904"/>
    </row>
    <row r="117" spans="17:19" x14ac:dyDescent="0.25">
      <c r="Q117" s="904"/>
      <c r="R117" s="904"/>
      <c r="S117" s="904"/>
    </row>
    <row r="118" spans="17:19" x14ac:dyDescent="0.25">
      <c r="Q118" s="904"/>
      <c r="R118" s="904"/>
      <c r="S118" s="904"/>
    </row>
    <row r="119" spans="17:19" x14ac:dyDescent="0.25">
      <c r="Q119" s="904"/>
      <c r="R119" s="904"/>
      <c r="S119" s="904"/>
    </row>
    <row r="120" spans="17:19" x14ac:dyDescent="0.25">
      <c r="Q120" s="904"/>
      <c r="R120" s="904"/>
      <c r="S120" s="904"/>
    </row>
    <row r="121" spans="17:19" x14ac:dyDescent="0.25">
      <c r="Q121" s="904"/>
      <c r="R121" s="904"/>
      <c r="S121" s="904"/>
    </row>
    <row r="122" spans="17:19" x14ac:dyDescent="0.25">
      <c r="Q122" s="904"/>
      <c r="R122" s="904"/>
      <c r="S122" s="904"/>
    </row>
    <row r="123" spans="17:19" x14ac:dyDescent="0.25">
      <c r="Q123" s="904"/>
      <c r="R123" s="904"/>
      <c r="S123" s="904"/>
    </row>
    <row r="124" spans="17:19" x14ac:dyDescent="0.25">
      <c r="Q124" s="919" t="s">
        <v>223</v>
      </c>
      <c r="R124" s="918"/>
      <c r="S124" s="920">
        <f>(SUM(G$48:G$50,G$61:G$65)/SUM(G$51:G$60))*100</f>
        <v>95.463691979172921</v>
      </c>
    </row>
    <row r="125" spans="17:19" x14ac:dyDescent="0.25">
      <c r="Q125" s="919" t="s">
        <v>224</v>
      </c>
      <c r="R125" s="918"/>
      <c r="S125" s="920">
        <f>(SUM(G$48:G$50)/SUM(G$51:G$60))*100</f>
        <v>38.62135280202709</v>
      </c>
    </row>
    <row r="126" spans="17:19" x14ac:dyDescent="0.25">
      <c r="Q126" s="919" t="s">
        <v>225</v>
      </c>
      <c r="R126" s="918"/>
      <c r="S126" s="920">
        <f>(SUM(G$61:G$65)/SUM(G$51:G$60))*100</f>
        <v>56.842339177145838</v>
      </c>
    </row>
    <row r="127" spans="17:19" x14ac:dyDescent="0.25">
      <c r="Q127" s="919" t="s">
        <v>226</v>
      </c>
      <c r="R127" s="918"/>
      <c r="S127" s="920">
        <f>(SUM(G$61:G$65)/SUM(G$48:G$50))*100</f>
        <v>147.17852962976065</v>
      </c>
    </row>
    <row r="128" spans="17:19" x14ac:dyDescent="0.25">
      <c r="Q128" s="919" t="s">
        <v>227</v>
      </c>
      <c r="R128" s="918"/>
      <c r="S128" s="921">
        <f>(G$21/G$43)*100</f>
        <v>97.43233013386272</v>
      </c>
    </row>
    <row r="129" spans="17:19" x14ac:dyDescent="0.25">
      <c r="Q129" s="919" t="s">
        <v>228</v>
      </c>
      <c r="R129" s="918"/>
      <c r="S129" s="921">
        <f>(SUM(G$48)/SUM(G$28:G$33))*1000</f>
        <v>372.76325546288717</v>
      </c>
    </row>
    <row r="130" spans="17:19" x14ac:dyDescent="0.25">
      <c r="Q130" s="919" t="s">
        <v>229</v>
      </c>
      <c r="R130" s="918"/>
      <c r="S130" s="921">
        <f>(SUM(G$52:G$54)/SUM(G$48:G$51,G$55:G$65))*100</f>
        <v>18.305112613275796</v>
      </c>
    </row>
    <row r="147" spans="4:8" x14ac:dyDescent="0.25">
      <c r="D147" s="19"/>
      <c r="E147" s="19"/>
      <c r="F147" s="19"/>
      <c r="G147" s="19"/>
      <c r="H147" s="19"/>
    </row>
  </sheetData>
  <mergeCells count="3">
    <mergeCell ref="A1:G1"/>
    <mergeCell ref="A23:G23"/>
    <mergeCell ref="A46:G46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Z147"/>
  <sheetViews>
    <sheetView topLeftCell="A118" workbookViewId="0">
      <selection activeCell="C144" sqref="C144"/>
    </sheetView>
  </sheetViews>
  <sheetFormatPr defaultRowHeight="15" x14ac:dyDescent="0.25"/>
  <cols>
    <col min="1" max="9" width="9.140625" style="18"/>
    <col min="10" max="11" width="11.140625" style="18" bestFit="1" customWidth="1"/>
    <col min="12" max="12" width="11.140625" style="18" customWidth="1"/>
    <col min="13" max="14" width="11.140625" style="18" bestFit="1" customWidth="1"/>
    <col min="15" max="15" width="11.140625" style="18" customWidth="1"/>
    <col min="16" max="17" width="11.140625" style="18" bestFit="1" customWidth="1"/>
    <col min="18" max="18" width="11.140625" style="18" customWidth="1"/>
    <col min="19" max="20" width="11.140625" style="18" bestFit="1" customWidth="1"/>
    <col min="21" max="21" width="11.140625" style="18" customWidth="1"/>
    <col min="22" max="23" width="11.140625" style="18" bestFit="1" customWidth="1"/>
    <col min="24" max="24" width="11.140625" style="18" customWidth="1"/>
    <col min="25" max="26" width="11.140625" style="18" bestFit="1" customWidth="1"/>
    <col min="27" max="16384" width="9.140625" style="18"/>
  </cols>
  <sheetData>
    <row r="1" spans="1:26" x14ac:dyDescent="0.25">
      <c r="A1" s="922" t="s">
        <v>97</v>
      </c>
      <c r="B1" s="923"/>
      <c r="C1" s="923"/>
      <c r="D1" s="923"/>
      <c r="E1" s="923"/>
      <c r="F1" s="923"/>
      <c r="G1" s="924"/>
      <c r="J1" s="20" t="s">
        <v>23</v>
      </c>
      <c r="K1" s="20" t="s">
        <v>24</v>
      </c>
      <c r="L1" s="20"/>
      <c r="M1" s="20" t="s">
        <v>23</v>
      </c>
      <c r="N1" s="20" t="s">
        <v>24</v>
      </c>
      <c r="O1" s="20"/>
      <c r="P1" s="20" t="s">
        <v>23</v>
      </c>
      <c r="Q1" s="20" t="s">
        <v>24</v>
      </c>
      <c r="R1" s="20"/>
      <c r="S1" s="20" t="s">
        <v>23</v>
      </c>
      <c r="T1" s="20" t="s">
        <v>24</v>
      </c>
      <c r="U1" s="20"/>
      <c r="V1" s="20" t="s">
        <v>23</v>
      </c>
      <c r="W1" s="20" t="s">
        <v>24</v>
      </c>
      <c r="X1" s="20"/>
      <c r="Y1" s="20" t="s">
        <v>23</v>
      </c>
      <c r="Z1" s="20" t="s">
        <v>24</v>
      </c>
    </row>
    <row r="2" spans="1:26" x14ac:dyDescent="0.25">
      <c r="A2" s="337" t="s">
        <v>1</v>
      </c>
      <c r="B2" s="331">
        <v>2010</v>
      </c>
      <c r="C2" s="331">
        <v>2015</v>
      </c>
      <c r="D2" s="331">
        <v>2020</v>
      </c>
      <c r="E2" s="331">
        <v>2025</v>
      </c>
      <c r="F2" s="331">
        <v>2030</v>
      </c>
      <c r="G2" s="340">
        <v>2035</v>
      </c>
      <c r="J2" s="1">
        <f>B2</f>
        <v>2010</v>
      </c>
      <c r="K2" s="1">
        <f>B24</f>
        <v>2010</v>
      </c>
      <c r="L2" s="1"/>
      <c r="M2" s="1">
        <v>2015</v>
      </c>
      <c r="N2" s="1">
        <v>2015</v>
      </c>
      <c r="O2" s="1"/>
      <c r="P2" s="1">
        <v>2020</v>
      </c>
      <c r="Q2" s="1">
        <v>2020</v>
      </c>
      <c r="R2" s="1"/>
      <c r="S2" s="1">
        <v>2025</v>
      </c>
      <c r="T2" s="1">
        <v>2025</v>
      </c>
      <c r="U2" s="1"/>
      <c r="V2" s="1">
        <v>2030</v>
      </c>
      <c r="W2" s="1">
        <v>2030</v>
      </c>
      <c r="X2" s="1"/>
      <c r="Y2" s="1">
        <v>2035</v>
      </c>
      <c r="Z2" s="1">
        <v>2035</v>
      </c>
    </row>
    <row r="3" spans="1:26" x14ac:dyDescent="0.25">
      <c r="A3" s="337" t="s">
        <v>2</v>
      </c>
      <c r="B3" s="331">
        <v>129</v>
      </c>
      <c r="C3" s="332">
        <v>105.55414474232582</v>
      </c>
      <c r="D3" s="332">
        <v>108.79730195660301</v>
      </c>
      <c r="E3" s="332">
        <v>125.83875865835968</v>
      </c>
      <c r="F3" s="332">
        <v>128.59063513570348</v>
      </c>
      <c r="G3" s="341">
        <v>120.86352050427574</v>
      </c>
      <c r="I3" s="21" t="s">
        <v>2</v>
      </c>
      <c r="J3" s="20">
        <f>-B3/B$66</f>
        <v>-3.0203699367829549E-2</v>
      </c>
      <c r="K3" s="20">
        <f>B25/B$66</f>
        <v>2.8564738937017092E-2</v>
      </c>
      <c r="L3" s="21" t="s">
        <v>2</v>
      </c>
      <c r="M3" s="20">
        <f>-C3/C$66</f>
        <v>-2.5941356612964633E-2</v>
      </c>
      <c r="N3" s="20">
        <f>C25/C$66</f>
        <v>2.4887627568750875E-2</v>
      </c>
      <c r="O3" s="21" t="s">
        <v>2</v>
      </c>
      <c r="P3" s="20">
        <f>-D3/D$66</f>
        <v>-2.8159856072053187E-2</v>
      </c>
      <c r="Q3" s="20">
        <f>D25/D$66</f>
        <v>2.7057618378516439E-2</v>
      </c>
      <c r="R3" s="21" t="s">
        <v>2</v>
      </c>
      <c r="S3" s="20">
        <f>-E3/E$66</f>
        <v>-3.4113987418930472E-2</v>
      </c>
      <c r="T3" s="20">
        <f>E25/E$66</f>
        <v>3.2776088092689393E-2</v>
      </c>
      <c r="U3" s="21" t="s">
        <v>2</v>
      </c>
      <c r="V3" s="20">
        <f>-F3/F$66</f>
        <v>-3.6513535921557629E-2</v>
      </c>
      <c r="W3" s="20">
        <f>F25/F$66</f>
        <v>3.5081636978182347E-2</v>
      </c>
      <c r="X3" s="21" t="s">
        <v>2</v>
      </c>
      <c r="Y3" s="20">
        <f>-G3/G$66</f>
        <v>-3.6153682640515751E-2</v>
      </c>
      <c r="Z3" s="20">
        <f>G25/G$66</f>
        <v>3.4735890951753473E-2</v>
      </c>
    </row>
    <row r="4" spans="1:26" x14ac:dyDescent="0.25">
      <c r="A4" s="337" t="s">
        <v>3</v>
      </c>
      <c r="B4" s="331">
        <v>144</v>
      </c>
      <c r="C4" s="332">
        <v>121.94747474318062</v>
      </c>
      <c r="D4" s="332">
        <v>99.306952135848192</v>
      </c>
      <c r="E4" s="332">
        <v>103.39568285658738</v>
      </c>
      <c r="F4" s="332">
        <v>119.9310003052622</v>
      </c>
      <c r="G4" s="341">
        <v>121.47131963255391</v>
      </c>
      <c r="I4" s="21" t="s">
        <v>3</v>
      </c>
      <c r="J4" s="20">
        <f t="shared" ref="J4:J20" si="0">-B4/B$66</f>
        <v>-3.3715757433856242E-2</v>
      </c>
      <c r="K4" s="20">
        <f t="shared" ref="K4:K20" si="1">B26/B$66</f>
        <v>2.6457504097401077E-2</v>
      </c>
      <c r="L4" s="21" t="s">
        <v>3</v>
      </c>
      <c r="M4" s="20">
        <f t="shared" ref="M4:M20" si="2">-C4/C$66</f>
        <v>-2.9970238857847817E-2</v>
      </c>
      <c r="N4" s="20">
        <f t="shared" ref="N4:N20" si="3">C26/C$66</f>
        <v>2.8619558407872493E-2</v>
      </c>
      <c r="O4" s="21" t="s">
        <v>3</v>
      </c>
      <c r="P4" s="20">
        <f t="shared" ref="P4:P20" si="4">-D4/D$66</f>
        <v>-2.5703481876923878E-2</v>
      </c>
      <c r="Q4" s="20">
        <f t="shared" ref="Q4:Q20" si="5">D26/D$66</f>
        <v>2.4673986963440607E-2</v>
      </c>
      <c r="R4" s="21" t="s">
        <v>3</v>
      </c>
      <c r="S4" s="20">
        <f t="shared" ref="S4:S20" si="6">-E4/E$66</f>
        <v>-2.8029830091676821E-2</v>
      </c>
      <c r="T4" s="20">
        <f t="shared" ref="T4:T20" si="7">E26/E$66</f>
        <v>2.6942245398174344E-2</v>
      </c>
      <c r="U4" s="21" t="s">
        <v>3</v>
      </c>
      <c r="V4" s="20">
        <f t="shared" ref="V4:V20" si="8">-F4/F$66</f>
        <v>-3.405461745432084E-2</v>
      </c>
      <c r="W4" s="20">
        <f t="shared" ref="W4:W20" si="9">F26/F$66</f>
        <v>3.272842989655228E-2</v>
      </c>
      <c r="X4" s="21" t="s">
        <v>3</v>
      </c>
      <c r="Y4" s="20">
        <f t="shared" ref="Y4:Y20" si="10">-G4/G$66</f>
        <v>-3.6335492476116012E-2</v>
      </c>
      <c r="Z4" s="20">
        <f t="shared" ref="Z4:Z20" si="11">G26/G$66</f>
        <v>3.4920836753339901E-2</v>
      </c>
    </row>
    <row r="5" spans="1:26" x14ac:dyDescent="0.25">
      <c r="A5" s="337" t="s">
        <v>4</v>
      </c>
      <c r="B5" s="331">
        <v>149</v>
      </c>
      <c r="C5" s="332">
        <v>136.91518442710657</v>
      </c>
      <c r="D5" s="332">
        <v>115.12666366959206</v>
      </c>
      <c r="E5" s="332">
        <v>93.273182986763459</v>
      </c>
      <c r="F5" s="332">
        <v>98.261337249974943</v>
      </c>
      <c r="G5" s="341">
        <v>114.26115035337972</v>
      </c>
      <c r="I5" s="21" t="s">
        <v>4</v>
      </c>
      <c r="J5" s="20">
        <f t="shared" si="0"/>
        <v>-3.488644345586514E-2</v>
      </c>
      <c r="K5" s="20">
        <f t="shared" si="1"/>
        <v>2.996956216342777E-2</v>
      </c>
      <c r="L5" s="21" t="s">
        <v>4</v>
      </c>
      <c r="M5" s="20">
        <f t="shared" si="2"/>
        <v>-3.364875565638667E-2</v>
      </c>
      <c r="N5" s="20">
        <f t="shared" si="3"/>
        <v>2.6282973199707411E-2</v>
      </c>
      <c r="O5" s="21" t="s">
        <v>4</v>
      </c>
      <c r="P5" s="20">
        <f t="shared" si="4"/>
        <v>-2.9798076061523418E-2</v>
      </c>
      <c r="Q5" s="20">
        <f t="shared" si="5"/>
        <v>2.8763939075818618E-2</v>
      </c>
      <c r="R5" s="21" t="s">
        <v>4</v>
      </c>
      <c r="S5" s="20">
        <f t="shared" si="6"/>
        <v>-2.5285692777474552E-2</v>
      </c>
      <c r="T5" s="20">
        <f t="shared" si="7"/>
        <v>2.4269427362248387E-2</v>
      </c>
      <c r="U5" s="21" t="s">
        <v>4</v>
      </c>
      <c r="V5" s="20">
        <f t="shared" si="8"/>
        <v>-2.7901478700924999E-2</v>
      </c>
      <c r="W5" s="20">
        <f t="shared" si="9"/>
        <v>2.6826479146517306E-2</v>
      </c>
      <c r="X5" s="21" t="s">
        <v>4</v>
      </c>
      <c r="Y5" s="20">
        <f t="shared" si="10"/>
        <v>-3.4178727797939699E-2</v>
      </c>
      <c r="Z5" s="20">
        <f t="shared" si="11"/>
        <v>3.2853867104126563E-2</v>
      </c>
    </row>
    <row r="6" spans="1:26" x14ac:dyDescent="0.25">
      <c r="A6" s="337" t="s">
        <v>5</v>
      </c>
      <c r="B6" s="331">
        <v>147</v>
      </c>
      <c r="C6" s="332">
        <v>141.93876949065887</v>
      </c>
      <c r="D6" s="332">
        <v>129.77531800465937</v>
      </c>
      <c r="E6" s="332">
        <v>108.27152799332309</v>
      </c>
      <c r="F6" s="332">
        <v>87.291681059608251</v>
      </c>
      <c r="G6" s="341">
        <v>93.186892063002105</v>
      </c>
      <c r="I6" s="21" t="s">
        <v>5</v>
      </c>
      <c r="J6" s="20">
        <f t="shared" si="0"/>
        <v>-3.4418169047061575E-2</v>
      </c>
      <c r="K6" s="20">
        <f t="shared" si="1"/>
        <v>2.552095527979396E-2</v>
      </c>
      <c r="L6" s="21" t="s">
        <v>5</v>
      </c>
      <c r="M6" s="20">
        <f t="shared" si="2"/>
        <v>-3.4883369530880191E-2</v>
      </c>
      <c r="N6" s="20">
        <f t="shared" si="3"/>
        <v>3.0184025682267152E-2</v>
      </c>
      <c r="O6" s="21" t="s">
        <v>5</v>
      </c>
      <c r="P6" s="20">
        <f t="shared" si="4"/>
        <v>-3.3589567121561768E-2</v>
      </c>
      <c r="Q6" s="20">
        <f t="shared" si="5"/>
        <v>2.6100749529846586E-2</v>
      </c>
      <c r="R6" s="21" t="s">
        <v>5</v>
      </c>
      <c r="S6" s="20">
        <f t="shared" si="6"/>
        <v>-2.9351636834087858E-2</v>
      </c>
      <c r="T6" s="20">
        <f t="shared" si="7"/>
        <v>2.8693268211026329E-2</v>
      </c>
      <c r="U6" s="21" t="s">
        <v>5</v>
      </c>
      <c r="V6" s="20">
        <f t="shared" si="8"/>
        <v>-2.4786625625260548E-2</v>
      </c>
      <c r="W6" s="20">
        <f t="shared" si="9"/>
        <v>2.3775533084564645E-2</v>
      </c>
      <c r="X6" s="21" t="s">
        <v>5</v>
      </c>
      <c r="Y6" s="20">
        <f t="shared" si="10"/>
        <v>-2.7874823667597772E-2</v>
      </c>
      <c r="Z6" s="20">
        <f t="shared" si="11"/>
        <v>2.6820572083091701E-2</v>
      </c>
    </row>
    <row r="7" spans="1:26" x14ac:dyDescent="0.25">
      <c r="A7" s="337" t="s">
        <v>6</v>
      </c>
      <c r="B7" s="331">
        <v>71</v>
      </c>
      <c r="C7" s="332">
        <v>142.94264086451849</v>
      </c>
      <c r="D7" s="332">
        <v>134.20536565515323</v>
      </c>
      <c r="E7" s="332">
        <v>122.1813125789643</v>
      </c>
      <c r="F7" s="332">
        <v>101.10743408355222</v>
      </c>
      <c r="G7" s="341">
        <v>81.114714816084927</v>
      </c>
      <c r="I7" s="21" t="s">
        <v>6</v>
      </c>
      <c r="J7" s="20">
        <f t="shared" si="0"/>
        <v>-1.6623741512526342E-2</v>
      </c>
      <c r="K7" s="20">
        <f t="shared" si="1"/>
        <v>1.5921329899321001E-2</v>
      </c>
      <c r="L7" s="21" t="s">
        <v>6</v>
      </c>
      <c r="M7" s="20">
        <f t="shared" si="2"/>
        <v>-3.5130084478610685E-2</v>
      </c>
      <c r="N7" s="20">
        <f t="shared" si="3"/>
        <v>2.5881865342608834E-2</v>
      </c>
      <c r="O7" s="21" t="s">
        <v>6</v>
      </c>
      <c r="P7" s="20">
        <f t="shared" si="4"/>
        <v>-3.4736190263742306E-2</v>
      </c>
      <c r="Q7" s="20">
        <f t="shared" si="5"/>
        <v>3.0301969862258794E-2</v>
      </c>
      <c r="R7" s="21" t="s">
        <v>6</v>
      </c>
      <c r="S7" s="20">
        <f t="shared" si="6"/>
        <v>-3.3122479946446182E-2</v>
      </c>
      <c r="T7" s="20">
        <f t="shared" si="7"/>
        <v>2.5568248189125502E-2</v>
      </c>
      <c r="U7" s="21" t="s">
        <v>6</v>
      </c>
      <c r="V7" s="20">
        <f t="shared" si="8"/>
        <v>-2.8709632878399789E-2</v>
      </c>
      <c r="W7" s="20">
        <f t="shared" si="9"/>
        <v>2.8463390814776578E-2</v>
      </c>
      <c r="X7" s="21" t="s">
        <v>6</v>
      </c>
      <c r="Y7" s="20">
        <f t="shared" si="10"/>
        <v>-2.4263695486455156E-2</v>
      </c>
      <c r="Z7" s="20">
        <f t="shared" si="11"/>
        <v>2.3227695820793363E-2</v>
      </c>
    </row>
    <row r="8" spans="1:26" x14ac:dyDescent="0.25">
      <c r="A8" s="337" t="s">
        <v>7</v>
      </c>
      <c r="B8" s="331">
        <v>94</v>
      </c>
      <c r="C8" s="332">
        <v>65.839868037264665</v>
      </c>
      <c r="D8" s="332">
        <v>138.17966010556722</v>
      </c>
      <c r="E8" s="332">
        <v>125.61894498513691</v>
      </c>
      <c r="F8" s="332">
        <v>114.06541186276246</v>
      </c>
      <c r="G8" s="341">
        <v>93.549688745694951</v>
      </c>
      <c r="I8" s="21" t="s">
        <v>7</v>
      </c>
      <c r="J8" s="20">
        <f t="shared" si="0"/>
        <v>-2.2008897213767267E-2</v>
      </c>
      <c r="K8" s="20">
        <f t="shared" si="1"/>
        <v>1.9433387965347694E-2</v>
      </c>
      <c r="L8" s="21" t="s">
        <v>7</v>
      </c>
      <c r="M8" s="20">
        <f t="shared" si="2"/>
        <v>-1.6181036758666844E-2</v>
      </c>
      <c r="N8" s="20">
        <f t="shared" si="3"/>
        <v>1.5723475362423141E-2</v>
      </c>
      <c r="O8" s="21" t="s">
        <v>7</v>
      </c>
      <c r="P8" s="20">
        <f t="shared" si="4"/>
        <v>-3.57648514317946E-2</v>
      </c>
      <c r="Q8" s="20">
        <f t="shared" si="5"/>
        <v>2.6389628257233969E-2</v>
      </c>
      <c r="R8" s="21" t="s">
        <v>7</v>
      </c>
      <c r="S8" s="20">
        <f t="shared" si="6"/>
        <v>-3.4054397504322452E-2</v>
      </c>
      <c r="T8" s="20">
        <f t="shared" si="7"/>
        <v>3.0243851799919605E-2</v>
      </c>
      <c r="U8" s="21" t="s">
        <v>7</v>
      </c>
      <c r="V8" s="20">
        <f t="shared" si="8"/>
        <v>-3.2389073349415626E-2</v>
      </c>
      <c r="W8" s="20">
        <f t="shared" si="9"/>
        <v>2.5010215995312095E-2</v>
      </c>
      <c r="X8" s="21" t="s">
        <v>7</v>
      </c>
      <c r="Y8" s="20">
        <f t="shared" si="10"/>
        <v>-2.7983346372168875E-2</v>
      </c>
      <c r="Z8" s="20">
        <f t="shared" si="11"/>
        <v>2.8428787254967208E-2</v>
      </c>
    </row>
    <row r="9" spans="1:26" x14ac:dyDescent="0.25">
      <c r="A9" s="337" t="s">
        <v>8</v>
      </c>
      <c r="B9" s="331">
        <v>96</v>
      </c>
      <c r="C9" s="332">
        <v>88.964061861734422</v>
      </c>
      <c r="D9" s="332">
        <v>61.088462186671791</v>
      </c>
      <c r="E9" s="332">
        <v>134.22283291920385</v>
      </c>
      <c r="F9" s="332">
        <v>117.61926095798033</v>
      </c>
      <c r="G9" s="341">
        <v>106.72989211263456</v>
      </c>
      <c r="I9" s="21" t="s">
        <v>8</v>
      </c>
      <c r="J9" s="20">
        <f t="shared" si="0"/>
        <v>-2.2477171622570825E-2</v>
      </c>
      <c r="K9" s="20">
        <f t="shared" si="1"/>
        <v>2.3179583235776166E-2</v>
      </c>
      <c r="L9" s="21" t="s">
        <v>8</v>
      </c>
      <c r="M9" s="20">
        <f t="shared" si="2"/>
        <v>-2.1864119690675511E-2</v>
      </c>
      <c r="N9" s="20">
        <f t="shared" si="3"/>
        <v>1.9211410100246996E-2</v>
      </c>
      <c r="O9" s="21" t="s">
        <v>8</v>
      </c>
      <c r="P9" s="20">
        <f t="shared" si="4"/>
        <v>-1.5811442672777953E-2</v>
      </c>
      <c r="Q9" s="20">
        <f t="shared" si="5"/>
        <v>1.5526204752915235E-2</v>
      </c>
      <c r="R9" s="21" t="s">
        <v>8</v>
      </c>
      <c r="S9" s="20">
        <f t="shared" si="6"/>
        <v>-3.6386849984511867E-2</v>
      </c>
      <c r="T9" s="20">
        <f t="shared" si="7"/>
        <v>2.6733726210957903E-2</v>
      </c>
      <c r="U9" s="21" t="s">
        <v>8</v>
      </c>
      <c r="V9" s="20">
        <f t="shared" si="8"/>
        <v>-3.3398195020376283E-2</v>
      </c>
      <c r="W9" s="20">
        <f t="shared" si="9"/>
        <v>3.0086252169999401E-2</v>
      </c>
      <c r="X9" s="21" t="s">
        <v>8</v>
      </c>
      <c r="Y9" s="20">
        <f t="shared" si="10"/>
        <v>-3.1925916369117908E-2</v>
      </c>
      <c r="Z9" s="20">
        <f t="shared" si="11"/>
        <v>2.4485502467171343E-2</v>
      </c>
    </row>
    <row r="10" spans="1:26" x14ac:dyDescent="0.25">
      <c r="A10" s="337" t="s">
        <v>9</v>
      </c>
      <c r="B10" s="331">
        <v>114</v>
      </c>
      <c r="C10" s="332">
        <v>89.977546965169907</v>
      </c>
      <c r="D10" s="332">
        <v>83.90743782289131</v>
      </c>
      <c r="E10" s="332">
        <v>56.30959814259279</v>
      </c>
      <c r="F10" s="332">
        <v>130.21329491950692</v>
      </c>
      <c r="G10" s="341">
        <v>109.38621224842689</v>
      </c>
      <c r="I10" s="21" t="s">
        <v>9</v>
      </c>
      <c r="J10" s="20">
        <f t="shared" si="0"/>
        <v>-2.6691641301802856E-2</v>
      </c>
      <c r="K10" s="20">
        <f t="shared" si="1"/>
        <v>2.2711308826972604E-2</v>
      </c>
      <c r="L10" s="21" t="s">
        <v>9</v>
      </c>
      <c r="M10" s="20">
        <f t="shared" si="2"/>
        <v>-2.2113197342285763E-2</v>
      </c>
      <c r="N10" s="20">
        <f t="shared" si="3"/>
        <v>2.3196444163922469E-2</v>
      </c>
      <c r="O10" s="21" t="s">
        <v>9</v>
      </c>
      <c r="P10" s="20">
        <f t="shared" si="4"/>
        <v>-2.1717646761220712E-2</v>
      </c>
      <c r="Q10" s="20">
        <f t="shared" si="5"/>
        <v>1.9017114600992948E-2</v>
      </c>
      <c r="R10" s="21" t="s">
        <v>9</v>
      </c>
      <c r="S10" s="20">
        <f t="shared" si="6"/>
        <v>-1.5265129305801759E-2</v>
      </c>
      <c r="T10" s="20">
        <f t="shared" si="7"/>
        <v>1.521890005283966E-2</v>
      </c>
      <c r="U10" s="21" t="s">
        <v>9</v>
      </c>
      <c r="V10" s="20">
        <f t="shared" si="8"/>
        <v>-3.6974293007342666E-2</v>
      </c>
      <c r="W10" s="20">
        <f t="shared" si="9"/>
        <v>2.7117006107167163E-2</v>
      </c>
      <c r="X10" s="21" t="s">
        <v>9</v>
      </c>
      <c r="Y10" s="20">
        <f t="shared" si="10"/>
        <v>-3.2720496526806184E-2</v>
      </c>
      <c r="Z10" s="20">
        <f t="shared" si="11"/>
        <v>3.0048770319620402E-2</v>
      </c>
    </row>
    <row r="11" spans="1:26" x14ac:dyDescent="0.25">
      <c r="A11" s="337" t="s">
        <v>10</v>
      </c>
      <c r="B11" s="331">
        <v>105</v>
      </c>
      <c r="C11" s="332">
        <v>108.1686433499053</v>
      </c>
      <c r="D11" s="332">
        <v>83.938991856173004</v>
      </c>
      <c r="E11" s="332">
        <v>78.889193612770839</v>
      </c>
      <c r="F11" s="332">
        <v>51.580639442034624</v>
      </c>
      <c r="G11" s="341">
        <v>126.23947858202156</v>
      </c>
      <c r="I11" s="21" t="s">
        <v>10</v>
      </c>
      <c r="J11" s="20">
        <f t="shared" si="0"/>
        <v>-2.4584406462186841E-2</v>
      </c>
      <c r="K11" s="20">
        <f t="shared" si="1"/>
        <v>2.2243034418169046E-2</v>
      </c>
      <c r="L11" s="21" t="s">
        <v>10</v>
      </c>
      <c r="M11" s="20">
        <f t="shared" si="2"/>
        <v>-2.6583904955418517E-2</v>
      </c>
      <c r="N11" s="20">
        <f t="shared" si="3"/>
        <v>2.2636558581052835E-2</v>
      </c>
      <c r="O11" s="21" t="s">
        <v>10</v>
      </c>
      <c r="P11" s="20">
        <f t="shared" si="4"/>
        <v>-2.1725813848269063E-2</v>
      </c>
      <c r="Q11" s="20">
        <f t="shared" si="5"/>
        <v>2.3145899373229702E-2</v>
      </c>
      <c r="R11" s="21" t="s">
        <v>10</v>
      </c>
      <c r="S11" s="20">
        <f t="shared" si="6"/>
        <v>-2.1386296138712364E-2</v>
      </c>
      <c r="T11" s="20">
        <f t="shared" si="7"/>
        <v>1.8572039155694442E-2</v>
      </c>
      <c r="U11" s="21" t="s">
        <v>10</v>
      </c>
      <c r="V11" s="20">
        <f t="shared" si="8"/>
        <v>-1.464641285219623E-2</v>
      </c>
      <c r="W11" s="20">
        <f t="shared" si="9"/>
        <v>1.4813056565820737E-2</v>
      </c>
      <c r="X11" s="21" t="s">
        <v>10</v>
      </c>
      <c r="Y11" s="20">
        <f t="shared" si="10"/>
        <v>-3.7761783094818369E-2</v>
      </c>
      <c r="Z11" s="20">
        <f t="shared" si="11"/>
        <v>2.7549282471903955E-2</v>
      </c>
    </row>
    <row r="12" spans="1:26" x14ac:dyDescent="0.25">
      <c r="A12" s="338" t="s">
        <v>11</v>
      </c>
      <c r="B12" s="333">
        <v>151</v>
      </c>
      <c r="C12" s="334">
        <v>96.793345535833211</v>
      </c>
      <c r="D12" s="334">
        <v>102.24100510186389</v>
      </c>
      <c r="E12" s="334">
        <v>77.738503270844234</v>
      </c>
      <c r="F12" s="334">
        <v>73.821034441828814</v>
      </c>
      <c r="G12" s="342">
        <v>46.830405682651282</v>
      </c>
      <c r="I12" s="21" t="s">
        <v>11</v>
      </c>
      <c r="J12" s="20">
        <f t="shared" si="0"/>
        <v>-3.5354717864668699E-2</v>
      </c>
      <c r="K12" s="20">
        <f t="shared" si="1"/>
        <v>3.3013345820650901E-2</v>
      </c>
      <c r="L12" s="21" t="s">
        <v>11</v>
      </c>
      <c r="M12" s="20">
        <f t="shared" si="2"/>
        <v>-2.3788271890569347E-2</v>
      </c>
      <c r="N12" s="20">
        <f t="shared" si="3"/>
        <v>2.165106806134701E-2</v>
      </c>
      <c r="O12" s="21" t="s">
        <v>11</v>
      </c>
      <c r="P12" s="20">
        <f t="shared" si="4"/>
        <v>-2.6462898771873525E-2</v>
      </c>
      <c r="Q12" s="20">
        <f t="shared" si="5"/>
        <v>2.264383967527699E-2</v>
      </c>
      <c r="R12" s="21" t="s">
        <v>11</v>
      </c>
      <c r="S12" s="20">
        <f t="shared" si="6"/>
        <v>-2.107435221725219E-2</v>
      </c>
      <c r="T12" s="20">
        <f t="shared" si="7"/>
        <v>2.2938319940464417E-2</v>
      </c>
      <c r="U12" s="21" t="s">
        <v>11</v>
      </c>
      <c r="V12" s="20">
        <f t="shared" si="8"/>
        <v>-2.096161194019841E-2</v>
      </c>
      <c r="W12" s="20">
        <f t="shared" si="9"/>
        <v>1.8088837709811768E-2</v>
      </c>
      <c r="X12" s="21" t="s">
        <v>11</v>
      </c>
      <c r="Y12" s="20">
        <f t="shared" si="10"/>
        <v>-1.4008293138518035E-2</v>
      </c>
      <c r="Z12" s="20">
        <f t="shared" si="11"/>
        <v>1.4473290540184196E-2</v>
      </c>
    </row>
    <row r="13" spans="1:26" x14ac:dyDescent="0.25">
      <c r="A13" s="338" t="s">
        <v>12</v>
      </c>
      <c r="B13" s="333">
        <v>185</v>
      </c>
      <c r="C13" s="334">
        <v>139.31267465358189</v>
      </c>
      <c r="D13" s="334">
        <v>88.00716083717839</v>
      </c>
      <c r="E13" s="334">
        <v>95.637553692891345</v>
      </c>
      <c r="F13" s="334">
        <v>70.996214474473007</v>
      </c>
      <c r="G13" s="342">
        <v>68.310636730117864</v>
      </c>
      <c r="I13" s="21" t="s">
        <v>12</v>
      </c>
      <c r="J13" s="20">
        <f t="shared" si="0"/>
        <v>-4.3315382814329194E-2</v>
      </c>
      <c r="K13" s="20">
        <f t="shared" si="1"/>
        <v>3.9335050339498946E-2</v>
      </c>
      <c r="L13" s="21" t="s">
        <v>12</v>
      </c>
      <c r="M13" s="20">
        <f t="shared" si="2"/>
        <v>-3.4237971258416509E-2</v>
      </c>
      <c r="N13" s="20">
        <f t="shared" si="3"/>
        <v>3.2451529118645163E-2</v>
      </c>
      <c r="O13" s="21" t="s">
        <v>12</v>
      </c>
      <c r="P13" s="20">
        <f t="shared" si="4"/>
        <v>-2.2778772431999366E-2</v>
      </c>
      <c r="Q13" s="20">
        <f t="shared" si="5"/>
        <v>2.0946038968928542E-2</v>
      </c>
      <c r="R13" s="21" t="s">
        <v>12</v>
      </c>
      <c r="S13" s="20">
        <f t="shared" si="6"/>
        <v>-2.5926656764901617E-2</v>
      </c>
      <c r="T13" s="20">
        <f t="shared" si="7"/>
        <v>2.2397902610180764E-2</v>
      </c>
      <c r="U13" s="21" t="s">
        <v>12</v>
      </c>
      <c r="V13" s="20">
        <f t="shared" si="8"/>
        <v>-2.0159499366128531E-2</v>
      </c>
      <c r="W13" s="20">
        <f t="shared" si="9"/>
        <v>2.2568771513015205E-2</v>
      </c>
      <c r="X13" s="21" t="s">
        <v>12</v>
      </c>
      <c r="Y13" s="20">
        <f t="shared" si="10"/>
        <v>-2.0433635153171554E-2</v>
      </c>
      <c r="Z13" s="20">
        <f t="shared" si="11"/>
        <v>1.7558233498340712E-2</v>
      </c>
    </row>
    <row r="14" spans="1:26" x14ac:dyDescent="0.25">
      <c r="A14" s="338" t="s">
        <v>13</v>
      </c>
      <c r="B14" s="333">
        <v>173</v>
      </c>
      <c r="C14" s="334">
        <v>172.03316336553672</v>
      </c>
      <c r="D14" s="334">
        <v>127.19271406061708</v>
      </c>
      <c r="E14" s="334">
        <v>79.108259366109394</v>
      </c>
      <c r="F14" s="334">
        <v>88.833051478634729</v>
      </c>
      <c r="G14" s="342">
        <v>64.084081272815268</v>
      </c>
      <c r="I14" s="21" t="s">
        <v>13</v>
      </c>
      <c r="J14" s="20">
        <f t="shared" si="0"/>
        <v>-4.0505736361507845E-2</v>
      </c>
      <c r="K14" s="20">
        <f t="shared" si="1"/>
        <v>3.9569187543900729E-2</v>
      </c>
      <c r="L14" s="21" t="s">
        <v>13</v>
      </c>
      <c r="M14" s="20">
        <f t="shared" si="2"/>
        <v>-4.2279473260061172E-2</v>
      </c>
      <c r="N14" s="20">
        <f t="shared" si="3"/>
        <v>3.8882026359255674E-2</v>
      </c>
      <c r="O14" s="21" t="s">
        <v>13</v>
      </c>
      <c r="P14" s="20">
        <f t="shared" si="4"/>
        <v>-3.2921115293736515E-2</v>
      </c>
      <c r="Q14" s="20">
        <f t="shared" si="5"/>
        <v>3.1782086799150525E-2</v>
      </c>
      <c r="R14" s="21" t="s">
        <v>13</v>
      </c>
      <c r="S14" s="20">
        <f t="shared" si="6"/>
        <v>-2.1445683297589217E-2</v>
      </c>
      <c r="T14" s="20">
        <f t="shared" si="7"/>
        <v>1.9970240364414246E-2</v>
      </c>
      <c r="U14" s="21" t="s">
        <v>13</v>
      </c>
      <c r="V14" s="20">
        <f t="shared" si="8"/>
        <v>-2.522430045363476E-2</v>
      </c>
      <c r="W14" s="20">
        <f t="shared" si="9"/>
        <v>2.2064078272577548E-2</v>
      </c>
      <c r="X14" s="21" t="s">
        <v>13</v>
      </c>
      <c r="Y14" s="20">
        <f t="shared" si="10"/>
        <v>-1.9169353391161718E-2</v>
      </c>
      <c r="Z14" s="20">
        <f t="shared" si="11"/>
        <v>2.2189374511902241E-2</v>
      </c>
    </row>
    <row r="15" spans="1:26" x14ac:dyDescent="0.25">
      <c r="A15" s="338" t="s">
        <v>14</v>
      </c>
      <c r="B15" s="333">
        <v>170</v>
      </c>
      <c r="C15" s="334">
        <v>158.33572738851771</v>
      </c>
      <c r="D15" s="334">
        <v>157.58439115173235</v>
      </c>
      <c r="E15" s="334">
        <v>114.10663078286123</v>
      </c>
      <c r="F15" s="334">
        <v>69.856181110073976</v>
      </c>
      <c r="G15" s="342">
        <v>81.423686843100754</v>
      </c>
      <c r="I15" s="21" t="s">
        <v>14</v>
      </c>
      <c r="J15" s="20">
        <f t="shared" si="0"/>
        <v>-3.9803324748302504E-2</v>
      </c>
      <c r="K15" s="20">
        <f t="shared" si="1"/>
        <v>3.231093420744556E-2</v>
      </c>
      <c r="L15" s="21" t="s">
        <v>14</v>
      </c>
      <c r="M15" s="20">
        <f t="shared" si="2"/>
        <v>-3.8913143380448031E-2</v>
      </c>
      <c r="N15" s="20">
        <f t="shared" si="3"/>
        <v>3.8853040917713376E-2</v>
      </c>
      <c r="O15" s="21" t="s">
        <v>14</v>
      </c>
      <c r="P15" s="20">
        <f t="shared" si="4"/>
        <v>-4.0787351287488387E-2</v>
      </c>
      <c r="Q15" s="20">
        <f t="shared" si="5"/>
        <v>3.7860361566475167E-2</v>
      </c>
      <c r="R15" s="21" t="s">
        <v>14</v>
      </c>
      <c r="S15" s="20">
        <f t="shared" si="6"/>
        <v>-3.0933491465147081E-2</v>
      </c>
      <c r="T15" s="20">
        <f t="shared" si="7"/>
        <v>3.0359443257415124E-2</v>
      </c>
      <c r="U15" s="21" t="s">
        <v>14</v>
      </c>
      <c r="V15" s="20">
        <f t="shared" si="8"/>
        <v>-1.9835784896884104E-2</v>
      </c>
      <c r="W15" s="20">
        <f t="shared" si="9"/>
        <v>1.8643006482788532E-2</v>
      </c>
      <c r="X15" s="21" t="s">
        <v>14</v>
      </c>
      <c r="Y15" s="20">
        <f t="shared" si="10"/>
        <v>-2.4356117720748187E-2</v>
      </c>
      <c r="Z15" s="20">
        <f t="shared" si="11"/>
        <v>2.1516444007160854E-2</v>
      </c>
    </row>
    <row r="16" spans="1:26" x14ac:dyDescent="0.25">
      <c r="A16" s="338" t="s">
        <v>15</v>
      </c>
      <c r="B16" s="333">
        <v>101</v>
      </c>
      <c r="C16" s="334">
        <v>154.60945030740234</v>
      </c>
      <c r="D16" s="334">
        <v>140.80676275340957</v>
      </c>
      <c r="E16" s="334">
        <v>140.41305197446383</v>
      </c>
      <c r="F16" s="334">
        <v>99.337822439647653</v>
      </c>
      <c r="G16" s="342">
        <v>59.833955979054068</v>
      </c>
      <c r="I16" s="21" t="s">
        <v>15</v>
      </c>
      <c r="J16" s="20">
        <f t="shared" si="0"/>
        <v>-2.3647857644579724E-2</v>
      </c>
      <c r="K16" s="20">
        <f t="shared" si="1"/>
        <v>2.7628190119409975E-2</v>
      </c>
      <c r="L16" s="21" t="s">
        <v>15</v>
      </c>
      <c r="M16" s="20">
        <f t="shared" si="2"/>
        <v>-3.7997360463198272E-2</v>
      </c>
      <c r="N16" s="20">
        <f t="shared" si="3"/>
        <v>3.1140614291084556E-2</v>
      </c>
      <c r="O16" s="21" t="s">
        <v>15</v>
      </c>
      <c r="P16" s="20">
        <f t="shared" si="4"/>
        <v>-3.6444820797939904E-2</v>
      </c>
      <c r="Q16" s="20">
        <f t="shared" si="5"/>
        <v>3.7597211808433367E-2</v>
      </c>
      <c r="R16" s="21" t="s">
        <v>15</v>
      </c>
      <c r="S16" s="20">
        <f t="shared" si="6"/>
        <v>-3.8064974095262806E-2</v>
      </c>
      <c r="T16" s="20">
        <f t="shared" si="7"/>
        <v>3.595937018229485E-2</v>
      </c>
      <c r="U16" s="21" t="s">
        <v>15</v>
      </c>
      <c r="V16" s="20">
        <f t="shared" si="8"/>
        <v>-2.8207148554726242E-2</v>
      </c>
      <c r="W16" s="20">
        <f t="shared" si="9"/>
        <v>2.842899181628793E-2</v>
      </c>
      <c r="X16" s="21" t="s">
        <v>15</v>
      </c>
      <c r="Y16" s="20">
        <f t="shared" si="10"/>
        <v>-1.7898021227313026E-2</v>
      </c>
      <c r="Z16" s="20">
        <f t="shared" si="11"/>
        <v>1.7118240388766432E-2</v>
      </c>
    </row>
    <row r="17" spans="1:26" x14ac:dyDescent="0.25">
      <c r="A17" s="338" t="s">
        <v>16</v>
      </c>
      <c r="B17" s="333">
        <v>96</v>
      </c>
      <c r="C17" s="334">
        <v>87.643487825507833</v>
      </c>
      <c r="D17" s="334">
        <v>136.73711659053654</v>
      </c>
      <c r="E17" s="334">
        <v>121.37500453477637</v>
      </c>
      <c r="F17" s="334">
        <v>121.51335221333603</v>
      </c>
      <c r="G17" s="342">
        <v>83.721787342029103</v>
      </c>
      <c r="I17" s="21" t="s">
        <v>16</v>
      </c>
      <c r="J17" s="20">
        <f t="shared" si="0"/>
        <v>-2.2477171622570825E-2</v>
      </c>
      <c r="K17" s="20">
        <f t="shared" si="1"/>
        <v>3.0203699367829549E-2</v>
      </c>
      <c r="L17" s="21" t="s">
        <v>16</v>
      </c>
      <c r="M17" s="20">
        <f t="shared" si="2"/>
        <v>-2.1539570786497434E-2</v>
      </c>
      <c r="N17" s="20">
        <f t="shared" si="3"/>
        <v>2.5929442960151573E-2</v>
      </c>
      <c r="O17" s="21" t="s">
        <v>16</v>
      </c>
      <c r="P17" s="20">
        <f t="shared" si="4"/>
        <v>-3.5391479877257881E-2</v>
      </c>
      <c r="Q17" s="20">
        <f t="shared" si="5"/>
        <v>2.9660169075636938E-2</v>
      </c>
      <c r="R17" s="21" t="s">
        <v>16</v>
      </c>
      <c r="S17" s="20">
        <f t="shared" si="6"/>
        <v>-3.2903895602731485E-2</v>
      </c>
      <c r="T17" s="20">
        <f t="shared" si="7"/>
        <v>3.5616891318345202E-2</v>
      </c>
      <c r="U17" s="21" t="s">
        <v>16</v>
      </c>
      <c r="V17" s="20">
        <f t="shared" si="8"/>
        <v>-3.4503929048240768E-2</v>
      </c>
      <c r="W17" s="20">
        <f t="shared" si="9"/>
        <v>3.3582399510136682E-2</v>
      </c>
      <c r="X17" s="21" t="s">
        <v>16</v>
      </c>
      <c r="Y17" s="20">
        <f t="shared" si="10"/>
        <v>-2.5043544297167722E-2</v>
      </c>
      <c r="Z17" s="20">
        <f t="shared" si="11"/>
        <v>2.6301428309119038E-2</v>
      </c>
    </row>
    <row r="18" spans="1:26" x14ac:dyDescent="0.25">
      <c r="A18" s="338" t="s">
        <v>17</v>
      </c>
      <c r="B18" s="333">
        <v>92</v>
      </c>
      <c r="C18" s="334">
        <v>77.130676277239061</v>
      </c>
      <c r="D18" s="334">
        <v>70.558616319716336</v>
      </c>
      <c r="E18" s="334">
        <v>112.34442795844721</v>
      </c>
      <c r="F18" s="334">
        <v>96.873791875876918</v>
      </c>
      <c r="G18" s="342">
        <v>97.580812719087518</v>
      </c>
      <c r="I18" s="21" t="s">
        <v>17</v>
      </c>
      <c r="J18" s="20">
        <f t="shared" si="0"/>
        <v>-2.1540622804963709E-2</v>
      </c>
      <c r="K18" s="20">
        <f t="shared" si="1"/>
        <v>2.481854366658862E-2</v>
      </c>
      <c r="L18" s="21" t="s">
        <v>17</v>
      </c>
      <c r="M18" s="20">
        <f t="shared" si="2"/>
        <v>-1.8955905369622741E-2</v>
      </c>
      <c r="N18" s="20">
        <f t="shared" si="3"/>
        <v>2.7335617974292719E-2</v>
      </c>
      <c r="O18" s="21" t="s">
        <v>17</v>
      </c>
      <c r="P18" s="20">
        <f t="shared" si="4"/>
        <v>-1.8262589645825746E-2</v>
      </c>
      <c r="Q18" s="20">
        <f t="shared" si="5"/>
        <v>2.3181321795718805E-2</v>
      </c>
      <c r="R18" s="21" t="s">
        <v>17</v>
      </c>
      <c r="S18" s="20">
        <f t="shared" si="6"/>
        <v>-3.0455770883486926E-2</v>
      </c>
      <c r="T18" s="20">
        <f t="shared" si="7"/>
        <v>2.6724081388965853E-2</v>
      </c>
      <c r="U18" s="21" t="s">
        <v>17</v>
      </c>
      <c r="V18" s="20">
        <f t="shared" si="8"/>
        <v>-2.7507482763301293E-2</v>
      </c>
      <c r="W18" s="20">
        <f t="shared" si="9"/>
        <v>3.2084352507152823E-2</v>
      </c>
      <c r="X18" s="21" t="s">
        <v>17</v>
      </c>
      <c r="Y18" s="20">
        <f t="shared" si="10"/>
        <v>-2.9189169073762729E-2</v>
      </c>
      <c r="Z18" s="20">
        <f t="shared" si="11"/>
        <v>2.9945054068803628E-2</v>
      </c>
    </row>
    <row r="19" spans="1:26" x14ac:dyDescent="0.25">
      <c r="A19" s="338" t="s">
        <v>18</v>
      </c>
      <c r="B19" s="333">
        <v>59</v>
      </c>
      <c r="C19" s="334">
        <v>67.105953080132338</v>
      </c>
      <c r="D19" s="334">
        <v>55.277926823870942</v>
      </c>
      <c r="E19" s="334">
        <v>50.723757636541976</v>
      </c>
      <c r="F19" s="334">
        <v>82.569039473249575</v>
      </c>
      <c r="G19" s="342">
        <v>68.881015412022691</v>
      </c>
      <c r="I19" s="21" t="s">
        <v>18</v>
      </c>
      <c r="J19" s="20">
        <f t="shared" si="0"/>
        <v>-1.3814095059704988E-2</v>
      </c>
      <c r="K19" s="20">
        <f t="shared" si="1"/>
        <v>2.2477171622570825E-2</v>
      </c>
      <c r="L19" s="21" t="s">
        <v>18</v>
      </c>
      <c r="M19" s="20">
        <f t="shared" si="2"/>
        <v>-1.6492194256835655E-2</v>
      </c>
      <c r="N19" s="20">
        <f t="shared" si="3"/>
        <v>2.1656380175675807E-2</v>
      </c>
      <c r="O19" s="21" t="s">
        <v>18</v>
      </c>
      <c r="P19" s="20">
        <f t="shared" si="4"/>
        <v>-1.430750979415461E-2</v>
      </c>
      <c r="Q19" s="20">
        <f t="shared" si="5"/>
        <v>2.4032277589489764E-2</v>
      </c>
      <c r="R19" s="21" t="s">
        <v>18</v>
      </c>
      <c r="S19" s="20">
        <f t="shared" si="6"/>
        <v>-1.3750847896964047E-2</v>
      </c>
      <c r="T19" s="20">
        <f t="shared" si="7"/>
        <v>1.9910670440583571E-2</v>
      </c>
      <c r="U19" s="21" t="s">
        <v>18</v>
      </c>
      <c r="V19" s="20">
        <f t="shared" si="8"/>
        <v>-2.3445623280679461E-2</v>
      </c>
      <c r="W19" s="20">
        <f t="shared" si="9"/>
        <v>2.3326146266046937E-2</v>
      </c>
      <c r="X19" s="21" t="s">
        <v>18</v>
      </c>
      <c r="Y19" s="20">
        <f t="shared" si="10"/>
        <v>-2.060425147945814E-2</v>
      </c>
      <c r="Z19" s="20">
        <f t="shared" si="11"/>
        <v>2.813547521450507E-2</v>
      </c>
    </row>
    <row r="20" spans="1:26" ht="15.75" thickBot="1" x14ac:dyDescent="0.3">
      <c r="A20" s="339" t="s">
        <v>19</v>
      </c>
      <c r="B20" s="335">
        <v>73</v>
      </c>
      <c r="C20" s="336">
        <v>82.154020546928336</v>
      </c>
      <c r="D20" s="336">
        <v>92.723557299888895</v>
      </c>
      <c r="E20" s="336">
        <v>91.145898681931612</v>
      </c>
      <c r="F20" s="336">
        <v>87.028884188910652</v>
      </c>
      <c r="G20" s="343">
        <v>105.00385213720874</v>
      </c>
      <c r="I20" s="21" t="s">
        <v>19</v>
      </c>
      <c r="J20" s="20">
        <f t="shared" si="0"/>
        <v>-1.70920159213299E-2</v>
      </c>
      <c r="K20" s="20">
        <f t="shared" si="1"/>
        <v>3.3481620229454459E-2</v>
      </c>
      <c r="L20" s="21" t="s">
        <v>19</v>
      </c>
      <c r="M20" s="20">
        <f t="shared" si="2"/>
        <v>-2.0190460065772426E-2</v>
      </c>
      <c r="N20" s="20">
        <f t="shared" si="3"/>
        <v>4.4765927117823803E-2</v>
      </c>
      <c r="O20" s="21" t="s">
        <v>19</v>
      </c>
      <c r="P20" s="20">
        <f t="shared" si="4"/>
        <v>-2.3999510843523992E-2</v>
      </c>
      <c r="Q20" s="20">
        <f t="shared" si="5"/>
        <v>5.2956607072970209E-2</v>
      </c>
      <c r="R20" s="21" t="s">
        <v>19</v>
      </c>
      <c r="S20" s="20">
        <f t="shared" si="6"/>
        <v>-2.4709001217694128E-2</v>
      </c>
      <c r="T20" s="20">
        <f t="shared" si="7"/>
        <v>6.0844312581666525E-2</v>
      </c>
      <c r="U20" s="21" t="s">
        <v>19</v>
      </c>
      <c r="V20" s="20">
        <f t="shared" si="8"/>
        <v>-2.4712003993847317E-2</v>
      </c>
      <c r="W20" s="20">
        <f t="shared" si="9"/>
        <v>6.33801660558546E-2</v>
      </c>
      <c r="X20" s="21" t="s">
        <v>19</v>
      </c>
      <c r="Y20" s="20">
        <f t="shared" si="10"/>
        <v>-3.1409609205169449E-2</v>
      </c>
      <c r="Z20" s="20">
        <f t="shared" si="11"/>
        <v>6.8381295116443655E-2</v>
      </c>
    </row>
    <row r="21" spans="1:26" ht="15.75" thickTop="1" x14ac:dyDescent="0.25">
      <c r="A21" s="338" t="s">
        <v>20</v>
      </c>
      <c r="B21" s="333">
        <v>2149</v>
      </c>
      <c r="C21" s="334">
        <v>2037.366833462544</v>
      </c>
      <c r="D21" s="334">
        <v>1925.4554043319736</v>
      </c>
      <c r="E21" s="334">
        <v>1830.594122632569</v>
      </c>
      <c r="F21" s="334">
        <v>1739.4900667124168</v>
      </c>
      <c r="G21" s="342">
        <v>1642.4731031761617</v>
      </c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 x14ac:dyDescent="0.25">
      <c r="A22" s="330"/>
      <c r="B22" s="330"/>
      <c r="C22" s="330"/>
      <c r="D22" s="330"/>
      <c r="E22" s="330"/>
      <c r="F22" s="330"/>
      <c r="G22" s="330"/>
    </row>
    <row r="23" spans="1:26" x14ac:dyDescent="0.25">
      <c r="A23" s="922" t="s">
        <v>98</v>
      </c>
      <c r="B23" s="923"/>
      <c r="C23" s="923"/>
      <c r="D23" s="923"/>
      <c r="E23" s="923"/>
      <c r="F23" s="923"/>
      <c r="G23" s="924"/>
    </row>
    <row r="24" spans="1:26" x14ac:dyDescent="0.25">
      <c r="A24" s="337" t="s">
        <v>1</v>
      </c>
      <c r="B24" s="331">
        <v>2010</v>
      </c>
      <c r="C24" s="331">
        <v>2015</v>
      </c>
      <c r="D24" s="331">
        <v>2020</v>
      </c>
      <c r="E24" s="331">
        <v>2025</v>
      </c>
      <c r="F24" s="331">
        <v>2030</v>
      </c>
      <c r="G24" s="340">
        <v>2035</v>
      </c>
      <c r="Q24" s="919" t="s">
        <v>223</v>
      </c>
      <c r="R24" s="918"/>
      <c r="S24" s="920">
        <f>(SUM(B$48:B$50,B$61:B$65)/SUM(B$51:B$60))*100</f>
        <v>72.70521633643348</v>
      </c>
    </row>
    <row r="25" spans="1:26" x14ac:dyDescent="0.25">
      <c r="A25" s="337" t="s">
        <v>2</v>
      </c>
      <c r="B25" s="331">
        <v>122</v>
      </c>
      <c r="C25" s="332">
        <v>101.26657143952697</v>
      </c>
      <c r="D25" s="332">
        <v>104.53874016336002</v>
      </c>
      <c r="E25" s="332">
        <v>120.9035516315022</v>
      </c>
      <c r="F25" s="332">
        <v>123.54788071788059</v>
      </c>
      <c r="G25" s="341">
        <v>116.12377389120245</v>
      </c>
      <c r="Q25" s="919" t="s">
        <v>224</v>
      </c>
      <c r="R25" s="918"/>
      <c r="S25" s="920">
        <f>(SUM(B$48:B$50)/SUM(B$51:B$60))*100</f>
        <v>31.742822482814397</v>
      </c>
    </row>
    <row r="26" spans="1:26" x14ac:dyDescent="0.25">
      <c r="A26" s="337" t="s">
        <v>3</v>
      </c>
      <c r="B26" s="331">
        <v>113</v>
      </c>
      <c r="C26" s="332">
        <v>116.45162031103139</v>
      </c>
      <c r="D26" s="332">
        <v>95.329436459687301</v>
      </c>
      <c r="E26" s="332">
        <v>99.383829710090708</v>
      </c>
      <c r="F26" s="332">
        <v>115.26053232514411</v>
      </c>
      <c r="G26" s="341">
        <v>116.74205670638574</v>
      </c>
      <c r="Q26" s="919" t="s">
        <v>225</v>
      </c>
      <c r="R26" s="918"/>
      <c r="S26" s="920">
        <f>(SUM(B$61:B$65)/SUM(B$51:B$60))*100</f>
        <v>40.962393853619083</v>
      </c>
    </row>
    <row r="27" spans="1:26" x14ac:dyDescent="0.25">
      <c r="A27" s="337" t="s">
        <v>4</v>
      </c>
      <c r="B27" s="331">
        <v>128</v>
      </c>
      <c r="C27" s="332">
        <v>106.94416636615274</v>
      </c>
      <c r="D27" s="332">
        <v>111.13121306748914</v>
      </c>
      <c r="E27" s="332">
        <v>89.52441047450894</v>
      </c>
      <c r="F27" s="332">
        <v>94.475484360546346</v>
      </c>
      <c r="G27" s="341">
        <v>109.8320765789547</v>
      </c>
      <c r="Q27" s="919" t="s">
        <v>226</v>
      </c>
      <c r="R27" s="918"/>
      <c r="S27" s="920">
        <f>(SUM(B$61:B$65)/SUM(B$48:B$50))*100</f>
        <v>129.04458598726114</v>
      </c>
    </row>
    <row r="28" spans="1:26" x14ac:dyDescent="0.25">
      <c r="A28" s="337" t="s">
        <v>5</v>
      </c>
      <c r="B28" s="331">
        <v>109</v>
      </c>
      <c r="C28" s="332">
        <v>122.81736315130971</v>
      </c>
      <c r="D28" s="332">
        <v>100.84181966791337</v>
      </c>
      <c r="E28" s="332">
        <v>105.84295553568941</v>
      </c>
      <c r="F28" s="332">
        <v>83.730891103018578</v>
      </c>
      <c r="G28" s="341">
        <v>89.662477710318143</v>
      </c>
      <c r="Q28" s="919" t="s">
        <v>227</v>
      </c>
      <c r="R28" s="918"/>
      <c r="S28" s="921">
        <f>(B$21/B$43)*100</f>
        <v>101.27238454288407</v>
      </c>
    </row>
    <row r="29" spans="1:26" x14ac:dyDescent="0.25">
      <c r="A29" s="337" t="s">
        <v>6</v>
      </c>
      <c r="B29" s="331">
        <v>68</v>
      </c>
      <c r="C29" s="332">
        <v>105.31207759619582</v>
      </c>
      <c r="D29" s="332">
        <v>117.07348775322346</v>
      </c>
      <c r="E29" s="332">
        <v>94.315465784658457</v>
      </c>
      <c r="F29" s="332">
        <v>100.24023723287031</v>
      </c>
      <c r="G29" s="341">
        <v>77.65131751633615</v>
      </c>
      <c r="Q29" s="919" t="s">
        <v>228</v>
      </c>
      <c r="R29" s="918"/>
      <c r="S29" s="921">
        <f>(SUM(B$48)/SUM(B$28:B$33))*1000</f>
        <v>455.53539019963699</v>
      </c>
    </row>
    <row r="30" spans="1:26" x14ac:dyDescent="0.25">
      <c r="A30" s="337" t="s">
        <v>7</v>
      </c>
      <c r="B30" s="331">
        <v>83</v>
      </c>
      <c r="C30" s="332">
        <v>63.97807250481857</v>
      </c>
      <c r="D30" s="332">
        <v>101.95792005038641</v>
      </c>
      <c r="E30" s="332">
        <v>111.5627065465043</v>
      </c>
      <c r="F30" s="332">
        <v>88.07910487298318</v>
      </c>
      <c r="G30" s="341">
        <v>95.038819294492924</v>
      </c>
      <c r="Q30" s="919" t="s">
        <v>229</v>
      </c>
      <c r="R30" s="918"/>
      <c r="S30" s="921">
        <f>(SUM(B$52:B$54)/SUM(B$48:B$51,B$55:B$65))*100</f>
        <v>13.590425531914892</v>
      </c>
    </row>
    <row r="31" spans="1:26" x14ac:dyDescent="0.25">
      <c r="A31" s="337" t="s">
        <v>8</v>
      </c>
      <c r="B31" s="331">
        <v>99</v>
      </c>
      <c r="C31" s="332">
        <v>78.17031285912789</v>
      </c>
      <c r="D31" s="332">
        <v>59.986428283608774</v>
      </c>
      <c r="E31" s="332">
        <v>98.614649744303236</v>
      </c>
      <c r="F31" s="332">
        <v>105.95550876542227</v>
      </c>
      <c r="G31" s="341">
        <v>81.856226346966693</v>
      </c>
      <c r="Q31" s="918"/>
      <c r="R31" s="918"/>
      <c r="S31" s="904"/>
    </row>
    <row r="32" spans="1:26" x14ac:dyDescent="0.25">
      <c r="A32" s="337" t="s">
        <v>9</v>
      </c>
      <c r="B32" s="331">
        <v>97</v>
      </c>
      <c r="C32" s="332">
        <v>94.385226698679332</v>
      </c>
      <c r="D32" s="332">
        <v>73.473768981401548</v>
      </c>
      <c r="E32" s="332">
        <v>56.13906891846505</v>
      </c>
      <c r="F32" s="332">
        <v>95.498640443656726</v>
      </c>
      <c r="G32" s="341">
        <v>100.45450151691389</v>
      </c>
      <c r="Q32" s="904"/>
      <c r="R32" s="904"/>
      <c r="S32" s="904"/>
    </row>
    <row r="33" spans="1:19" x14ac:dyDescent="0.25">
      <c r="A33" s="337" t="s">
        <v>10</v>
      </c>
      <c r="B33" s="331">
        <v>95</v>
      </c>
      <c r="C33" s="332">
        <v>92.107078923484437</v>
      </c>
      <c r="D33" s="332">
        <v>89.425577912153457</v>
      </c>
      <c r="E33" s="332">
        <v>68.50803819579734</v>
      </c>
      <c r="F33" s="332">
        <v>52.167512787371095</v>
      </c>
      <c r="G33" s="341">
        <v>92.098592003172712</v>
      </c>
      <c r="Q33" s="904"/>
      <c r="R33" s="904"/>
      <c r="S33" s="904"/>
    </row>
    <row r="34" spans="1:19" x14ac:dyDescent="0.25">
      <c r="A34" s="338" t="s">
        <v>11</v>
      </c>
      <c r="B34" s="333">
        <v>141</v>
      </c>
      <c r="C34" s="334">
        <v>88.09716492742028</v>
      </c>
      <c r="D34" s="334">
        <v>87.485839995218171</v>
      </c>
      <c r="E34" s="334">
        <v>84.614257242017771</v>
      </c>
      <c r="F34" s="334">
        <v>63.703913391692481</v>
      </c>
      <c r="G34" s="342">
        <v>48.384914625752167</v>
      </c>
      <c r="Q34" s="904"/>
      <c r="R34" s="904"/>
      <c r="S34" s="904"/>
    </row>
    <row r="35" spans="1:19" x14ac:dyDescent="0.25">
      <c r="A35" s="338" t="s">
        <v>12</v>
      </c>
      <c r="B35" s="333">
        <v>168</v>
      </c>
      <c r="C35" s="334">
        <v>132.04372665642993</v>
      </c>
      <c r="D35" s="334">
        <v>80.926284589889065</v>
      </c>
      <c r="E35" s="334">
        <v>82.620780338680987</v>
      </c>
      <c r="F35" s="334">
        <v>79.481008613514604</v>
      </c>
      <c r="G35" s="342">
        <v>58.69802906516</v>
      </c>
      <c r="Q35" s="904"/>
      <c r="R35" s="904"/>
      <c r="S35" s="904"/>
    </row>
    <row r="36" spans="1:19" x14ac:dyDescent="0.25">
      <c r="A36" s="338" t="s">
        <v>13</v>
      </c>
      <c r="B36" s="333">
        <v>169</v>
      </c>
      <c r="C36" s="334">
        <v>158.20911371106467</v>
      </c>
      <c r="D36" s="334">
        <v>122.79200878905738</v>
      </c>
      <c r="E36" s="334">
        <v>73.665685183797393</v>
      </c>
      <c r="F36" s="334">
        <v>77.703617772047011</v>
      </c>
      <c r="G36" s="342">
        <v>74.180158850287782</v>
      </c>
      <c r="Q36" s="904"/>
      <c r="R36" s="904"/>
      <c r="S36" s="904"/>
    </row>
    <row r="37" spans="1:19" x14ac:dyDescent="0.25">
      <c r="A37" s="338" t="s">
        <v>14</v>
      </c>
      <c r="B37" s="333">
        <v>138</v>
      </c>
      <c r="C37" s="334">
        <v>158.09117332970285</v>
      </c>
      <c r="D37" s="334">
        <v>146.27578986889455</v>
      </c>
      <c r="E37" s="334">
        <v>111.98909720392346</v>
      </c>
      <c r="F37" s="334">
        <v>65.655543456842722</v>
      </c>
      <c r="G37" s="342">
        <v>71.930519424438046</v>
      </c>
      <c r="Q37" s="904"/>
      <c r="R37" s="904"/>
      <c r="S37" s="904"/>
    </row>
    <row r="38" spans="1:19" x14ac:dyDescent="0.25">
      <c r="A38" s="338" t="s">
        <v>15</v>
      </c>
      <c r="B38" s="333">
        <v>118</v>
      </c>
      <c r="C38" s="334">
        <v>126.70967664826499</v>
      </c>
      <c r="D38" s="334">
        <v>145.25909491092938</v>
      </c>
      <c r="E38" s="334">
        <v>132.64595692983596</v>
      </c>
      <c r="F38" s="334">
        <v>100.11909341724014</v>
      </c>
      <c r="G38" s="342">
        <v>57.227110687368636</v>
      </c>
      <c r="Q38" s="904"/>
      <c r="R38" s="904"/>
      <c r="S38" s="904"/>
    </row>
    <row r="39" spans="1:19" x14ac:dyDescent="0.25">
      <c r="A39" s="338" t="s">
        <v>16</v>
      </c>
      <c r="B39" s="333">
        <v>129</v>
      </c>
      <c r="C39" s="334">
        <v>105.50566865635231</v>
      </c>
      <c r="D39" s="334">
        <v>114.59385171391212</v>
      </c>
      <c r="E39" s="334">
        <v>131.38263011386152</v>
      </c>
      <c r="F39" s="334">
        <v>118.26797852902097</v>
      </c>
      <c r="G39" s="342">
        <v>87.926954809536355</v>
      </c>
      <c r="Q39" s="904"/>
      <c r="R39" s="904"/>
      <c r="S39" s="904"/>
    </row>
    <row r="40" spans="1:19" x14ac:dyDescent="0.25">
      <c r="A40" s="338" t="s">
        <v>17</v>
      </c>
      <c r="B40" s="333">
        <v>106</v>
      </c>
      <c r="C40" s="334">
        <v>111.22732782746587</v>
      </c>
      <c r="D40" s="334">
        <v>89.56243457739069</v>
      </c>
      <c r="E40" s="334">
        <v>98.579072184516519</v>
      </c>
      <c r="F40" s="334">
        <v>112.99226883082383</v>
      </c>
      <c r="G40" s="342">
        <v>100.10777304303025</v>
      </c>
      <c r="Q40" s="904"/>
      <c r="R40" s="904"/>
      <c r="S40" s="904"/>
    </row>
    <row r="41" spans="1:19" x14ac:dyDescent="0.25">
      <c r="A41" s="338" t="s">
        <v>18</v>
      </c>
      <c r="B41" s="333">
        <v>96</v>
      </c>
      <c r="C41" s="334">
        <v>88.118779667663631</v>
      </c>
      <c r="D41" s="334">
        <v>92.850153598742537</v>
      </c>
      <c r="E41" s="334">
        <v>73.44594525201606</v>
      </c>
      <c r="F41" s="334">
        <v>82.148274274592282</v>
      </c>
      <c r="G41" s="342">
        <v>94.058262869050978</v>
      </c>
      <c r="Q41" s="904"/>
      <c r="R41" s="904"/>
      <c r="S41" s="904"/>
    </row>
    <row r="42" spans="1:19" ht="15.75" thickBot="1" x14ac:dyDescent="0.3">
      <c r="A42" s="339" t="s">
        <v>19</v>
      </c>
      <c r="B42" s="335">
        <v>143</v>
      </c>
      <c r="C42" s="336">
        <v>182.15042570894957</v>
      </c>
      <c r="D42" s="336">
        <v>204.60104467767735</v>
      </c>
      <c r="E42" s="336">
        <v>224.44086270751686</v>
      </c>
      <c r="F42" s="336">
        <v>223.20752023681371</v>
      </c>
      <c r="G42" s="343">
        <v>228.6019973841679</v>
      </c>
      <c r="Q42" s="904"/>
      <c r="R42" s="904"/>
      <c r="S42" s="904"/>
    </row>
    <row r="43" spans="1:19" ht="15.75" thickTop="1" x14ac:dyDescent="0.25">
      <c r="A43" s="338" t="s">
        <v>20</v>
      </c>
      <c r="B43" s="333">
        <v>2122</v>
      </c>
      <c r="C43" s="334">
        <v>2031.5855469836408</v>
      </c>
      <c r="D43" s="334">
        <v>1938.1048950609347</v>
      </c>
      <c r="E43" s="334">
        <v>1858.1789636976862</v>
      </c>
      <c r="F43" s="334">
        <v>1782.2350111314809</v>
      </c>
      <c r="G43" s="342">
        <v>1700.575562323535</v>
      </c>
      <c r="Q43" s="904"/>
      <c r="R43" s="904"/>
      <c r="S43" s="904"/>
    </row>
    <row r="44" spans="1:19" x14ac:dyDescent="0.25">
      <c r="A44" s="330"/>
      <c r="B44" s="330"/>
      <c r="C44" s="330"/>
      <c r="D44" s="330"/>
      <c r="E44" s="330"/>
      <c r="F44" s="330"/>
      <c r="G44" s="330"/>
      <c r="Q44" s="919" t="s">
        <v>223</v>
      </c>
      <c r="R44" s="918"/>
      <c r="S44" s="920">
        <f>(SUM(C$48:C$50,C$61:C$65)/SUM(C$51:C$60))*100</f>
        <v>77.10210844432801</v>
      </c>
    </row>
    <row r="45" spans="1:19" x14ac:dyDescent="0.25">
      <c r="A45" s="330"/>
      <c r="B45" s="330"/>
      <c r="C45" s="330"/>
      <c r="D45" s="330"/>
      <c r="E45" s="330"/>
      <c r="F45" s="330"/>
      <c r="G45" s="330"/>
      <c r="Q45" s="919" t="s">
        <v>224</v>
      </c>
      <c r="R45" s="918"/>
      <c r="S45" s="920">
        <f>(SUM(C$48:C$50)/SUM(C$51:C$60))*100</f>
        <v>29.992332440878037</v>
      </c>
    </row>
    <row r="46" spans="1:19" x14ac:dyDescent="0.25">
      <c r="A46" s="922" t="s">
        <v>99</v>
      </c>
      <c r="B46" s="923"/>
      <c r="C46" s="923"/>
      <c r="D46" s="923"/>
      <c r="E46" s="923"/>
      <c r="F46" s="923"/>
      <c r="G46" s="924"/>
      <c r="Q46" s="919" t="s">
        <v>225</v>
      </c>
      <c r="R46" s="918"/>
      <c r="S46" s="920">
        <f>(SUM(C$61:C$65)/SUM(C$51:C$60))*100</f>
        <v>47.10977600344998</v>
      </c>
    </row>
    <row r="47" spans="1:19" x14ac:dyDescent="0.25">
      <c r="A47" s="337" t="s">
        <v>1</v>
      </c>
      <c r="B47" s="331">
        <v>2010</v>
      </c>
      <c r="C47" s="331">
        <v>2015</v>
      </c>
      <c r="D47" s="331">
        <v>2020</v>
      </c>
      <c r="E47" s="331">
        <v>2025</v>
      </c>
      <c r="F47" s="331">
        <v>2030</v>
      </c>
      <c r="G47" s="340">
        <v>2035</v>
      </c>
      <c r="Q47" s="919" t="s">
        <v>226</v>
      </c>
      <c r="R47" s="918"/>
      <c r="S47" s="920">
        <f>(SUM(C$61:C$65)/SUM(C$48:C$50))*100</f>
        <v>157.07273216017614</v>
      </c>
    </row>
    <row r="48" spans="1:19" x14ac:dyDescent="0.25">
      <c r="A48" s="337" t="s">
        <v>2</v>
      </c>
      <c r="B48" s="331">
        <v>251</v>
      </c>
      <c r="C48" s="332">
        <v>206.82071618185279</v>
      </c>
      <c r="D48" s="332">
        <v>213.33604211996303</v>
      </c>
      <c r="E48" s="332">
        <v>246.74231028986188</v>
      </c>
      <c r="F48" s="332">
        <v>252.13851585358407</v>
      </c>
      <c r="G48" s="341">
        <v>236.98729439547819</v>
      </c>
      <c r="Q48" s="919" t="s">
        <v>227</v>
      </c>
      <c r="R48" s="918"/>
      <c r="S48" s="921">
        <f>(C$21/C$43)*100</f>
        <v>100.28457017168127</v>
      </c>
    </row>
    <row r="49" spans="1:19" x14ac:dyDescent="0.25">
      <c r="A49" s="337" t="s">
        <v>3</v>
      </c>
      <c r="B49" s="331">
        <v>257</v>
      </c>
      <c r="C49" s="332">
        <v>238.39909505421201</v>
      </c>
      <c r="D49" s="332">
        <v>194.63638859553549</v>
      </c>
      <c r="E49" s="332">
        <v>202.77951256667808</v>
      </c>
      <c r="F49" s="332">
        <v>235.1915326304063</v>
      </c>
      <c r="G49" s="341">
        <v>238.21337633893967</v>
      </c>
      <c r="Q49" s="919" t="s">
        <v>228</v>
      </c>
      <c r="R49" s="918"/>
      <c r="S49" s="921">
        <f>(SUM(C$48)/SUM(C$28:C$33))*1000</f>
        <v>371.46517816585259</v>
      </c>
    </row>
    <row r="50" spans="1:19" x14ac:dyDescent="0.25">
      <c r="A50" s="337" t="s">
        <v>4</v>
      </c>
      <c r="B50" s="331">
        <v>277</v>
      </c>
      <c r="C50" s="332">
        <v>243.8593507932593</v>
      </c>
      <c r="D50" s="332">
        <v>226.2578767370812</v>
      </c>
      <c r="E50" s="332">
        <v>182.79759346127241</v>
      </c>
      <c r="F50" s="332">
        <v>192.7368216105213</v>
      </c>
      <c r="G50" s="341">
        <v>224.0932269323344</v>
      </c>
      <c r="Q50" s="919" t="s">
        <v>229</v>
      </c>
      <c r="R50" s="918"/>
      <c r="S50" s="921">
        <f>(SUM(C$52:C$54)/SUM(C$48:C$51,C$55:C$65))*100</f>
        <v>15.472373286871111</v>
      </c>
    </row>
    <row r="51" spans="1:19" x14ac:dyDescent="0.25">
      <c r="A51" s="337" t="s">
        <v>5</v>
      </c>
      <c r="B51" s="331">
        <v>256</v>
      </c>
      <c r="C51" s="332">
        <v>264.75613264196858</v>
      </c>
      <c r="D51" s="332">
        <v>230.61713767257274</v>
      </c>
      <c r="E51" s="332">
        <v>214.11448352901249</v>
      </c>
      <c r="F51" s="332">
        <v>171.02257216262683</v>
      </c>
      <c r="G51" s="341">
        <v>182.84936977332023</v>
      </c>
      <c r="Q51" s="904"/>
      <c r="R51" s="904"/>
      <c r="S51" s="904"/>
    </row>
    <row r="52" spans="1:19" x14ac:dyDescent="0.25">
      <c r="A52" s="337" t="s">
        <v>6</v>
      </c>
      <c r="B52" s="331">
        <v>139</v>
      </c>
      <c r="C52" s="332">
        <v>248.25471846071432</v>
      </c>
      <c r="D52" s="332">
        <v>251.27885340837668</v>
      </c>
      <c r="E52" s="332">
        <v>216.49677836362275</v>
      </c>
      <c r="F52" s="332">
        <v>201.34767131642252</v>
      </c>
      <c r="G52" s="341">
        <v>158.76603233242108</v>
      </c>
      <c r="Q52" s="904"/>
      <c r="R52" s="904"/>
      <c r="S52" s="904"/>
    </row>
    <row r="53" spans="1:19" x14ac:dyDescent="0.25">
      <c r="A53" s="337" t="s">
        <v>7</v>
      </c>
      <c r="B53" s="331">
        <v>177</v>
      </c>
      <c r="C53" s="332">
        <v>129.81794054208325</v>
      </c>
      <c r="D53" s="332">
        <v>240.13758015595363</v>
      </c>
      <c r="E53" s="332">
        <v>237.18165153164119</v>
      </c>
      <c r="F53" s="332">
        <v>202.14451673574564</v>
      </c>
      <c r="G53" s="341">
        <v>188.58850804018789</v>
      </c>
      <c r="Q53" s="904"/>
      <c r="R53" s="904"/>
      <c r="S53" s="904"/>
    </row>
    <row r="54" spans="1:19" x14ac:dyDescent="0.25">
      <c r="A54" s="337" t="s">
        <v>8</v>
      </c>
      <c r="B54" s="331">
        <v>195</v>
      </c>
      <c r="C54" s="332">
        <v>167.1343747208623</v>
      </c>
      <c r="D54" s="332">
        <v>121.07489047028056</v>
      </c>
      <c r="E54" s="332">
        <v>232.8374826635071</v>
      </c>
      <c r="F54" s="332">
        <v>223.5747697234026</v>
      </c>
      <c r="G54" s="341">
        <v>188.58611845960127</v>
      </c>
      <c r="Q54" s="904"/>
      <c r="R54" s="904"/>
      <c r="S54" s="904"/>
    </row>
    <row r="55" spans="1:19" x14ac:dyDescent="0.25">
      <c r="A55" s="337" t="s">
        <v>9</v>
      </c>
      <c r="B55" s="331">
        <v>211</v>
      </c>
      <c r="C55" s="332">
        <v>184.36277366384923</v>
      </c>
      <c r="D55" s="332">
        <v>157.38120680429284</v>
      </c>
      <c r="E55" s="332">
        <v>112.44866706105785</v>
      </c>
      <c r="F55" s="332">
        <v>225.71193536316366</v>
      </c>
      <c r="G55" s="341">
        <v>209.84071376534078</v>
      </c>
      <c r="Q55" s="904"/>
      <c r="R55" s="904"/>
      <c r="S55" s="904"/>
    </row>
    <row r="56" spans="1:19" x14ac:dyDescent="0.25">
      <c r="A56" s="337" t="s">
        <v>10</v>
      </c>
      <c r="B56" s="331">
        <v>200</v>
      </c>
      <c r="C56" s="332">
        <v>200.27572227338973</v>
      </c>
      <c r="D56" s="332">
        <v>173.36456976832648</v>
      </c>
      <c r="E56" s="332">
        <v>147.39723180856816</v>
      </c>
      <c r="F56" s="332">
        <v>103.74815222940572</v>
      </c>
      <c r="G56" s="341">
        <v>218.33807058519426</v>
      </c>
      <c r="Q56" s="904"/>
      <c r="R56" s="904"/>
      <c r="S56" s="904"/>
    </row>
    <row r="57" spans="1:19" x14ac:dyDescent="0.25">
      <c r="A57" s="338" t="s">
        <v>11</v>
      </c>
      <c r="B57" s="333">
        <v>292</v>
      </c>
      <c r="C57" s="334">
        <v>184.89051046325349</v>
      </c>
      <c r="D57" s="334">
        <v>189.72684509708205</v>
      </c>
      <c r="E57" s="334">
        <v>162.35276051286201</v>
      </c>
      <c r="F57" s="334">
        <v>137.52494783352131</v>
      </c>
      <c r="G57" s="342">
        <v>95.215320308403449</v>
      </c>
      <c r="Q57" s="904"/>
      <c r="R57" s="904"/>
      <c r="S57" s="904"/>
    </row>
    <row r="58" spans="1:19" x14ac:dyDescent="0.25">
      <c r="A58" s="338" t="s">
        <v>12</v>
      </c>
      <c r="B58" s="333">
        <v>353</v>
      </c>
      <c r="C58" s="334">
        <v>271.35640131001185</v>
      </c>
      <c r="D58" s="334">
        <v>168.93344542706745</v>
      </c>
      <c r="E58" s="334">
        <v>178.25833403157233</v>
      </c>
      <c r="F58" s="334">
        <v>150.47722308798762</v>
      </c>
      <c r="G58" s="342">
        <v>127.00866579527786</v>
      </c>
      <c r="Q58" s="904"/>
      <c r="R58" s="904"/>
      <c r="S58" s="904"/>
    </row>
    <row r="59" spans="1:19" x14ac:dyDescent="0.25">
      <c r="A59" s="338" t="s">
        <v>13</v>
      </c>
      <c r="B59" s="333">
        <v>342</v>
      </c>
      <c r="C59" s="334">
        <v>330.2422770766014</v>
      </c>
      <c r="D59" s="334">
        <v>249.98472284967445</v>
      </c>
      <c r="E59" s="334">
        <v>152.77394454990679</v>
      </c>
      <c r="F59" s="334">
        <v>166.53666925068174</v>
      </c>
      <c r="G59" s="342">
        <v>138.26424012310304</v>
      </c>
      <c r="Q59" s="904"/>
      <c r="R59" s="904"/>
      <c r="S59" s="904"/>
    </row>
    <row r="60" spans="1:19" x14ac:dyDescent="0.25">
      <c r="A60" s="338" t="s">
        <v>14</v>
      </c>
      <c r="B60" s="333">
        <v>308</v>
      </c>
      <c r="C60" s="334">
        <v>316.42690071822057</v>
      </c>
      <c r="D60" s="334">
        <v>303.8601810206269</v>
      </c>
      <c r="E60" s="334">
        <v>226.09572798678471</v>
      </c>
      <c r="F60" s="334">
        <v>135.51172456691671</v>
      </c>
      <c r="G60" s="342">
        <v>153.35420626753881</v>
      </c>
      <c r="Q60" s="904"/>
      <c r="R60" s="904"/>
      <c r="S60" s="904"/>
    </row>
    <row r="61" spans="1:19" x14ac:dyDescent="0.25">
      <c r="A61" s="338" t="s">
        <v>15</v>
      </c>
      <c r="B61" s="333">
        <v>219</v>
      </c>
      <c r="C61" s="334">
        <v>281.31912695566734</v>
      </c>
      <c r="D61" s="334">
        <v>286.06585766433898</v>
      </c>
      <c r="E61" s="334">
        <v>273.05900890429979</v>
      </c>
      <c r="F61" s="334">
        <v>199.4569158568878</v>
      </c>
      <c r="G61" s="342">
        <v>117.0610666664227</v>
      </c>
      <c r="Q61" s="904"/>
      <c r="R61" s="904"/>
      <c r="S61" s="904"/>
    </row>
    <row r="62" spans="1:19" x14ac:dyDescent="0.25">
      <c r="A62" s="338" t="s">
        <v>16</v>
      </c>
      <c r="B62" s="333">
        <v>225</v>
      </c>
      <c r="C62" s="334">
        <v>193.14915648186013</v>
      </c>
      <c r="D62" s="334">
        <v>251.33096830444867</v>
      </c>
      <c r="E62" s="334">
        <v>252.75763464863789</v>
      </c>
      <c r="F62" s="334">
        <v>239.781330742357</v>
      </c>
      <c r="G62" s="342">
        <v>171.64874215156544</v>
      </c>
      <c r="Q62" s="904"/>
      <c r="R62" s="904"/>
      <c r="S62" s="904"/>
    </row>
    <row r="63" spans="1:19" x14ac:dyDescent="0.25">
      <c r="A63" s="338" t="s">
        <v>17</v>
      </c>
      <c r="B63" s="333">
        <v>198</v>
      </c>
      <c r="C63" s="334">
        <v>188.35800410470495</v>
      </c>
      <c r="D63" s="334">
        <v>160.12105089710701</v>
      </c>
      <c r="E63" s="334">
        <v>210.92350014296375</v>
      </c>
      <c r="F63" s="334">
        <v>209.86606070670075</v>
      </c>
      <c r="G63" s="342">
        <v>197.68858576211778</v>
      </c>
      <c r="Q63" s="904"/>
      <c r="R63" s="904"/>
      <c r="S63" s="904"/>
    </row>
    <row r="64" spans="1:19" x14ac:dyDescent="0.25">
      <c r="A64" s="338" t="s">
        <v>18</v>
      </c>
      <c r="B64" s="333">
        <v>155</v>
      </c>
      <c r="C64" s="334">
        <v>155.22473274779597</v>
      </c>
      <c r="D64" s="334">
        <v>148.12808042261349</v>
      </c>
      <c r="E64" s="334">
        <v>124.16970288855804</v>
      </c>
      <c r="F64" s="334">
        <v>164.71731374784184</v>
      </c>
      <c r="G64" s="342">
        <v>162.93927828107365</v>
      </c>
      <c r="Q64" s="919" t="s">
        <v>223</v>
      </c>
      <c r="R64" s="918"/>
      <c r="S64" s="920">
        <f>(SUM(D$48:D$50,D$61:D$65)/SUM(D$51:D$60))*100</f>
        <v>85.181912516419743</v>
      </c>
    </row>
    <row r="65" spans="1:19" ht="15.75" thickBot="1" x14ac:dyDescent="0.3">
      <c r="A65" s="339" t="s">
        <v>19</v>
      </c>
      <c r="B65" s="335">
        <v>216</v>
      </c>
      <c r="C65" s="336">
        <v>264.30444625587791</v>
      </c>
      <c r="D65" s="336">
        <v>297.32460197756626</v>
      </c>
      <c r="E65" s="336">
        <v>315.5867613894485</v>
      </c>
      <c r="F65" s="336">
        <v>310.23640442572434</v>
      </c>
      <c r="G65" s="343">
        <v>333.60584952137663</v>
      </c>
      <c r="Q65" s="919" t="s">
        <v>224</v>
      </c>
      <c r="R65" s="918"/>
      <c r="S65" s="920">
        <f>(SUM(D$48:D$50)/SUM(D$51:D$60))*100</f>
        <v>30.398899514626581</v>
      </c>
    </row>
    <row r="66" spans="1:19" ht="15.75" thickTop="1" x14ac:dyDescent="0.25">
      <c r="A66" s="338" t="s">
        <v>20</v>
      </c>
      <c r="B66" s="333">
        <v>4271</v>
      </c>
      <c r="C66" s="334">
        <v>4068.9523804461846</v>
      </c>
      <c r="D66" s="334">
        <v>3863.5602993929078</v>
      </c>
      <c r="E66" s="334">
        <v>3688.7730863302559</v>
      </c>
      <c r="F66" s="334">
        <v>3521.7250778438975</v>
      </c>
      <c r="G66" s="342">
        <v>3343.0486654996971</v>
      </c>
      <c r="Q66" s="919" t="s">
        <v>225</v>
      </c>
      <c r="R66" s="918"/>
      <c r="S66" s="920">
        <f>(SUM(D$61:D$65)/SUM(D$51:D$60))*100</f>
        <v>54.783013001793144</v>
      </c>
    </row>
    <row r="67" spans="1:19" x14ac:dyDescent="0.25">
      <c r="Q67" s="919" t="s">
        <v>226</v>
      </c>
      <c r="R67" s="918"/>
      <c r="S67" s="920">
        <f>(SUM(D$61:D$65)/SUM(D$48:D$50))*100</f>
        <v>180.21380338269822</v>
      </c>
    </row>
    <row r="68" spans="1:19" x14ac:dyDescent="0.25">
      <c r="Q68" s="919" t="s">
        <v>227</v>
      </c>
      <c r="R68" s="918"/>
      <c r="S68" s="921">
        <f>(D$21/D$43)*100</f>
        <v>99.347326826262233</v>
      </c>
    </row>
    <row r="69" spans="1:19" x14ac:dyDescent="0.25">
      <c r="Q69" s="919" t="s">
        <v>228</v>
      </c>
      <c r="R69" s="918"/>
      <c r="S69" s="921">
        <f>(SUM(D$48)/SUM(D$28:D$33))*1000</f>
        <v>393.0585049328966</v>
      </c>
    </row>
    <row r="70" spans="1:19" x14ac:dyDescent="0.25">
      <c r="Q70" s="919" t="s">
        <v>229</v>
      </c>
      <c r="R70" s="918"/>
      <c r="S70" s="921">
        <f>(SUM(D$52:D$54)/SUM(D$48:D$51,D$55:D$65))*100</f>
        <v>18.839690227338497</v>
      </c>
    </row>
    <row r="71" spans="1:19" x14ac:dyDescent="0.25">
      <c r="Q71" s="904"/>
      <c r="R71" s="904"/>
      <c r="S71" s="904"/>
    </row>
    <row r="72" spans="1:19" x14ac:dyDescent="0.25">
      <c r="Q72" s="904"/>
      <c r="R72" s="904"/>
      <c r="S72" s="904"/>
    </row>
    <row r="73" spans="1:19" x14ac:dyDescent="0.25">
      <c r="Q73" s="904"/>
      <c r="R73" s="904"/>
      <c r="S73" s="904"/>
    </row>
    <row r="74" spans="1:19" x14ac:dyDescent="0.25">
      <c r="Q74" s="904"/>
      <c r="R74" s="904"/>
      <c r="S74" s="904"/>
    </row>
    <row r="75" spans="1:19" x14ac:dyDescent="0.25">
      <c r="Q75" s="904"/>
      <c r="R75" s="904"/>
      <c r="S75" s="904"/>
    </row>
    <row r="76" spans="1:19" x14ac:dyDescent="0.25">
      <c r="Q76" s="904"/>
      <c r="R76" s="904"/>
      <c r="S76" s="904"/>
    </row>
    <row r="77" spans="1:19" x14ac:dyDescent="0.25">
      <c r="Q77" s="904"/>
      <c r="R77" s="904"/>
      <c r="S77" s="904"/>
    </row>
    <row r="78" spans="1:19" x14ac:dyDescent="0.25">
      <c r="Q78" s="904"/>
      <c r="R78" s="904"/>
      <c r="S78" s="904"/>
    </row>
    <row r="79" spans="1:19" x14ac:dyDescent="0.25">
      <c r="Q79" s="904"/>
      <c r="R79" s="904"/>
      <c r="S79" s="904"/>
    </row>
    <row r="80" spans="1:19" x14ac:dyDescent="0.25">
      <c r="Q80" s="904"/>
      <c r="R80" s="904"/>
      <c r="S80" s="904"/>
    </row>
    <row r="81" spans="17:19" x14ac:dyDescent="0.25">
      <c r="Q81" s="904"/>
      <c r="R81" s="904"/>
      <c r="S81" s="904"/>
    </row>
    <row r="82" spans="17:19" x14ac:dyDescent="0.25">
      <c r="Q82" s="904"/>
      <c r="R82" s="904"/>
      <c r="S82" s="904"/>
    </row>
    <row r="83" spans="17:19" x14ac:dyDescent="0.25">
      <c r="Q83" s="904"/>
      <c r="R83" s="904"/>
      <c r="S83" s="904"/>
    </row>
    <row r="84" spans="17:19" x14ac:dyDescent="0.25">
      <c r="Q84" s="919" t="s">
        <v>223</v>
      </c>
      <c r="R84" s="918"/>
      <c r="S84" s="920">
        <f>(SUM(E$48:E$50,E$61:E$65)/SUM(E$51:E$60))*100</f>
        <v>96.215815819236127</v>
      </c>
    </row>
    <row r="85" spans="17:19" x14ac:dyDescent="0.25">
      <c r="Q85" s="919" t="s">
        <v>224</v>
      </c>
      <c r="R85" s="918"/>
      <c r="S85" s="920">
        <f>(SUM(E$48:E$50)/SUM(E$51:E$60))*100</f>
        <v>33.634779702476578</v>
      </c>
    </row>
    <row r="86" spans="17:19" x14ac:dyDescent="0.25">
      <c r="Q86" s="919" t="s">
        <v>225</v>
      </c>
      <c r="R86" s="918"/>
      <c r="S86" s="920">
        <f>(SUM(E$61:E$65)/SUM(E$51:E$60))*100</f>
        <v>62.581036116759556</v>
      </c>
    </row>
    <row r="87" spans="17:19" x14ac:dyDescent="0.25">
      <c r="Q87" s="919" t="s">
        <v>226</v>
      </c>
      <c r="R87" s="918"/>
      <c r="S87" s="920">
        <f>(SUM(E$61:E$65)/SUM(E$48:E$50))*100</f>
        <v>186.06049057057336</v>
      </c>
    </row>
    <row r="88" spans="17:19" x14ac:dyDescent="0.25">
      <c r="Q88" s="919" t="s">
        <v>227</v>
      </c>
      <c r="R88" s="918"/>
      <c r="S88" s="921">
        <f>(E$21/E$43)*100</f>
        <v>98.515490617210261</v>
      </c>
    </row>
    <row r="89" spans="17:19" x14ac:dyDescent="0.25">
      <c r="Q89" s="919" t="s">
        <v>228</v>
      </c>
      <c r="R89" s="918"/>
      <c r="S89" s="921">
        <f>(SUM(E$48)/SUM(E$28:E$33))*1000</f>
        <v>461.21533479805328</v>
      </c>
    </row>
    <row r="90" spans="17:19" x14ac:dyDescent="0.25">
      <c r="Q90" s="919" t="s">
        <v>229</v>
      </c>
      <c r="R90" s="918"/>
      <c r="S90" s="921">
        <f>(SUM(E$52:E$54)/SUM(E$48:E$51,E$55:E$65))*100</f>
        <v>22.866659077588565</v>
      </c>
    </row>
    <row r="91" spans="17:19" x14ac:dyDescent="0.25">
      <c r="Q91" s="904"/>
      <c r="R91" s="904"/>
      <c r="S91" s="904"/>
    </row>
    <row r="92" spans="17:19" x14ac:dyDescent="0.25">
      <c r="Q92" s="904"/>
      <c r="R92" s="904"/>
      <c r="S92" s="904"/>
    </row>
    <row r="93" spans="17:19" x14ac:dyDescent="0.25">
      <c r="Q93" s="904"/>
      <c r="R93" s="904"/>
      <c r="S93" s="904"/>
    </row>
    <row r="94" spans="17:19" x14ac:dyDescent="0.25">
      <c r="Q94" s="904"/>
      <c r="R94" s="904"/>
      <c r="S94" s="904"/>
    </row>
    <row r="95" spans="17:19" x14ac:dyDescent="0.25">
      <c r="Q95" s="904"/>
      <c r="R95" s="904"/>
      <c r="S95" s="904"/>
    </row>
    <row r="96" spans="17:19" x14ac:dyDescent="0.25">
      <c r="Q96" s="904"/>
      <c r="R96" s="904"/>
      <c r="S96" s="904"/>
    </row>
    <row r="97" spans="17:19" x14ac:dyDescent="0.25">
      <c r="Q97" s="904"/>
      <c r="R97" s="904"/>
      <c r="S97" s="904"/>
    </row>
    <row r="98" spans="17:19" x14ac:dyDescent="0.25">
      <c r="Q98" s="904"/>
      <c r="R98" s="904"/>
      <c r="S98" s="904"/>
    </row>
    <row r="99" spans="17:19" x14ac:dyDescent="0.25">
      <c r="Q99" s="904"/>
      <c r="R99" s="904"/>
      <c r="S99" s="904"/>
    </row>
    <row r="100" spans="17:19" x14ac:dyDescent="0.25">
      <c r="Q100" s="904"/>
      <c r="R100" s="904"/>
      <c r="S100" s="904"/>
    </row>
    <row r="101" spans="17:19" x14ac:dyDescent="0.25">
      <c r="Q101" s="904"/>
      <c r="R101" s="904"/>
      <c r="S101" s="904"/>
    </row>
    <row r="102" spans="17:19" x14ac:dyDescent="0.25">
      <c r="Q102" s="904"/>
      <c r="R102" s="904"/>
      <c r="S102" s="904"/>
    </row>
    <row r="103" spans="17:19" x14ac:dyDescent="0.25">
      <c r="Q103" s="904"/>
      <c r="R103" s="904"/>
      <c r="S103" s="904"/>
    </row>
    <row r="104" spans="17:19" x14ac:dyDescent="0.25">
      <c r="Q104" s="919" t="s">
        <v>223</v>
      </c>
      <c r="R104" s="918"/>
      <c r="S104" s="920">
        <f>(SUM(F$48:F$50,F$61:F$65)/SUM(F$51:F$60))*100</f>
        <v>105.0375351724639</v>
      </c>
    </row>
    <row r="105" spans="17:19" x14ac:dyDescent="0.25">
      <c r="Q105" s="919" t="s">
        <v>224</v>
      </c>
      <c r="R105" s="918"/>
      <c r="S105" s="920">
        <f>(SUM(F$48:F$50)/SUM(F$51:F$60))*100</f>
        <v>39.594014783800105</v>
      </c>
    </row>
    <row r="106" spans="17:19" x14ac:dyDescent="0.25">
      <c r="Q106" s="919" t="s">
        <v>225</v>
      </c>
      <c r="R106" s="918"/>
      <c r="S106" s="920">
        <f>(SUM(F$61:F$65)/SUM(F$51:F$60))*100</f>
        <v>65.443520388663799</v>
      </c>
    </row>
    <row r="107" spans="17:19" x14ac:dyDescent="0.25">
      <c r="Q107" s="919" t="s">
        <v>226</v>
      </c>
      <c r="R107" s="918"/>
      <c r="S107" s="920">
        <f>(SUM(F$61:F$65)/SUM(F$48:F$50))*100</f>
        <v>165.28639681025734</v>
      </c>
    </row>
    <row r="108" spans="17:19" x14ac:dyDescent="0.25">
      <c r="Q108" s="919" t="s">
        <v>227</v>
      </c>
      <c r="R108" s="918"/>
      <c r="S108" s="921">
        <f>(F$21/F$43)*100</f>
        <v>97.601610104610913</v>
      </c>
    </row>
    <row r="109" spans="17:19" x14ac:dyDescent="0.25">
      <c r="Q109" s="919" t="s">
        <v>228</v>
      </c>
      <c r="R109" s="918"/>
      <c r="S109" s="921">
        <f>(SUM(F$48)/SUM(F$28:F$33))*1000</f>
        <v>479.64998348466253</v>
      </c>
    </row>
    <row r="110" spans="17:19" x14ac:dyDescent="0.25">
      <c r="Q110" s="919" t="s">
        <v>229</v>
      </c>
      <c r="R110" s="918"/>
      <c r="S110" s="921">
        <f>(SUM(F$52:F$54)/SUM(F$48:F$51,F$55:F$65))*100</f>
        <v>21.662902206937279</v>
      </c>
    </row>
    <row r="111" spans="17:19" x14ac:dyDescent="0.25">
      <c r="Q111" s="904"/>
      <c r="R111" s="904"/>
      <c r="S111" s="904"/>
    </row>
    <row r="112" spans="17:19" x14ac:dyDescent="0.25">
      <c r="Q112" s="904"/>
      <c r="R112" s="904"/>
      <c r="S112" s="904"/>
    </row>
    <row r="113" spans="17:19" x14ac:dyDescent="0.25">
      <c r="Q113" s="904"/>
      <c r="R113" s="904"/>
      <c r="S113" s="904"/>
    </row>
    <row r="114" spans="17:19" x14ac:dyDescent="0.25">
      <c r="Q114" s="904"/>
      <c r="R114" s="904"/>
      <c r="S114" s="904"/>
    </row>
    <row r="115" spans="17:19" x14ac:dyDescent="0.25">
      <c r="Q115" s="904"/>
      <c r="R115" s="904"/>
      <c r="S115" s="904"/>
    </row>
    <row r="116" spans="17:19" x14ac:dyDescent="0.25">
      <c r="Q116" s="904"/>
      <c r="R116" s="904"/>
      <c r="S116" s="904"/>
    </row>
    <row r="117" spans="17:19" x14ac:dyDescent="0.25">
      <c r="Q117" s="904"/>
      <c r="R117" s="904"/>
      <c r="S117" s="904"/>
    </row>
    <row r="118" spans="17:19" x14ac:dyDescent="0.25">
      <c r="Q118" s="904"/>
      <c r="R118" s="904"/>
      <c r="S118" s="904"/>
    </row>
    <row r="119" spans="17:19" x14ac:dyDescent="0.25">
      <c r="Q119" s="904"/>
      <c r="R119" s="904"/>
      <c r="S119" s="904"/>
    </row>
    <row r="120" spans="17:19" x14ac:dyDescent="0.25">
      <c r="Q120" s="904"/>
      <c r="R120" s="904"/>
      <c r="S120" s="904"/>
    </row>
    <row r="121" spans="17:19" x14ac:dyDescent="0.25">
      <c r="Q121" s="904"/>
      <c r="R121" s="904"/>
      <c r="S121" s="904"/>
    </row>
    <row r="122" spans="17:19" x14ac:dyDescent="0.25">
      <c r="Q122" s="904"/>
      <c r="R122" s="904"/>
      <c r="S122" s="904"/>
    </row>
    <row r="123" spans="17:19" x14ac:dyDescent="0.25">
      <c r="Q123" s="904"/>
      <c r="R123" s="904"/>
      <c r="S123" s="904"/>
    </row>
    <row r="124" spans="17:19" x14ac:dyDescent="0.25">
      <c r="Q124" s="919" t="s">
        <v>223</v>
      </c>
      <c r="R124" s="918"/>
      <c r="S124" s="920">
        <f>(SUM(G$48:G$50,G$61:G$65)/SUM(G$51:G$60))*100</f>
        <v>101.29010293358829</v>
      </c>
    </row>
    <row r="125" spans="17:19" x14ac:dyDescent="0.25">
      <c r="Q125" s="919" t="s">
        <v>224</v>
      </c>
      <c r="R125" s="918"/>
      <c r="S125" s="920">
        <f>(SUM(G$48:G$50)/SUM(G$51:G$60))*100</f>
        <v>42.105561338315326</v>
      </c>
    </row>
    <row r="126" spans="17:19" x14ac:dyDescent="0.25">
      <c r="Q126" s="919" t="s">
        <v>225</v>
      </c>
      <c r="R126" s="918"/>
      <c r="S126" s="920">
        <f>(SUM(G$61:G$65)/SUM(G$51:G$60))*100</f>
        <v>59.184541595272954</v>
      </c>
    </row>
    <row r="127" spans="17:19" x14ac:dyDescent="0.25">
      <c r="Q127" s="919" t="s">
        <v>226</v>
      </c>
      <c r="R127" s="918"/>
      <c r="S127" s="920">
        <f>(SUM(G$61:G$65)/SUM(G$48:G$50))*100</f>
        <v>140.56229085685186</v>
      </c>
    </row>
    <row r="128" spans="17:19" x14ac:dyDescent="0.25">
      <c r="Q128" s="919" t="s">
        <v>227</v>
      </c>
      <c r="R128" s="918"/>
      <c r="S128" s="921">
        <f>(G$21/G$43)*100</f>
        <v>96.583365042128051</v>
      </c>
    </row>
    <row r="129" spans="17:19" x14ac:dyDescent="0.25">
      <c r="Q129" s="919" t="s">
        <v>228</v>
      </c>
      <c r="R129" s="918"/>
      <c r="S129" s="921">
        <f>(SUM(G$48)/SUM(G$28:G$33))*1000</f>
        <v>441.51285553733521</v>
      </c>
    </row>
    <row r="130" spans="17:19" x14ac:dyDescent="0.25">
      <c r="Q130" s="919" t="s">
        <v>229</v>
      </c>
      <c r="R130" s="918"/>
      <c r="S130" s="921">
        <f>(SUM(G$52:G$54)/SUM(G$48:G$51,G$55:G$65))*100</f>
        <v>19.0922706771252</v>
      </c>
    </row>
    <row r="147" spans="4:8" x14ac:dyDescent="0.25">
      <c r="D147" s="19"/>
      <c r="E147" s="19"/>
      <c r="F147" s="19"/>
      <c r="G147" s="19"/>
      <c r="H147" s="19"/>
    </row>
  </sheetData>
  <mergeCells count="3">
    <mergeCell ref="A1:G1"/>
    <mergeCell ref="A23:G23"/>
    <mergeCell ref="A46:G46"/>
  </mergeCell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Z147"/>
  <sheetViews>
    <sheetView workbookViewId="0">
      <selection sqref="A1:G1"/>
    </sheetView>
  </sheetViews>
  <sheetFormatPr defaultRowHeight="15" x14ac:dyDescent="0.25"/>
  <cols>
    <col min="1" max="9" width="9.140625" style="18"/>
    <col min="10" max="11" width="11.140625" style="18" bestFit="1" customWidth="1"/>
    <col min="12" max="12" width="11.140625" style="18" customWidth="1"/>
    <col min="13" max="14" width="11.140625" style="18" bestFit="1" customWidth="1"/>
    <col min="15" max="15" width="11.140625" style="18" customWidth="1"/>
    <col min="16" max="17" width="11.140625" style="18" bestFit="1" customWidth="1"/>
    <col min="18" max="18" width="11.140625" style="18" customWidth="1"/>
    <col min="19" max="20" width="11.140625" style="18" bestFit="1" customWidth="1"/>
    <col min="21" max="21" width="11.140625" style="18" customWidth="1"/>
    <col min="22" max="23" width="11.140625" style="18" bestFit="1" customWidth="1"/>
    <col min="24" max="24" width="11.140625" style="18" customWidth="1"/>
    <col min="25" max="26" width="11.140625" style="18" bestFit="1" customWidth="1"/>
    <col min="27" max="16384" width="9.140625" style="18"/>
  </cols>
  <sheetData>
    <row r="1" spans="1:26" x14ac:dyDescent="0.25">
      <c r="A1" s="922" t="s">
        <v>100</v>
      </c>
      <c r="B1" s="923"/>
      <c r="C1" s="923"/>
      <c r="D1" s="923"/>
      <c r="E1" s="923"/>
      <c r="F1" s="923"/>
      <c r="G1" s="924"/>
      <c r="J1" s="20" t="s">
        <v>23</v>
      </c>
      <c r="K1" s="20" t="s">
        <v>24</v>
      </c>
      <c r="L1" s="20"/>
      <c r="M1" s="20" t="s">
        <v>23</v>
      </c>
      <c r="N1" s="20" t="s">
        <v>24</v>
      </c>
      <c r="O1" s="20"/>
      <c r="P1" s="20" t="s">
        <v>23</v>
      </c>
      <c r="Q1" s="20" t="s">
        <v>24</v>
      </c>
      <c r="R1" s="20"/>
      <c r="S1" s="20" t="s">
        <v>23</v>
      </c>
      <c r="T1" s="20" t="s">
        <v>24</v>
      </c>
      <c r="U1" s="20"/>
      <c r="V1" s="20" t="s">
        <v>23</v>
      </c>
      <c r="W1" s="20" t="s">
        <v>24</v>
      </c>
      <c r="X1" s="20"/>
      <c r="Y1" s="20" t="s">
        <v>23</v>
      </c>
      <c r="Z1" s="20" t="s">
        <v>24</v>
      </c>
    </row>
    <row r="2" spans="1:26" x14ac:dyDescent="0.25">
      <c r="A2" s="351" t="s">
        <v>1</v>
      </c>
      <c r="B2" s="345">
        <v>2010</v>
      </c>
      <c r="C2" s="345">
        <v>2015</v>
      </c>
      <c r="D2" s="345">
        <v>2020</v>
      </c>
      <c r="E2" s="345">
        <v>2025</v>
      </c>
      <c r="F2" s="345">
        <v>2030</v>
      </c>
      <c r="G2" s="354">
        <v>2035</v>
      </c>
      <c r="J2" s="1">
        <f>B2</f>
        <v>2010</v>
      </c>
      <c r="K2" s="1">
        <f>B24</f>
        <v>2010</v>
      </c>
      <c r="L2" s="1"/>
      <c r="M2" s="1">
        <v>2015</v>
      </c>
      <c r="N2" s="1">
        <v>2015</v>
      </c>
      <c r="O2" s="1"/>
      <c r="P2" s="1">
        <v>2020</v>
      </c>
      <c r="Q2" s="1">
        <v>2020</v>
      </c>
      <c r="R2" s="1"/>
      <c r="S2" s="1">
        <v>2025</v>
      </c>
      <c r="T2" s="1">
        <v>2025</v>
      </c>
      <c r="U2" s="1"/>
      <c r="V2" s="1">
        <v>2030</v>
      </c>
      <c r="W2" s="1">
        <v>2030</v>
      </c>
      <c r="X2" s="1"/>
      <c r="Y2" s="1">
        <v>2035</v>
      </c>
      <c r="Z2" s="1">
        <v>2035</v>
      </c>
    </row>
    <row r="3" spans="1:26" x14ac:dyDescent="0.25">
      <c r="A3" s="351" t="s">
        <v>2</v>
      </c>
      <c r="B3" s="345">
        <v>62</v>
      </c>
      <c r="C3" s="346">
        <v>43.240477525655862</v>
      </c>
      <c r="D3" s="346">
        <v>34.28739877719341</v>
      </c>
      <c r="E3" s="346">
        <v>41.546872680891369</v>
      </c>
      <c r="F3" s="346">
        <v>46.12389362572884</v>
      </c>
      <c r="G3" s="355">
        <v>42.184855078837963</v>
      </c>
      <c r="I3" s="21" t="s">
        <v>2</v>
      </c>
      <c r="J3" s="20">
        <f>-B3/B$66</f>
        <v>-3.200826019617966E-2</v>
      </c>
      <c r="K3" s="20">
        <f>B25/B$66</f>
        <v>2.8910686628807435E-2</v>
      </c>
      <c r="L3" s="21" t="s">
        <v>2</v>
      </c>
      <c r="M3" s="20">
        <f>-C3/C$66</f>
        <v>-2.3866872625721444E-2</v>
      </c>
      <c r="N3" s="20">
        <f>C25/C$66</f>
        <v>2.2814281077101727E-2</v>
      </c>
      <c r="O3" s="21" t="s">
        <v>2</v>
      </c>
      <c r="P3" s="20">
        <f>-D3/D$66</f>
        <v>-2.0611180340917697E-2</v>
      </c>
      <c r="Q3" s="20">
        <f>D25/D$66</f>
        <v>1.9813191130868501E-2</v>
      </c>
      <c r="R3" s="21" t="s">
        <v>2</v>
      </c>
      <c r="S3" s="20">
        <f>-E3/E$66</f>
        <v>-2.7220488728287681E-2</v>
      </c>
      <c r="T3" s="20">
        <f>E25/E$66</f>
        <v>2.6152290509649786E-2</v>
      </c>
      <c r="U3" s="21" t="s">
        <v>2</v>
      </c>
      <c r="V3" s="20">
        <f>-F3/F$66</f>
        <v>-3.2940107236619887E-2</v>
      </c>
      <c r="W3" s="20">
        <f>F25/F$66</f>
        <v>3.1648391281331963E-2</v>
      </c>
      <c r="X3" s="21" t="s">
        <v>2</v>
      </c>
      <c r="Y3" s="20">
        <f>-G3/G$66</f>
        <v>-3.3246676978263758E-2</v>
      </c>
      <c r="Z3" s="20">
        <f>G25/G$66</f>
        <v>3.1942881531750913E-2</v>
      </c>
    </row>
    <row r="4" spans="1:26" x14ac:dyDescent="0.25">
      <c r="A4" s="351" t="s">
        <v>3</v>
      </c>
      <c r="B4" s="345">
        <v>70</v>
      </c>
      <c r="C4" s="346">
        <v>57.334013944923385</v>
      </c>
      <c r="D4" s="346">
        <v>39.18103934666334</v>
      </c>
      <c r="E4" s="346">
        <v>31.261057404349295</v>
      </c>
      <c r="F4" s="346">
        <v>38.887048593129364</v>
      </c>
      <c r="G4" s="355">
        <v>42.541802164628123</v>
      </c>
      <c r="I4" s="21" t="s">
        <v>3</v>
      </c>
      <c r="J4" s="20">
        <f t="shared" ref="J4:J20" si="0">-B4/B$66</f>
        <v>-3.6138358286009295E-2</v>
      </c>
      <c r="K4" s="20">
        <f t="shared" ref="K4:K20" si="1">B26/B$66</f>
        <v>3.0975735673722252E-2</v>
      </c>
      <c r="L4" s="21" t="s">
        <v>3</v>
      </c>
      <c r="M4" s="20">
        <f t="shared" ref="M4:M20" si="2">-C4/C$66</f>
        <v>-3.1645894917162298E-2</v>
      </c>
      <c r="N4" s="20">
        <f t="shared" ref="N4:N20" si="3">C26/C$66</f>
        <v>2.8707336607169714E-2</v>
      </c>
      <c r="O4" s="21" t="s">
        <v>3</v>
      </c>
      <c r="P4" s="20">
        <f t="shared" ref="P4:P20" si="4">-D4/D$66</f>
        <v>-2.3552893970359496E-2</v>
      </c>
      <c r="Q4" s="20">
        <f t="shared" ref="Q4:Q20" si="5">D26/D$66</f>
        <v>2.2637356677875496E-2</v>
      </c>
      <c r="R4" s="21" t="s">
        <v>3</v>
      </c>
      <c r="S4" s="20">
        <f t="shared" ref="S4:S20" si="6">-E4/E$66</f>
        <v>-2.0481475639460515E-2</v>
      </c>
      <c r="T4" s="20">
        <f t="shared" ref="T4:T20" si="7">E26/E$66</f>
        <v>1.9695127836809101E-2</v>
      </c>
      <c r="U4" s="21" t="s">
        <v>3</v>
      </c>
      <c r="V4" s="20">
        <f t="shared" ref="V4:V20" si="8">-F4/F$66</f>
        <v>-2.7771800038555148E-2</v>
      </c>
      <c r="W4" s="20">
        <f t="shared" ref="W4:W20" si="9">F26/F$66</f>
        <v>2.6688757618761841E-2</v>
      </c>
      <c r="X4" s="21" t="s">
        <v>3</v>
      </c>
      <c r="Y4" s="20">
        <f t="shared" ref="Y4:Y20" si="10">-G4/G$66</f>
        <v>-3.3527993683925533E-2</v>
      </c>
      <c r="Z4" s="20">
        <f t="shared" ref="Z4:Z20" si="11">G26/G$66</f>
        <v>3.2222855001769357E-2</v>
      </c>
    </row>
    <row r="5" spans="1:26" x14ac:dyDescent="0.25">
      <c r="A5" s="351" t="s">
        <v>4</v>
      </c>
      <c r="B5" s="345">
        <v>53</v>
      </c>
      <c r="C5" s="346">
        <v>66.527492507412404</v>
      </c>
      <c r="D5" s="346">
        <v>52.7011646463882</v>
      </c>
      <c r="E5" s="346">
        <v>35.1917516183765</v>
      </c>
      <c r="F5" s="346">
        <v>28.355618099042022</v>
      </c>
      <c r="G5" s="355">
        <v>36.326684498066193</v>
      </c>
      <c r="I5" s="21" t="s">
        <v>4</v>
      </c>
      <c r="J5" s="20">
        <f t="shared" si="0"/>
        <v>-2.7361899845121322E-2</v>
      </c>
      <c r="K5" s="20">
        <f t="shared" si="1"/>
        <v>2.7878162106350027E-2</v>
      </c>
      <c r="L5" s="21" t="s">
        <v>4</v>
      </c>
      <c r="M5" s="20">
        <f t="shared" si="2"/>
        <v>-3.6720297291836304E-2</v>
      </c>
      <c r="N5" s="20">
        <f t="shared" si="3"/>
        <v>3.1175813945078353E-2</v>
      </c>
      <c r="O5" s="21" t="s">
        <v>4</v>
      </c>
      <c r="P5" s="20">
        <f t="shared" si="4"/>
        <v>-3.1680245438321833E-2</v>
      </c>
      <c r="Q5" s="20">
        <f t="shared" si="5"/>
        <v>2.8905117135190096E-2</v>
      </c>
      <c r="R5" s="21" t="s">
        <v>4</v>
      </c>
      <c r="S5" s="20">
        <f t="shared" si="6"/>
        <v>-2.3056769774570798E-2</v>
      </c>
      <c r="T5" s="20">
        <f t="shared" si="7"/>
        <v>2.2291842696928035E-2</v>
      </c>
      <c r="U5" s="21" t="s">
        <v>4</v>
      </c>
      <c r="V5" s="20">
        <f t="shared" si="8"/>
        <v>-2.0250612589698177E-2</v>
      </c>
      <c r="W5" s="20">
        <f t="shared" si="9"/>
        <v>1.9466656199341317E-2</v>
      </c>
      <c r="X5" s="21" t="s">
        <v>4</v>
      </c>
      <c r="Y5" s="20">
        <f t="shared" si="10"/>
        <v>-2.8629742663365744E-2</v>
      </c>
      <c r="Z5" s="20">
        <f t="shared" si="11"/>
        <v>2.7518526658011654E-2</v>
      </c>
    </row>
    <row r="6" spans="1:26" x14ac:dyDescent="0.25">
      <c r="A6" s="351" t="s">
        <v>5</v>
      </c>
      <c r="B6" s="345">
        <v>57</v>
      </c>
      <c r="C6" s="346">
        <v>49.25845940823389</v>
      </c>
      <c r="D6" s="346">
        <v>63.049629502577361</v>
      </c>
      <c r="E6" s="346">
        <v>47.900721729351332</v>
      </c>
      <c r="F6" s="346">
        <v>31.226883933157183</v>
      </c>
      <c r="G6" s="355">
        <v>25.534173797545783</v>
      </c>
      <c r="I6" s="21" t="s">
        <v>5</v>
      </c>
      <c r="J6" s="20">
        <f t="shared" si="0"/>
        <v>-2.942694889003614E-2</v>
      </c>
      <c r="K6" s="20">
        <f t="shared" si="1"/>
        <v>2.581311306143521E-2</v>
      </c>
      <c r="L6" s="21" t="s">
        <v>5</v>
      </c>
      <c r="M6" s="20">
        <f t="shared" si="2"/>
        <v>-2.7188538233372722E-2</v>
      </c>
      <c r="N6" s="20">
        <f t="shared" si="3"/>
        <v>2.8006431658622672E-2</v>
      </c>
      <c r="O6" s="21" t="s">
        <v>5</v>
      </c>
      <c r="P6" s="20">
        <f t="shared" si="4"/>
        <v>-3.7901017004826267E-2</v>
      </c>
      <c r="Q6" s="20">
        <f t="shared" si="5"/>
        <v>3.1827983311834153E-2</v>
      </c>
      <c r="R6" s="21" t="s">
        <v>5</v>
      </c>
      <c r="S6" s="20">
        <f t="shared" si="6"/>
        <v>-3.1383374289693435E-2</v>
      </c>
      <c r="T6" s="20">
        <f t="shared" si="7"/>
        <v>2.8877954578065943E-2</v>
      </c>
      <c r="U6" s="21" t="s">
        <v>5</v>
      </c>
      <c r="V6" s="20">
        <f t="shared" si="8"/>
        <v>-2.2301172441562846E-2</v>
      </c>
      <c r="W6" s="20">
        <f t="shared" si="9"/>
        <v>2.1706098349374908E-2</v>
      </c>
      <c r="X6" s="21" t="s">
        <v>5</v>
      </c>
      <c r="Y6" s="20">
        <f t="shared" si="10"/>
        <v>-2.0123962179491171E-2</v>
      </c>
      <c r="Z6" s="20">
        <f t="shared" si="11"/>
        <v>1.9330920450415533E-2</v>
      </c>
    </row>
    <row r="7" spans="1:26" x14ac:dyDescent="0.25">
      <c r="A7" s="351" t="s">
        <v>6</v>
      </c>
      <c r="B7" s="345">
        <v>28</v>
      </c>
      <c r="C7" s="346">
        <v>54.909008497402624</v>
      </c>
      <c r="D7" s="346">
        <v>45.224543096214312</v>
      </c>
      <c r="E7" s="346">
        <v>59.337177999205515</v>
      </c>
      <c r="F7" s="346">
        <v>42.802464262565252</v>
      </c>
      <c r="G7" s="355">
        <v>27.250250040267524</v>
      </c>
      <c r="I7" s="21" t="s">
        <v>6</v>
      </c>
      <c r="J7" s="20">
        <f t="shared" si="0"/>
        <v>-1.4455343314403717E-2</v>
      </c>
      <c r="K7" s="20">
        <f t="shared" si="1"/>
        <v>1.0841507485802787E-2</v>
      </c>
      <c r="L7" s="21" t="s">
        <v>6</v>
      </c>
      <c r="M7" s="20">
        <f t="shared" si="2"/>
        <v>-3.0307396837479478E-2</v>
      </c>
      <c r="N7" s="20">
        <f t="shared" si="3"/>
        <v>2.672230982063482E-2</v>
      </c>
      <c r="O7" s="21" t="s">
        <v>6</v>
      </c>
      <c r="P7" s="20">
        <f t="shared" si="4"/>
        <v>-2.7185824729629052E-2</v>
      </c>
      <c r="Q7" s="20">
        <f t="shared" si="5"/>
        <v>2.8352605297799191E-2</v>
      </c>
      <c r="R7" s="21" t="s">
        <v>6</v>
      </c>
      <c r="S7" s="20">
        <f t="shared" si="6"/>
        <v>-3.88762590460544E-2</v>
      </c>
      <c r="T7" s="20">
        <f t="shared" si="7"/>
        <v>3.2207245739306327E-2</v>
      </c>
      <c r="U7" s="21" t="s">
        <v>6</v>
      </c>
      <c r="V7" s="20">
        <f t="shared" si="8"/>
        <v>-3.0568055989401752E-2</v>
      </c>
      <c r="W7" s="20">
        <f t="shared" si="9"/>
        <v>2.8457440626129166E-2</v>
      </c>
      <c r="X7" s="21" t="s">
        <v>6</v>
      </c>
      <c r="Y7" s="20">
        <f t="shared" si="10"/>
        <v>-2.1476434112966254E-2</v>
      </c>
      <c r="Z7" s="20">
        <f t="shared" si="11"/>
        <v>2.103963524700312E-2</v>
      </c>
    </row>
    <row r="8" spans="1:26" x14ac:dyDescent="0.25">
      <c r="A8" s="351" t="s">
        <v>7</v>
      </c>
      <c r="B8" s="345">
        <v>49</v>
      </c>
      <c r="C8" s="346">
        <v>24.538825050544713</v>
      </c>
      <c r="D8" s="346">
        <v>52.629477994685885</v>
      </c>
      <c r="E8" s="346">
        <v>40.786854727091466</v>
      </c>
      <c r="F8" s="346">
        <v>55.363078372563727</v>
      </c>
      <c r="G8" s="355">
        <v>37.402988103965733</v>
      </c>
      <c r="I8" s="21" t="s">
        <v>7</v>
      </c>
      <c r="J8" s="20">
        <f t="shared" si="0"/>
        <v>-2.5296850800206504E-2</v>
      </c>
      <c r="K8" s="20">
        <f t="shared" si="1"/>
        <v>1.9101703665462055E-2</v>
      </c>
      <c r="L8" s="21" t="s">
        <v>7</v>
      </c>
      <c r="M8" s="20">
        <f t="shared" si="2"/>
        <v>-1.3544369659625539E-2</v>
      </c>
      <c r="N8" s="20">
        <f t="shared" si="3"/>
        <v>1.0250122790562182E-2</v>
      </c>
      <c r="O8" s="21" t="s">
        <v>7</v>
      </c>
      <c r="P8" s="20">
        <f t="shared" si="4"/>
        <v>-3.1637152449090593E-2</v>
      </c>
      <c r="Q8" s="20">
        <f t="shared" si="5"/>
        <v>2.827487645983907E-2</v>
      </c>
      <c r="R8" s="21" t="s">
        <v>7</v>
      </c>
      <c r="S8" s="20">
        <f t="shared" si="6"/>
        <v>-2.672254366504297E-2</v>
      </c>
      <c r="T8" s="20">
        <f t="shared" si="7"/>
        <v>2.8524601729161266E-2</v>
      </c>
      <c r="U8" s="21" t="s">
        <v>7</v>
      </c>
      <c r="V8" s="20">
        <f t="shared" si="8"/>
        <v>-3.9538416971900282E-2</v>
      </c>
      <c r="W8" s="20">
        <f t="shared" si="9"/>
        <v>3.2490869109524548E-2</v>
      </c>
      <c r="X8" s="21" t="s">
        <v>7</v>
      </c>
      <c r="Y8" s="20">
        <f t="shared" si="10"/>
        <v>-2.9477997759869163E-2</v>
      </c>
      <c r="Z8" s="20">
        <f t="shared" si="11"/>
        <v>2.8140958318646096E-2</v>
      </c>
    </row>
    <row r="9" spans="1:26" x14ac:dyDescent="0.25">
      <c r="A9" s="351" t="s">
        <v>8</v>
      </c>
      <c r="B9" s="345">
        <v>54</v>
      </c>
      <c r="C9" s="346">
        <v>45.233477748686894</v>
      </c>
      <c r="D9" s="346">
        <v>21.276860496683923</v>
      </c>
      <c r="E9" s="346">
        <v>50.728086753063316</v>
      </c>
      <c r="F9" s="346">
        <v>36.397854371801579</v>
      </c>
      <c r="G9" s="355">
        <v>51.795475592687843</v>
      </c>
      <c r="I9" s="21" t="s">
        <v>8</v>
      </c>
      <c r="J9" s="20">
        <f t="shared" si="0"/>
        <v>-2.7878162106350027E-2</v>
      </c>
      <c r="K9" s="20">
        <f t="shared" si="1"/>
        <v>3.0975735673722252E-2</v>
      </c>
      <c r="L9" s="21" t="s">
        <v>8</v>
      </c>
      <c r="M9" s="20">
        <f t="shared" si="2"/>
        <v>-2.4966922513882217E-2</v>
      </c>
      <c r="N9" s="20">
        <f t="shared" si="3"/>
        <v>1.8237563013140837E-2</v>
      </c>
      <c r="O9" s="21" t="s">
        <v>8</v>
      </c>
      <c r="P9" s="20">
        <f t="shared" si="4"/>
        <v>-1.2790156863033888E-2</v>
      </c>
      <c r="Q9" s="20">
        <f t="shared" si="5"/>
        <v>9.7668392165983949E-3</v>
      </c>
      <c r="R9" s="21" t="s">
        <v>8</v>
      </c>
      <c r="S9" s="20">
        <f t="shared" si="6"/>
        <v>-3.3235794286496326E-2</v>
      </c>
      <c r="T9" s="20">
        <f t="shared" si="7"/>
        <v>2.9945153576422752E-2</v>
      </c>
      <c r="U9" s="21" t="s">
        <v>8</v>
      </c>
      <c r="V9" s="20">
        <f t="shared" si="8"/>
        <v>-2.5994102664420763E-2</v>
      </c>
      <c r="W9" s="20">
        <f t="shared" si="9"/>
        <v>2.8347073072002304E-2</v>
      </c>
      <c r="X9" s="21" t="s">
        <v>8</v>
      </c>
      <c r="Y9" s="20">
        <f t="shared" si="10"/>
        <v>-4.0820987597264324E-2</v>
      </c>
      <c r="Z9" s="20">
        <f t="shared" si="11"/>
        <v>3.2979034876910451E-2</v>
      </c>
    </row>
    <row r="10" spans="1:26" x14ac:dyDescent="0.25">
      <c r="A10" s="351" t="s">
        <v>9</v>
      </c>
      <c r="B10" s="345">
        <v>42</v>
      </c>
      <c r="C10" s="346">
        <v>50.904802942910194</v>
      </c>
      <c r="D10" s="346">
        <v>41.39897434960848</v>
      </c>
      <c r="E10" s="346">
        <v>18.014465086354321</v>
      </c>
      <c r="F10" s="346">
        <v>48.891253916627988</v>
      </c>
      <c r="G10" s="355">
        <v>31.773914688942099</v>
      </c>
      <c r="I10" s="21" t="s">
        <v>9</v>
      </c>
      <c r="J10" s="20">
        <f t="shared" si="0"/>
        <v>-2.1683014971605574E-2</v>
      </c>
      <c r="K10" s="20">
        <f t="shared" si="1"/>
        <v>2.3748064016520392E-2</v>
      </c>
      <c r="L10" s="21" t="s">
        <v>9</v>
      </c>
      <c r="M10" s="20">
        <f t="shared" si="2"/>
        <v>-2.8097248629019619E-2</v>
      </c>
      <c r="N10" s="20">
        <f t="shared" si="3"/>
        <v>3.145465938898645E-2</v>
      </c>
      <c r="O10" s="21" t="s">
        <v>9</v>
      </c>
      <c r="P10" s="20">
        <f t="shared" si="4"/>
        <v>-2.4886161000244052E-2</v>
      </c>
      <c r="Q10" s="20">
        <f t="shared" si="5"/>
        <v>1.7484235611098322E-2</v>
      </c>
      <c r="R10" s="21" t="s">
        <v>9</v>
      </c>
      <c r="S10" s="20">
        <f t="shared" si="6"/>
        <v>-1.1802634282381787E-2</v>
      </c>
      <c r="T10" s="20">
        <f t="shared" si="7"/>
        <v>9.2052399389085087E-3</v>
      </c>
      <c r="U10" s="21" t="s">
        <v>9</v>
      </c>
      <c r="V10" s="20">
        <f t="shared" si="8"/>
        <v>-3.4916461303435536E-2</v>
      </c>
      <c r="W10" s="20">
        <f t="shared" si="9"/>
        <v>3.1795676225015113E-2</v>
      </c>
      <c r="X10" s="21" t="s">
        <v>9</v>
      </c>
      <c r="Y10" s="20">
        <f t="shared" si="10"/>
        <v>-2.5041619226235049E-2</v>
      </c>
      <c r="Z10" s="20">
        <f t="shared" si="11"/>
        <v>2.8127198428185875E-2</v>
      </c>
    </row>
    <row r="11" spans="1:26" x14ac:dyDescent="0.25">
      <c r="A11" s="351" t="s">
        <v>10</v>
      </c>
      <c r="B11" s="345">
        <v>51</v>
      </c>
      <c r="C11" s="346">
        <v>38.371916110793258</v>
      </c>
      <c r="D11" s="346">
        <v>47.849004516837667</v>
      </c>
      <c r="E11" s="346">
        <v>37.471450263747997</v>
      </c>
      <c r="F11" s="346">
        <v>14.801161676189659</v>
      </c>
      <c r="G11" s="355">
        <v>47.177751849541629</v>
      </c>
      <c r="I11" s="21" t="s">
        <v>10</v>
      </c>
      <c r="J11" s="20">
        <f t="shared" si="0"/>
        <v>-2.6329375322663912E-2</v>
      </c>
      <c r="K11" s="20">
        <f t="shared" si="1"/>
        <v>1.600413009808983E-2</v>
      </c>
      <c r="L11" s="21" t="s">
        <v>10</v>
      </c>
      <c r="M11" s="20">
        <f t="shared" si="2"/>
        <v>-2.1179637382075383E-2</v>
      </c>
      <c r="N11" s="20">
        <f t="shared" si="3"/>
        <v>2.4169510784180441E-2</v>
      </c>
      <c r="O11" s="21" t="s">
        <v>10</v>
      </c>
      <c r="P11" s="20">
        <f t="shared" si="4"/>
        <v>-2.8763466941269491E-2</v>
      </c>
      <c r="Q11" s="20">
        <f t="shared" si="5"/>
        <v>3.2283874420663265E-2</v>
      </c>
      <c r="R11" s="21" t="s">
        <v>10</v>
      </c>
      <c r="S11" s="20">
        <f t="shared" si="6"/>
        <v>-2.4550372235503271E-2</v>
      </c>
      <c r="T11" s="20">
        <f t="shared" si="7"/>
        <v>1.6324944579055457E-2</v>
      </c>
      <c r="U11" s="21" t="s">
        <v>10</v>
      </c>
      <c r="V11" s="20">
        <f t="shared" si="8"/>
        <v>-1.0570483420078604E-2</v>
      </c>
      <c r="W11" s="20">
        <f t="shared" si="9"/>
        <v>8.5307561675491087E-3</v>
      </c>
      <c r="X11" s="21" t="s">
        <v>10</v>
      </c>
      <c r="Y11" s="20">
        <f t="shared" si="10"/>
        <v>-3.7181672744189091E-2</v>
      </c>
      <c r="Z11" s="20">
        <f t="shared" si="11"/>
        <v>3.4087039057668078E-2</v>
      </c>
    </row>
    <row r="12" spans="1:26" x14ac:dyDescent="0.25">
      <c r="A12" s="352" t="s">
        <v>11</v>
      </c>
      <c r="B12" s="347">
        <v>70</v>
      </c>
      <c r="C12" s="348">
        <v>45.931074209935645</v>
      </c>
      <c r="D12" s="348">
        <v>34.787878480004622</v>
      </c>
      <c r="E12" s="348">
        <v>44.717451400342057</v>
      </c>
      <c r="F12" s="348">
        <v>33.403926296781911</v>
      </c>
      <c r="G12" s="356">
        <v>11.659075252520434</v>
      </c>
      <c r="I12" s="21" t="s">
        <v>11</v>
      </c>
      <c r="J12" s="20">
        <f t="shared" si="0"/>
        <v>-3.6138358286009295E-2</v>
      </c>
      <c r="K12" s="20">
        <f t="shared" si="1"/>
        <v>3.0975735673722252E-2</v>
      </c>
      <c r="L12" s="21" t="s">
        <v>11</v>
      </c>
      <c r="M12" s="20">
        <f t="shared" si="2"/>
        <v>-2.5351965576251252E-2</v>
      </c>
      <c r="N12" s="20">
        <f t="shared" si="3"/>
        <v>1.491943689695063E-2</v>
      </c>
      <c r="O12" s="21" t="s">
        <v>11</v>
      </c>
      <c r="P12" s="20">
        <f t="shared" si="4"/>
        <v>-2.0912033650865261E-2</v>
      </c>
      <c r="Q12" s="20">
        <f t="shared" si="5"/>
        <v>2.5118508074186155E-2</v>
      </c>
      <c r="R12" s="21" t="s">
        <v>11</v>
      </c>
      <c r="S12" s="20">
        <f t="shared" si="6"/>
        <v>-2.9297773893836383E-2</v>
      </c>
      <c r="T12" s="20">
        <f t="shared" si="7"/>
        <v>3.3018100573180699E-2</v>
      </c>
      <c r="U12" s="21" t="s">
        <v>11</v>
      </c>
      <c r="V12" s="20">
        <f t="shared" si="8"/>
        <v>-2.3855941635559524E-2</v>
      </c>
      <c r="W12" s="20">
        <f t="shared" si="9"/>
        <v>1.4791027989061296E-2</v>
      </c>
      <c r="X12" s="21" t="s">
        <v>11</v>
      </c>
      <c r="Y12" s="20">
        <f t="shared" si="10"/>
        <v>-9.1887362908179872E-3</v>
      </c>
      <c r="Z12" s="20">
        <f t="shared" si="11"/>
        <v>7.9272482610257943E-3</v>
      </c>
    </row>
    <row r="13" spans="1:26" x14ac:dyDescent="0.25">
      <c r="A13" s="352" t="s">
        <v>12</v>
      </c>
      <c r="B13" s="347">
        <v>109</v>
      </c>
      <c r="C13" s="348">
        <v>61.56395705599958</v>
      </c>
      <c r="D13" s="348">
        <v>40.763580272552957</v>
      </c>
      <c r="E13" s="348">
        <v>31.02811623324736</v>
      </c>
      <c r="F13" s="348">
        <v>41.280736839358973</v>
      </c>
      <c r="G13" s="356">
        <v>29.049746574225821</v>
      </c>
      <c r="I13" s="21" t="s">
        <v>12</v>
      </c>
      <c r="J13" s="20">
        <f t="shared" si="0"/>
        <v>-5.6272586473928757E-2</v>
      </c>
      <c r="K13" s="20">
        <f t="shared" si="1"/>
        <v>5.5240061951471346E-2</v>
      </c>
      <c r="L13" s="21" t="s">
        <v>12</v>
      </c>
      <c r="M13" s="20">
        <f t="shared" si="2"/>
        <v>-3.3980640489437802E-2</v>
      </c>
      <c r="N13" s="20">
        <f t="shared" si="3"/>
        <v>2.9050297427906883E-2</v>
      </c>
      <c r="O13" s="21" t="s">
        <v>12</v>
      </c>
      <c r="P13" s="20">
        <f t="shared" si="4"/>
        <v>-2.4504206627010777E-2</v>
      </c>
      <c r="Q13" s="20">
        <f t="shared" si="5"/>
        <v>1.394019153644426E-2</v>
      </c>
      <c r="R13" s="21" t="s">
        <v>12</v>
      </c>
      <c r="S13" s="20">
        <f t="shared" si="6"/>
        <v>-2.0328858315623994E-2</v>
      </c>
      <c r="T13" s="20">
        <f t="shared" si="7"/>
        <v>2.6023673749037263E-2</v>
      </c>
      <c r="U13" s="21" t="s">
        <v>12</v>
      </c>
      <c r="V13" s="20">
        <f t="shared" si="8"/>
        <v>-2.9481290311897047E-2</v>
      </c>
      <c r="W13" s="20">
        <f t="shared" si="9"/>
        <v>3.3389777936362365E-2</v>
      </c>
      <c r="X13" s="21" t="s">
        <v>12</v>
      </c>
      <c r="Y13" s="20">
        <f t="shared" si="10"/>
        <v>-2.2894651145505714E-2</v>
      </c>
      <c r="Z13" s="20">
        <f t="shared" si="11"/>
        <v>1.2907176333449377E-2</v>
      </c>
    </row>
    <row r="14" spans="1:26" x14ac:dyDescent="0.25">
      <c r="A14" s="352" t="s">
        <v>13</v>
      </c>
      <c r="B14" s="347">
        <v>86</v>
      </c>
      <c r="C14" s="348">
        <v>100.58336912165291</v>
      </c>
      <c r="D14" s="348">
        <v>53.005053517068887</v>
      </c>
      <c r="E14" s="348">
        <v>35.708591121319166</v>
      </c>
      <c r="F14" s="348">
        <v>27.287621229055748</v>
      </c>
      <c r="G14" s="356">
        <v>37.759025487102306</v>
      </c>
      <c r="I14" s="21" t="s">
        <v>13</v>
      </c>
      <c r="J14" s="20">
        <f t="shared" si="0"/>
        <v>-4.4398554465668559E-2</v>
      </c>
      <c r="K14" s="20">
        <f t="shared" si="1"/>
        <v>3.7687145069695407E-2</v>
      </c>
      <c r="L14" s="21" t="s">
        <v>13</v>
      </c>
      <c r="M14" s="20">
        <f t="shared" si="2"/>
        <v>-5.5517667622150095E-2</v>
      </c>
      <c r="N14" s="20">
        <f t="shared" si="3"/>
        <v>5.5799296058675472E-2</v>
      </c>
      <c r="O14" s="21" t="s">
        <v>13</v>
      </c>
      <c r="P14" s="20">
        <f t="shared" si="4"/>
        <v>-3.1862922122484989E-2</v>
      </c>
      <c r="Q14" s="20">
        <f t="shared" si="5"/>
        <v>2.7092032928462656E-2</v>
      </c>
      <c r="R14" s="21" t="s">
        <v>13</v>
      </c>
      <c r="S14" s="20">
        <f t="shared" si="6"/>
        <v>-2.3395390300169471E-2</v>
      </c>
      <c r="T14" s="20">
        <f t="shared" si="7"/>
        <v>1.2804995948637011E-2</v>
      </c>
      <c r="U14" s="21" t="s">
        <v>13</v>
      </c>
      <c r="V14" s="20">
        <f t="shared" si="8"/>
        <v>-1.9487885754206166E-2</v>
      </c>
      <c r="W14" s="20">
        <f t="shared" si="9"/>
        <v>2.6906731380190771E-2</v>
      </c>
      <c r="X14" s="21" t="s">
        <v>13</v>
      </c>
      <c r="Y14" s="20">
        <f t="shared" si="10"/>
        <v>-2.9758597511775533E-2</v>
      </c>
      <c r="Z14" s="20">
        <f t="shared" si="11"/>
        <v>3.3784937494542651E-2</v>
      </c>
    </row>
    <row r="15" spans="1:26" x14ac:dyDescent="0.25">
      <c r="A15" s="352" t="s">
        <v>14</v>
      </c>
      <c r="B15" s="347">
        <v>75</v>
      </c>
      <c r="C15" s="348">
        <v>77.827612058687976</v>
      </c>
      <c r="D15" s="348">
        <v>91.316162032035606</v>
      </c>
      <c r="E15" s="348">
        <v>44.089541970745799</v>
      </c>
      <c r="F15" s="348">
        <v>30.714114709469229</v>
      </c>
      <c r="G15" s="356">
        <v>23.488377082650558</v>
      </c>
      <c r="I15" s="21" t="s">
        <v>14</v>
      </c>
      <c r="J15" s="20">
        <f t="shared" si="0"/>
        <v>-3.8719669592152811E-2</v>
      </c>
      <c r="K15" s="20">
        <f t="shared" si="1"/>
        <v>2.8394424367578729E-2</v>
      </c>
      <c r="L15" s="21" t="s">
        <v>14</v>
      </c>
      <c r="M15" s="20">
        <f t="shared" si="2"/>
        <v>-4.2957474340255777E-2</v>
      </c>
      <c r="N15" s="20">
        <f t="shared" si="3"/>
        <v>3.7273615442096196E-2</v>
      </c>
      <c r="O15" s="21" t="s">
        <v>14</v>
      </c>
      <c r="P15" s="20">
        <f t="shared" si="4"/>
        <v>-5.4892874665507331E-2</v>
      </c>
      <c r="Q15" s="20">
        <f t="shared" si="5"/>
        <v>5.6370643936712685E-2</v>
      </c>
      <c r="R15" s="21" t="s">
        <v>14</v>
      </c>
      <c r="S15" s="20">
        <f t="shared" si="6"/>
        <v>-2.8886383085146912E-2</v>
      </c>
      <c r="T15" s="20">
        <f t="shared" si="7"/>
        <v>2.4134281597879472E-2</v>
      </c>
      <c r="U15" s="21" t="s">
        <v>14</v>
      </c>
      <c r="V15" s="20">
        <f t="shared" si="8"/>
        <v>-2.1934970200421226E-2</v>
      </c>
      <c r="W15" s="20">
        <f t="shared" si="9"/>
        <v>1.1436188195994611E-2</v>
      </c>
      <c r="X15" s="21" t="s">
        <v>14</v>
      </c>
      <c r="Y15" s="20">
        <f t="shared" si="10"/>
        <v>-1.8511631346157693E-2</v>
      </c>
      <c r="Z15" s="20">
        <f t="shared" si="11"/>
        <v>2.7785065659112075E-2</v>
      </c>
    </row>
    <row r="16" spans="1:26" x14ac:dyDescent="0.25">
      <c r="A16" s="352" t="s">
        <v>15</v>
      </c>
      <c r="B16" s="347">
        <v>43</v>
      </c>
      <c r="C16" s="348">
        <v>67.521717626624365</v>
      </c>
      <c r="D16" s="348">
        <v>68.288281843191228</v>
      </c>
      <c r="E16" s="348">
        <v>80.458310153906041</v>
      </c>
      <c r="F16" s="348">
        <v>34.735326507851525</v>
      </c>
      <c r="G16" s="356">
        <v>25.687134553857074</v>
      </c>
      <c r="I16" s="21" t="s">
        <v>15</v>
      </c>
      <c r="J16" s="20">
        <f t="shared" si="0"/>
        <v>-2.219927723283428E-2</v>
      </c>
      <c r="K16" s="20">
        <f t="shared" si="1"/>
        <v>2.7361899845121322E-2</v>
      </c>
      <c r="L16" s="21" t="s">
        <v>15</v>
      </c>
      <c r="M16" s="20">
        <f t="shared" si="2"/>
        <v>-3.7269066538601577E-2</v>
      </c>
      <c r="N16" s="20">
        <f t="shared" si="3"/>
        <v>2.7201665749496229E-2</v>
      </c>
      <c r="O16" s="21" t="s">
        <v>15</v>
      </c>
      <c r="P16" s="20">
        <f t="shared" si="4"/>
        <v>-4.1050127523165836E-2</v>
      </c>
      <c r="Q16" s="20">
        <f t="shared" si="5"/>
        <v>3.6854562150854642E-2</v>
      </c>
      <c r="R16" s="21" t="s">
        <v>15</v>
      </c>
      <c r="S16" s="20">
        <f t="shared" si="6"/>
        <v>-5.2714305152714226E-2</v>
      </c>
      <c r="T16" s="20">
        <f t="shared" si="7"/>
        <v>5.5853972402482299E-2</v>
      </c>
      <c r="U16" s="21" t="s">
        <v>15</v>
      </c>
      <c r="V16" s="20">
        <f t="shared" si="8"/>
        <v>-2.4806782127981167E-2</v>
      </c>
      <c r="W16" s="20">
        <f t="shared" si="9"/>
        <v>2.0222213210719805E-2</v>
      </c>
      <c r="X16" s="21" t="s">
        <v>15</v>
      </c>
      <c r="Y16" s="20">
        <f t="shared" si="10"/>
        <v>-2.024451342580761E-2</v>
      </c>
      <c r="Z16" s="20">
        <f t="shared" si="11"/>
        <v>1.0101041248745581E-2</v>
      </c>
    </row>
    <row r="17" spans="1:26" x14ac:dyDescent="0.25">
      <c r="A17" s="352" t="s">
        <v>16</v>
      </c>
      <c r="B17" s="347">
        <v>50</v>
      </c>
      <c r="C17" s="348">
        <v>36.000822772775507</v>
      </c>
      <c r="D17" s="348">
        <v>59.113942733683636</v>
      </c>
      <c r="E17" s="348">
        <v>57.855220933135861</v>
      </c>
      <c r="F17" s="348">
        <v>68.661260845969821</v>
      </c>
      <c r="G17" s="356">
        <v>25.558436176266241</v>
      </c>
      <c r="I17" s="21" t="s">
        <v>16</v>
      </c>
      <c r="J17" s="20">
        <f t="shared" si="0"/>
        <v>-2.581311306143521E-2</v>
      </c>
      <c r="K17" s="20">
        <f t="shared" si="1"/>
        <v>2.6845637583892617E-2</v>
      </c>
      <c r="L17" s="21" t="s">
        <v>16</v>
      </c>
      <c r="M17" s="20">
        <f t="shared" si="2"/>
        <v>-1.9870896454119869E-2</v>
      </c>
      <c r="N17" s="20">
        <f t="shared" si="3"/>
        <v>2.5801575220388548E-2</v>
      </c>
      <c r="O17" s="21" t="s">
        <v>16</v>
      </c>
      <c r="P17" s="20">
        <f t="shared" si="4"/>
        <v>-3.5535158040541429E-2</v>
      </c>
      <c r="Q17" s="20">
        <f t="shared" si="5"/>
        <v>2.6066031262808497E-2</v>
      </c>
      <c r="R17" s="21" t="s">
        <v>16</v>
      </c>
      <c r="S17" s="20">
        <f t="shared" si="6"/>
        <v>-3.790531723961349E-2</v>
      </c>
      <c r="T17" s="20">
        <f t="shared" si="7"/>
        <v>3.5836452338404247E-2</v>
      </c>
      <c r="U17" s="21" t="s">
        <v>16</v>
      </c>
      <c r="V17" s="20">
        <f t="shared" si="8"/>
        <v>-4.9035524052248466E-2</v>
      </c>
      <c r="W17" s="20">
        <f t="shared" si="9"/>
        <v>5.4354006539707907E-2</v>
      </c>
      <c r="X17" s="21" t="s">
        <v>16</v>
      </c>
      <c r="Y17" s="20">
        <f t="shared" si="10"/>
        <v>-2.0143083816072258E-2</v>
      </c>
      <c r="Z17" s="20">
        <f t="shared" si="11"/>
        <v>1.5741070102914905E-2</v>
      </c>
    </row>
    <row r="18" spans="1:26" x14ac:dyDescent="0.25">
      <c r="A18" s="352" t="s">
        <v>17</v>
      </c>
      <c r="B18" s="347">
        <v>29</v>
      </c>
      <c r="C18" s="348">
        <v>40.54459140629168</v>
      </c>
      <c r="D18" s="348">
        <v>27.742890772644024</v>
      </c>
      <c r="E18" s="348">
        <v>48.062954559153056</v>
      </c>
      <c r="F18" s="348">
        <v>45.143581583840202</v>
      </c>
      <c r="G18" s="356">
        <v>54.216778379811629</v>
      </c>
      <c r="I18" s="21" t="s">
        <v>17</v>
      </c>
      <c r="J18" s="20">
        <f t="shared" si="0"/>
        <v>-1.4971605575632421E-2</v>
      </c>
      <c r="K18" s="20">
        <f t="shared" si="1"/>
        <v>2.1683014971605574E-2</v>
      </c>
      <c r="L18" s="21" t="s">
        <v>17</v>
      </c>
      <c r="M18" s="20">
        <f t="shared" si="2"/>
        <v>-2.2378860135893155E-2</v>
      </c>
      <c r="N18" s="20">
        <f t="shared" si="3"/>
        <v>2.4355819362415491E-2</v>
      </c>
      <c r="O18" s="21" t="s">
        <v>17</v>
      </c>
      <c r="P18" s="20">
        <f t="shared" si="4"/>
        <v>-1.6677080947700668E-2</v>
      </c>
      <c r="Q18" s="20">
        <f t="shared" si="5"/>
        <v>2.3479890081854315E-2</v>
      </c>
      <c r="R18" s="21" t="s">
        <v>17</v>
      </c>
      <c r="S18" s="20">
        <f t="shared" si="6"/>
        <v>-3.1489665248074214E-2</v>
      </c>
      <c r="T18" s="20">
        <f t="shared" si="7"/>
        <v>2.3665702021350613E-2</v>
      </c>
      <c r="U18" s="21" t="s">
        <v>17</v>
      </c>
      <c r="V18" s="20">
        <f t="shared" si="8"/>
        <v>-3.2240001906241864E-2</v>
      </c>
      <c r="W18" s="20">
        <f t="shared" si="9"/>
        <v>3.3071684358597454E-2</v>
      </c>
      <c r="X18" s="21" t="s">
        <v>17</v>
      </c>
      <c r="Y18" s="20">
        <f t="shared" si="10"/>
        <v>-4.2729261822211401E-2</v>
      </c>
      <c r="Z18" s="20">
        <f t="shared" si="11"/>
        <v>5.0768482866156234E-2</v>
      </c>
    </row>
    <row r="19" spans="1:26" x14ac:dyDescent="0.25">
      <c r="A19" s="352" t="s">
        <v>18</v>
      </c>
      <c r="B19" s="347">
        <v>31</v>
      </c>
      <c r="C19" s="348">
        <v>20.023335810240145</v>
      </c>
      <c r="D19" s="348">
        <v>29.409811350767757</v>
      </c>
      <c r="E19" s="348">
        <v>18.859259457711126</v>
      </c>
      <c r="F19" s="348">
        <v>34.956567460079903</v>
      </c>
      <c r="G19" s="356">
        <v>31.163386818902985</v>
      </c>
      <c r="I19" s="21" t="s">
        <v>18</v>
      </c>
      <c r="J19" s="20">
        <f t="shared" si="0"/>
        <v>-1.600413009808983E-2</v>
      </c>
      <c r="K19" s="20">
        <f t="shared" si="1"/>
        <v>2.0134228187919462E-2</v>
      </c>
      <c r="L19" s="21" t="s">
        <v>18</v>
      </c>
      <c r="M19" s="20">
        <f t="shared" si="2"/>
        <v>-1.1052014979286467E-2</v>
      </c>
      <c r="N19" s="20">
        <f t="shared" si="3"/>
        <v>1.8865560643010572E-2</v>
      </c>
      <c r="O19" s="21" t="s">
        <v>18</v>
      </c>
      <c r="P19" s="20">
        <f t="shared" si="4"/>
        <v>-1.7679116735628334E-2</v>
      </c>
      <c r="Q19" s="20">
        <f t="shared" si="5"/>
        <v>2.175838285268793E-2</v>
      </c>
      <c r="R19" s="21" t="s">
        <v>18</v>
      </c>
      <c r="S19" s="20">
        <f t="shared" si="6"/>
        <v>-1.2356122768503517E-2</v>
      </c>
      <c r="T19" s="20">
        <f t="shared" si="7"/>
        <v>2.0577298271463412E-2</v>
      </c>
      <c r="U19" s="21" t="s">
        <v>18</v>
      </c>
      <c r="V19" s="20">
        <f t="shared" si="8"/>
        <v>-2.4964784848884793E-2</v>
      </c>
      <c r="W19" s="20">
        <f t="shared" si="9"/>
        <v>2.0701945662704498E-2</v>
      </c>
      <c r="X19" s="21" t="s">
        <v>18</v>
      </c>
      <c r="Y19" s="20">
        <f t="shared" si="10"/>
        <v>-2.4560450739500094E-2</v>
      </c>
      <c r="Z19" s="20">
        <f t="shared" si="11"/>
        <v>2.9848069915418454E-2</v>
      </c>
    </row>
    <row r="20" spans="1:26" ht="15.75" thickBot="1" x14ac:dyDescent="0.3">
      <c r="A20" s="353" t="s">
        <v>19</v>
      </c>
      <c r="B20" s="349">
        <v>21</v>
      </c>
      <c r="C20" s="350">
        <v>32.35516030686636</v>
      </c>
      <c r="D20" s="350">
        <v>31.723387603096555</v>
      </c>
      <c r="E20" s="350">
        <v>37.247447283046789</v>
      </c>
      <c r="F20" s="350">
        <v>33.322176530147161</v>
      </c>
      <c r="G20" s="357">
        <v>41.288771918316527</v>
      </c>
      <c r="I20" s="21" t="s">
        <v>19</v>
      </c>
      <c r="J20" s="20">
        <f t="shared" si="0"/>
        <v>-1.0841507485802787E-2</v>
      </c>
      <c r="K20" s="20">
        <f t="shared" si="1"/>
        <v>3.1491997934950958E-2</v>
      </c>
      <c r="L20" s="21" t="s">
        <v>19</v>
      </c>
      <c r="M20" s="20">
        <f t="shared" si="2"/>
        <v>-1.7858648516788436E-2</v>
      </c>
      <c r="N20" s="20">
        <f t="shared" si="3"/>
        <v>4.1440291370623356E-2</v>
      </c>
      <c r="O20" s="21" t="s">
        <v>19</v>
      </c>
      <c r="P20" s="20">
        <f t="shared" si="4"/>
        <v>-1.9069876579473118E-2</v>
      </c>
      <c r="Q20" s="20">
        <f t="shared" si="5"/>
        <v>4.8782182284152265E-2</v>
      </c>
      <c r="R20" s="21" t="s">
        <v>19</v>
      </c>
      <c r="S20" s="20">
        <f t="shared" si="6"/>
        <v>-2.4403610994094976E-2</v>
      </c>
      <c r="T20" s="20">
        <f t="shared" si="7"/>
        <v>5.6753982967989502E-2</v>
      </c>
      <c r="U20" s="21" t="s">
        <v>19</v>
      </c>
      <c r="V20" s="20">
        <f t="shared" si="8"/>
        <v>-2.3797558748343446E-2</v>
      </c>
      <c r="W20" s="20">
        <f t="shared" si="9"/>
        <v>6.1538753836174256E-2</v>
      </c>
      <c r="X20" s="21" t="s">
        <v>19</v>
      </c>
      <c r="Y20" s="20">
        <f t="shared" si="10"/>
        <v>-3.2540457001263935E-2</v>
      </c>
      <c r="Z20" s="20">
        <f t="shared" si="11"/>
        <v>6.5649388503591394E-2</v>
      </c>
    </row>
    <row r="21" spans="1:26" ht="15.75" thickTop="1" x14ac:dyDescent="0.25">
      <c r="A21" s="352" t="s">
        <v>20</v>
      </c>
      <c r="B21" s="347">
        <v>980</v>
      </c>
      <c r="C21" s="348">
        <v>912.67011410563759</v>
      </c>
      <c r="D21" s="348">
        <v>833.74908133189797</v>
      </c>
      <c r="E21" s="348">
        <v>760.26533137503839</v>
      </c>
      <c r="F21" s="348">
        <v>692.35456885336009</v>
      </c>
      <c r="G21" s="356">
        <v>621.85862805813645</v>
      </c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 x14ac:dyDescent="0.25">
      <c r="A22" s="344"/>
      <c r="B22" s="344"/>
      <c r="C22" s="344"/>
      <c r="D22" s="344"/>
      <c r="E22" s="344"/>
      <c r="F22" s="344"/>
      <c r="G22" s="344"/>
    </row>
    <row r="23" spans="1:26" x14ac:dyDescent="0.25">
      <c r="A23" s="922" t="s">
        <v>101</v>
      </c>
      <c r="B23" s="923"/>
      <c r="C23" s="923"/>
      <c r="D23" s="923"/>
      <c r="E23" s="923"/>
      <c r="F23" s="923"/>
      <c r="G23" s="924"/>
    </row>
    <row r="24" spans="1:26" x14ac:dyDescent="0.25">
      <c r="A24" s="351" t="s">
        <v>1</v>
      </c>
      <c r="B24" s="345">
        <v>2010</v>
      </c>
      <c r="C24" s="345">
        <v>2015</v>
      </c>
      <c r="D24" s="345">
        <v>2020</v>
      </c>
      <c r="E24" s="345">
        <v>2025</v>
      </c>
      <c r="F24" s="345">
        <v>2030</v>
      </c>
      <c r="G24" s="354">
        <v>2035</v>
      </c>
      <c r="Q24" s="919" t="s">
        <v>223</v>
      </c>
      <c r="R24" s="918"/>
      <c r="S24" s="920">
        <f>(SUM(B$48:B$50,B$61:B$65)/SUM(B$51:B$60))*100</f>
        <v>66.838931955211024</v>
      </c>
    </row>
    <row r="25" spans="1:26" x14ac:dyDescent="0.25">
      <c r="A25" s="351" t="s">
        <v>2</v>
      </c>
      <c r="B25" s="345">
        <v>56</v>
      </c>
      <c r="C25" s="346">
        <v>41.333459295176226</v>
      </c>
      <c r="D25" s="346">
        <v>32.959916614003717</v>
      </c>
      <c r="E25" s="346">
        <v>39.916472292760815</v>
      </c>
      <c r="F25" s="346">
        <v>44.315187634325071</v>
      </c>
      <c r="G25" s="355">
        <v>40.530541716947639</v>
      </c>
      <c r="Q25" s="919" t="s">
        <v>224</v>
      </c>
      <c r="R25" s="918"/>
      <c r="S25" s="920">
        <f>(SUM(B$48:B$50)/SUM(B$51:B$60))*100</f>
        <v>30.577088716623603</v>
      </c>
    </row>
    <row r="26" spans="1:26" x14ac:dyDescent="0.25">
      <c r="A26" s="351" t="s">
        <v>3</v>
      </c>
      <c r="B26" s="345">
        <v>60</v>
      </c>
      <c r="C26" s="346">
        <v>52.010121428560538</v>
      </c>
      <c r="D26" s="346">
        <v>37.658011954560422</v>
      </c>
      <c r="E26" s="346">
        <v>30.060847798791926</v>
      </c>
      <c r="F26" s="346">
        <v>37.37053460597501</v>
      </c>
      <c r="G26" s="355">
        <v>40.885784445908762</v>
      </c>
      <c r="Q26" s="919" t="s">
        <v>225</v>
      </c>
      <c r="R26" s="918"/>
      <c r="S26" s="920">
        <f>(SUM(B$61:B$65)/SUM(B$51:B$60))*100</f>
        <v>36.261843238587424</v>
      </c>
    </row>
    <row r="27" spans="1:26" x14ac:dyDescent="0.25">
      <c r="A27" s="351" t="s">
        <v>4</v>
      </c>
      <c r="B27" s="345">
        <v>54</v>
      </c>
      <c r="C27" s="346">
        <v>56.482351222815069</v>
      </c>
      <c r="D27" s="346">
        <v>48.084644427094567</v>
      </c>
      <c r="E27" s="346">
        <v>34.024236654842291</v>
      </c>
      <c r="F27" s="346">
        <v>27.257894861643702</v>
      </c>
      <c r="G27" s="355">
        <v>34.916724453704624</v>
      </c>
      <c r="Q27" s="919" t="s">
        <v>226</v>
      </c>
      <c r="R27" s="918"/>
      <c r="S27" s="920">
        <f>(SUM(B$61:B$65)/SUM(B$48:B$50))*100</f>
        <v>118.59154929577464</v>
      </c>
    </row>
    <row r="28" spans="1:26" x14ac:dyDescent="0.25">
      <c r="A28" s="351" t="s">
        <v>5</v>
      </c>
      <c r="B28" s="345">
        <v>50</v>
      </c>
      <c r="C28" s="346">
        <v>50.740266548511997</v>
      </c>
      <c r="D28" s="346">
        <v>52.946931618479326</v>
      </c>
      <c r="E28" s="346">
        <v>44.076677465847361</v>
      </c>
      <c r="F28" s="346">
        <v>30.393640315267852</v>
      </c>
      <c r="G28" s="355">
        <v>24.527927355701419</v>
      </c>
      <c r="Q28" s="919" t="s">
        <v>227</v>
      </c>
      <c r="R28" s="918"/>
      <c r="S28" s="921">
        <f>(B$21/B$43)*100</f>
        <v>102.40334378265412</v>
      </c>
    </row>
    <row r="29" spans="1:26" x14ac:dyDescent="0.25">
      <c r="A29" s="351" t="s">
        <v>6</v>
      </c>
      <c r="B29" s="345">
        <v>21</v>
      </c>
      <c r="C29" s="346">
        <v>48.413776507421446</v>
      </c>
      <c r="D29" s="346">
        <v>47.165522213597001</v>
      </c>
      <c r="E29" s="346">
        <v>49.158204009120865</v>
      </c>
      <c r="F29" s="346">
        <v>39.847106594749619</v>
      </c>
      <c r="G29" s="355">
        <v>26.696020308637429</v>
      </c>
      <c r="Q29" s="919" t="s">
        <v>228</v>
      </c>
      <c r="R29" s="918"/>
      <c r="S29" s="921">
        <f>(SUM(B$48)/SUM(B$28:B$33))*1000</f>
        <v>481.63265306122452</v>
      </c>
    </row>
    <row r="30" spans="1:26" x14ac:dyDescent="0.25">
      <c r="A30" s="351" t="s">
        <v>7</v>
      </c>
      <c r="B30" s="345">
        <v>37</v>
      </c>
      <c r="C30" s="346">
        <v>18.570518689694453</v>
      </c>
      <c r="D30" s="346">
        <v>47.036217650755653</v>
      </c>
      <c r="E30" s="346">
        <v>43.53735188755175</v>
      </c>
      <c r="F30" s="346">
        <v>45.494854641795854</v>
      </c>
      <c r="G30" s="355">
        <v>35.706493290376962</v>
      </c>
      <c r="Q30" s="919" t="s">
        <v>229</v>
      </c>
      <c r="R30" s="918"/>
      <c r="S30" s="921">
        <f>(SUM(B$52:B$54)/SUM(B$48:B$51,B$55:B$65))*100</f>
        <v>14.751184834123224</v>
      </c>
    </row>
    <row r="31" spans="1:26" x14ac:dyDescent="0.25">
      <c r="A31" s="351" t="s">
        <v>8</v>
      </c>
      <c r="B31" s="345">
        <v>60</v>
      </c>
      <c r="C31" s="346">
        <v>33.041653423103703</v>
      </c>
      <c r="D31" s="346">
        <v>16.247468872388229</v>
      </c>
      <c r="E31" s="346">
        <v>45.705552735225901</v>
      </c>
      <c r="F31" s="346">
        <v>39.692566073988353</v>
      </c>
      <c r="G31" s="355">
        <v>41.845258936162814</v>
      </c>
      <c r="Q31" s="918"/>
      <c r="R31" s="918"/>
      <c r="S31" s="904"/>
    </row>
    <row r="32" spans="1:26" x14ac:dyDescent="0.25">
      <c r="A32" s="351" t="s">
        <v>9</v>
      </c>
      <c r="B32" s="345">
        <v>46</v>
      </c>
      <c r="C32" s="346">
        <v>56.987545612525153</v>
      </c>
      <c r="D32" s="346">
        <v>29.085619978881923</v>
      </c>
      <c r="E32" s="346">
        <v>14.050039128850946</v>
      </c>
      <c r="F32" s="346">
        <v>44.52142117893117</v>
      </c>
      <c r="G32" s="355">
        <v>35.689034132418271</v>
      </c>
      <c r="Q32" s="904"/>
      <c r="R32" s="904"/>
      <c r="S32" s="904"/>
    </row>
    <row r="33" spans="1:19" x14ac:dyDescent="0.25">
      <c r="A33" s="351" t="s">
        <v>10</v>
      </c>
      <c r="B33" s="345">
        <v>31</v>
      </c>
      <c r="C33" s="346">
        <v>43.788778038021654</v>
      </c>
      <c r="D33" s="346">
        <v>53.705321967253724</v>
      </c>
      <c r="E33" s="346">
        <v>24.916907286965177</v>
      </c>
      <c r="F33" s="346">
        <v>11.945064027649504</v>
      </c>
      <c r="G33" s="355">
        <v>43.251143675337374</v>
      </c>
      <c r="Q33" s="904"/>
      <c r="R33" s="904"/>
      <c r="S33" s="904"/>
    </row>
    <row r="34" spans="1:19" x14ac:dyDescent="0.25">
      <c r="A34" s="352" t="s">
        <v>11</v>
      </c>
      <c r="B34" s="347">
        <v>60</v>
      </c>
      <c r="C34" s="348">
        <v>27.03008416539592</v>
      </c>
      <c r="D34" s="348">
        <v>41.785491601274629</v>
      </c>
      <c r="E34" s="348">
        <v>50.395818913171233</v>
      </c>
      <c r="F34" s="348">
        <v>20.710916229932906</v>
      </c>
      <c r="G34" s="356">
        <v>10.058443413276343</v>
      </c>
      <c r="Q34" s="904"/>
      <c r="R34" s="904"/>
      <c r="S34" s="904"/>
    </row>
    <row r="35" spans="1:19" x14ac:dyDescent="0.25">
      <c r="A35" s="352" t="s">
        <v>12</v>
      </c>
      <c r="B35" s="347">
        <v>107</v>
      </c>
      <c r="C35" s="348">
        <v>52.631475968546809</v>
      </c>
      <c r="D35" s="348">
        <v>23.189982249179597</v>
      </c>
      <c r="E35" s="348">
        <v>39.720163393565919</v>
      </c>
      <c r="F35" s="348">
        <v>46.753538313056133</v>
      </c>
      <c r="G35" s="356">
        <v>16.377196537853926</v>
      </c>
      <c r="Q35" s="904"/>
      <c r="R35" s="904"/>
      <c r="S35" s="904"/>
    </row>
    <row r="36" spans="1:19" x14ac:dyDescent="0.25">
      <c r="A36" s="352" t="s">
        <v>13</v>
      </c>
      <c r="B36" s="347">
        <v>73</v>
      </c>
      <c r="C36" s="348">
        <v>101.09360555987972</v>
      </c>
      <c r="D36" s="348">
        <v>45.068517248328284</v>
      </c>
      <c r="E36" s="348">
        <v>19.544378562332223</v>
      </c>
      <c r="F36" s="348">
        <v>37.675749112810948</v>
      </c>
      <c r="G36" s="356">
        <v>42.867823842565258</v>
      </c>
      <c r="Q36" s="904"/>
      <c r="R36" s="904"/>
      <c r="S36" s="904"/>
    </row>
    <row r="37" spans="1:19" x14ac:dyDescent="0.25">
      <c r="A37" s="352" t="s">
        <v>14</v>
      </c>
      <c r="B37" s="347">
        <v>55</v>
      </c>
      <c r="C37" s="348">
        <v>67.529959039833798</v>
      </c>
      <c r="D37" s="348">
        <v>93.774481422988273</v>
      </c>
      <c r="E37" s="348">
        <v>36.836367443684523</v>
      </c>
      <c r="F37" s="348">
        <v>16.013351870617594</v>
      </c>
      <c r="G37" s="356">
        <v>35.254920933961301</v>
      </c>
      <c r="Q37" s="904"/>
      <c r="R37" s="904"/>
      <c r="S37" s="904"/>
    </row>
    <row r="38" spans="1:19" x14ac:dyDescent="0.25">
      <c r="A38" s="352" t="s">
        <v>15</v>
      </c>
      <c r="B38" s="347">
        <v>53</v>
      </c>
      <c r="C38" s="348">
        <v>49.282243004635809</v>
      </c>
      <c r="D38" s="348">
        <v>61.308816298918913</v>
      </c>
      <c r="E38" s="348">
        <v>85.250412044087057</v>
      </c>
      <c r="F38" s="348">
        <v>28.315852292403147</v>
      </c>
      <c r="G38" s="356">
        <v>12.816648157116049</v>
      </c>
      <c r="Q38" s="904"/>
      <c r="R38" s="904"/>
      <c r="S38" s="904"/>
    </row>
    <row r="39" spans="1:19" x14ac:dyDescent="0.25">
      <c r="A39" s="352" t="s">
        <v>16</v>
      </c>
      <c r="B39" s="347">
        <v>52</v>
      </c>
      <c r="C39" s="348">
        <v>46.74564828579026</v>
      </c>
      <c r="D39" s="348">
        <v>43.361728618348131</v>
      </c>
      <c r="E39" s="348">
        <v>54.697494137614349</v>
      </c>
      <c r="F39" s="348">
        <v>76.108386586628257</v>
      </c>
      <c r="G39" s="356">
        <v>19.972966366275688</v>
      </c>
      <c r="Q39" s="904"/>
      <c r="R39" s="904"/>
      <c r="S39" s="904"/>
    </row>
    <row r="40" spans="1:19" x14ac:dyDescent="0.25">
      <c r="A40" s="352" t="s">
        <v>17</v>
      </c>
      <c r="B40" s="347">
        <v>42</v>
      </c>
      <c r="C40" s="348">
        <v>44.12632003677215</v>
      </c>
      <c r="D40" s="348">
        <v>39.059594897773934</v>
      </c>
      <c r="E40" s="348">
        <v>36.121170291964056</v>
      </c>
      <c r="F40" s="348">
        <v>46.308132527383847</v>
      </c>
      <c r="G40" s="356">
        <v>64.417297815401483</v>
      </c>
      <c r="Q40" s="904"/>
      <c r="R40" s="904"/>
      <c r="S40" s="904"/>
    </row>
    <row r="41" spans="1:19" x14ac:dyDescent="0.25">
      <c r="A41" s="352" t="s">
        <v>18</v>
      </c>
      <c r="B41" s="347">
        <v>39</v>
      </c>
      <c r="C41" s="348">
        <v>34.179419473410704</v>
      </c>
      <c r="D41" s="348">
        <v>36.195809132575931</v>
      </c>
      <c r="E41" s="348">
        <v>31.407312335019775</v>
      </c>
      <c r="F41" s="348">
        <v>28.987590499726078</v>
      </c>
      <c r="G41" s="356">
        <v>37.872552032437937</v>
      </c>
      <c r="Q41" s="904"/>
      <c r="R41" s="904"/>
      <c r="S41" s="904"/>
    </row>
    <row r="42" spans="1:19" ht="15.75" thickBot="1" x14ac:dyDescent="0.3">
      <c r="A42" s="353" t="s">
        <v>19</v>
      </c>
      <c r="B42" s="349">
        <v>61</v>
      </c>
      <c r="C42" s="350">
        <v>75.078876724591581</v>
      </c>
      <c r="D42" s="350">
        <v>81.150817640364039</v>
      </c>
      <c r="E42" s="350">
        <v>86.624106129811764</v>
      </c>
      <c r="F42" s="350">
        <v>86.168721777691275</v>
      </c>
      <c r="G42" s="357">
        <v>83.298849441372369</v>
      </c>
      <c r="Q42" s="904"/>
      <c r="R42" s="904"/>
      <c r="S42" s="904"/>
    </row>
    <row r="43" spans="1:19" ht="15.75" thickTop="1" x14ac:dyDescent="0.25">
      <c r="A43" s="352" t="s">
        <v>20</v>
      </c>
      <c r="B43" s="347">
        <v>957</v>
      </c>
      <c r="C43" s="348">
        <v>899.06610302468698</v>
      </c>
      <c r="D43" s="348">
        <v>829.7848944067664</v>
      </c>
      <c r="E43" s="348">
        <v>766.04351251120806</v>
      </c>
      <c r="F43" s="348">
        <v>707.88050914457619</v>
      </c>
      <c r="G43" s="356">
        <v>646.98562685545573</v>
      </c>
      <c r="Q43" s="904"/>
      <c r="R43" s="904"/>
      <c r="S43" s="904"/>
    </row>
    <row r="44" spans="1:19" x14ac:dyDescent="0.25">
      <c r="A44" s="344"/>
      <c r="B44" s="344"/>
      <c r="C44" s="344"/>
      <c r="D44" s="344"/>
      <c r="E44" s="344"/>
      <c r="F44" s="344"/>
      <c r="G44" s="344"/>
      <c r="Q44" s="919" t="s">
        <v>223</v>
      </c>
      <c r="R44" s="918"/>
      <c r="S44" s="920">
        <f>(SUM(C$48:C$50,C$61:C$65)/SUM(C$51:C$60))*100</f>
        <v>72.7189981252818</v>
      </c>
    </row>
    <row r="45" spans="1:19" x14ac:dyDescent="0.25">
      <c r="A45" s="344"/>
      <c r="B45" s="344"/>
      <c r="C45" s="344"/>
      <c r="D45" s="344"/>
      <c r="E45" s="344"/>
      <c r="F45" s="344"/>
      <c r="G45" s="344"/>
      <c r="Q45" s="919" t="s">
        <v>224</v>
      </c>
      <c r="R45" s="918"/>
      <c r="S45" s="920">
        <f>(SUM(C$48:C$50)/SUM(C$51:C$60))*100</f>
        <v>30.2138200908323</v>
      </c>
    </row>
    <row r="46" spans="1:19" x14ac:dyDescent="0.25">
      <c r="A46" s="922" t="s">
        <v>102</v>
      </c>
      <c r="B46" s="923"/>
      <c r="C46" s="923"/>
      <c r="D46" s="923"/>
      <c r="E46" s="923"/>
      <c r="F46" s="923"/>
      <c r="G46" s="924"/>
      <c r="Q46" s="919" t="s">
        <v>225</v>
      </c>
      <c r="R46" s="918"/>
      <c r="S46" s="920">
        <f>(SUM(C$61:C$65)/SUM(C$51:C$60))*100</f>
        <v>42.505178034449507</v>
      </c>
    </row>
    <row r="47" spans="1:19" x14ac:dyDescent="0.25">
      <c r="A47" s="351" t="s">
        <v>1</v>
      </c>
      <c r="B47" s="345">
        <v>2010</v>
      </c>
      <c r="C47" s="345">
        <v>2015</v>
      </c>
      <c r="D47" s="345">
        <v>2020</v>
      </c>
      <c r="E47" s="345">
        <v>2025</v>
      </c>
      <c r="F47" s="345">
        <v>2030</v>
      </c>
      <c r="G47" s="354">
        <v>2035</v>
      </c>
      <c r="Q47" s="919" t="s">
        <v>226</v>
      </c>
      <c r="R47" s="918"/>
      <c r="S47" s="920">
        <f>(SUM(C$61:C$65)/SUM(C$48:C$50))*100</f>
        <v>140.68124423414682</v>
      </c>
    </row>
    <row r="48" spans="1:19" x14ac:dyDescent="0.25">
      <c r="A48" s="351" t="s">
        <v>2</v>
      </c>
      <c r="B48" s="345">
        <v>118</v>
      </c>
      <c r="C48" s="346">
        <v>84.573936820832088</v>
      </c>
      <c r="D48" s="346">
        <v>67.247315391197134</v>
      </c>
      <c r="E48" s="346">
        <v>81.463344973652184</v>
      </c>
      <c r="F48" s="346">
        <v>90.439081260053911</v>
      </c>
      <c r="G48" s="355">
        <v>82.715396795785608</v>
      </c>
      <c r="Q48" s="919" t="s">
        <v>227</v>
      </c>
      <c r="R48" s="918"/>
      <c r="S48" s="921">
        <f>(C$21/C$43)*100</f>
        <v>101.51312690303675</v>
      </c>
    </row>
    <row r="49" spans="1:19" x14ac:dyDescent="0.25">
      <c r="A49" s="351" t="s">
        <v>3</v>
      </c>
      <c r="B49" s="345">
        <v>130</v>
      </c>
      <c r="C49" s="346">
        <v>109.34413537348392</v>
      </c>
      <c r="D49" s="346">
        <v>76.839051301223762</v>
      </c>
      <c r="E49" s="346">
        <v>61.32190520314122</v>
      </c>
      <c r="F49" s="346">
        <v>76.257583199104374</v>
      </c>
      <c r="G49" s="355">
        <v>83.427586610536878</v>
      </c>
      <c r="Q49" s="919" t="s">
        <v>228</v>
      </c>
      <c r="R49" s="918"/>
      <c r="S49" s="921">
        <f>(SUM(C$48)/SUM(C$28:C$33))*1000</f>
        <v>336.22121020888051</v>
      </c>
    </row>
    <row r="50" spans="1:19" x14ac:dyDescent="0.25">
      <c r="A50" s="351" t="s">
        <v>4</v>
      </c>
      <c r="B50" s="345">
        <v>107</v>
      </c>
      <c r="C50" s="346">
        <v>123.00984373022747</v>
      </c>
      <c r="D50" s="346">
        <v>100.78580907348277</v>
      </c>
      <c r="E50" s="346">
        <v>69.215988273218784</v>
      </c>
      <c r="F50" s="346">
        <v>55.613512960685725</v>
      </c>
      <c r="G50" s="355">
        <v>71.243408951770817</v>
      </c>
      <c r="Q50" s="919" t="s">
        <v>229</v>
      </c>
      <c r="R50" s="918"/>
      <c r="S50" s="921">
        <f>(SUM(C$52:C$54)/SUM(C$48:C$51,C$55:C$65))*100</f>
        <v>14.158989279653614</v>
      </c>
    </row>
    <row r="51" spans="1:19" x14ac:dyDescent="0.25">
      <c r="A51" s="351" t="s">
        <v>5</v>
      </c>
      <c r="B51" s="345">
        <v>107</v>
      </c>
      <c r="C51" s="346">
        <v>99.998725956745886</v>
      </c>
      <c r="D51" s="346">
        <v>115.99656112105669</v>
      </c>
      <c r="E51" s="346">
        <v>91.9773991951987</v>
      </c>
      <c r="F51" s="346">
        <v>61.620524248425035</v>
      </c>
      <c r="G51" s="355">
        <v>50.062101153247198</v>
      </c>
      <c r="Q51" s="904"/>
      <c r="R51" s="904"/>
      <c r="S51" s="904"/>
    </row>
    <row r="52" spans="1:19" x14ac:dyDescent="0.25">
      <c r="A52" s="351" t="s">
        <v>6</v>
      </c>
      <c r="B52" s="345">
        <v>49</v>
      </c>
      <c r="C52" s="346">
        <v>103.32278500482407</v>
      </c>
      <c r="D52" s="346">
        <v>92.39006530981132</v>
      </c>
      <c r="E52" s="346">
        <v>108.49538200832637</v>
      </c>
      <c r="F52" s="346">
        <v>82.64957085731487</v>
      </c>
      <c r="G52" s="355">
        <v>53.946270348904953</v>
      </c>
      <c r="Q52" s="904"/>
      <c r="R52" s="904"/>
      <c r="S52" s="904"/>
    </row>
    <row r="53" spans="1:19" x14ac:dyDescent="0.25">
      <c r="A53" s="351" t="s">
        <v>7</v>
      </c>
      <c r="B53" s="345">
        <v>86</v>
      </c>
      <c r="C53" s="346">
        <v>43.109343740239169</v>
      </c>
      <c r="D53" s="346">
        <v>99.665695645441531</v>
      </c>
      <c r="E53" s="346">
        <v>84.324206614643217</v>
      </c>
      <c r="F53" s="346">
        <v>100.85793301435959</v>
      </c>
      <c r="G53" s="355">
        <v>73.109481394342694</v>
      </c>
      <c r="Q53" s="904"/>
      <c r="R53" s="904"/>
      <c r="S53" s="904"/>
    </row>
    <row r="54" spans="1:19" x14ac:dyDescent="0.25">
      <c r="A54" s="351" t="s">
        <v>8</v>
      </c>
      <c r="B54" s="345">
        <v>114</v>
      </c>
      <c r="C54" s="346">
        <v>78.275131171790605</v>
      </c>
      <c r="D54" s="346">
        <v>37.524329369072149</v>
      </c>
      <c r="E54" s="346">
        <v>96.433639488289217</v>
      </c>
      <c r="F54" s="346">
        <v>76.090420445789931</v>
      </c>
      <c r="G54" s="355">
        <v>93.640734528850658</v>
      </c>
      <c r="Q54" s="904"/>
      <c r="R54" s="904"/>
      <c r="S54" s="904"/>
    </row>
    <row r="55" spans="1:19" x14ac:dyDescent="0.25">
      <c r="A55" s="351" t="s">
        <v>9</v>
      </c>
      <c r="B55" s="345">
        <v>88</v>
      </c>
      <c r="C55" s="346">
        <v>107.89234855543535</v>
      </c>
      <c r="D55" s="346">
        <v>70.484594328490402</v>
      </c>
      <c r="E55" s="346">
        <v>32.064504215205268</v>
      </c>
      <c r="F55" s="346">
        <v>93.412675095559166</v>
      </c>
      <c r="G55" s="355">
        <v>67.462948821360371</v>
      </c>
      <c r="Q55" s="904"/>
      <c r="R55" s="904"/>
      <c r="S55" s="904"/>
    </row>
    <row r="56" spans="1:19" x14ac:dyDescent="0.25">
      <c r="A56" s="351" t="s">
        <v>10</v>
      </c>
      <c r="B56" s="345">
        <v>82</v>
      </c>
      <c r="C56" s="346">
        <v>82.160694148814912</v>
      </c>
      <c r="D56" s="346">
        <v>101.55432648409139</v>
      </c>
      <c r="E56" s="346">
        <v>62.388357550713174</v>
      </c>
      <c r="F56" s="346">
        <v>26.746225703839166</v>
      </c>
      <c r="G56" s="355">
        <v>90.42889552487901</v>
      </c>
      <c r="Q56" s="904"/>
      <c r="R56" s="904"/>
      <c r="S56" s="904"/>
    </row>
    <row r="57" spans="1:19" x14ac:dyDescent="0.25">
      <c r="A57" s="352" t="s">
        <v>11</v>
      </c>
      <c r="B57" s="347">
        <v>130</v>
      </c>
      <c r="C57" s="348">
        <v>72.961158375331564</v>
      </c>
      <c r="D57" s="348">
        <v>76.573370081279251</v>
      </c>
      <c r="E57" s="348">
        <v>95.113270313513283</v>
      </c>
      <c r="F57" s="348">
        <v>54.114842526714817</v>
      </c>
      <c r="G57" s="356">
        <v>21.717518665796778</v>
      </c>
      <c r="Q57" s="904"/>
      <c r="R57" s="904"/>
      <c r="S57" s="904"/>
    </row>
    <row r="58" spans="1:19" x14ac:dyDescent="0.25">
      <c r="A58" s="352" t="s">
        <v>12</v>
      </c>
      <c r="B58" s="347">
        <v>216</v>
      </c>
      <c r="C58" s="348">
        <v>114.19543302454639</v>
      </c>
      <c r="D58" s="348">
        <v>63.95356252173255</v>
      </c>
      <c r="E58" s="348">
        <v>70.748279626813286</v>
      </c>
      <c r="F58" s="348">
        <v>88.034275152415105</v>
      </c>
      <c r="G58" s="356">
        <v>45.426943112079748</v>
      </c>
      <c r="Q58" s="904"/>
      <c r="R58" s="904"/>
      <c r="S58" s="904"/>
    </row>
    <row r="59" spans="1:19" x14ac:dyDescent="0.25">
      <c r="A59" s="352" t="s">
        <v>13</v>
      </c>
      <c r="B59" s="347">
        <v>159</v>
      </c>
      <c r="C59" s="348">
        <v>201.67697468153261</v>
      </c>
      <c r="D59" s="348">
        <v>98.073570765397164</v>
      </c>
      <c r="E59" s="348">
        <v>55.252969683651386</v>
      </c>
      <c r="F59" s="348">
        <v>64.963370341866693</v>
      </c>
      <c r="G59" s="356">
        <v>80.626849329667564</v>
      </c>
      <c r="Q59" s="904"/>
      <c r="R59" s="904"/>
      <c r="S59" s="904"/>
    </row>
    <row r="60" spans="1:19" x14ac:dyDescent="0.25">
      <c r="A60" s="352" t="s">
        <v>14</v>
      </c>
      <c r="B60" s="347">
        <v>130</v>
      </c>
      <c r="C60" s="348">
        <v>145.35757109852176</v>
      </c>
      <c r="D60" s="348">
        <v>185.09064345502389</v>
      </c>
      <c r="E60" s="348">
        <v>80.925909414430322</v>
      </c>
      <c r="F60" s="348">
        <v>46.727466580086826</v>
      </c>
      <c r="G60" s="356">
        <v>58.74329801661186</v>
      </c>
      <c r="Q60" s="904"/>
      <c r="R60" s="904"/>
      <c r="S60" s="904"/>
    </row>
    <row r="61" spans="1:19" x14ac:dyDescent="0.25">
      <c r="A61" s="352" t="s">
        <v>15</v>
      </c>
      <c r="B61" s="347">
        <v>96</v>
      </c>
      <c r="C61" s="348">
        <v>116.80396063126017</v>
      </c>
      <c r="D61" s="348">
        <v>129.59709814211016</v>
      </c>
      <c r="E61" s="348">
        <v>165.7087221979931</v>
      </c>
      <c r="F61" s="348">
        <v>63.051178800254675</v>
      </c>
      <c r="G61" s="356">
        <v>38.503782710973127</v>
      </c>
      <c r="Q61" s="904"/>
      <c r="R61" s="904"/>
      <c r="S61" s="904"/>
    </row>
    <row r="62" spans="1:19" x14ac:dyDescent="0.25">
      <c r="A62" s="352" t="s">
        <v>16</v>
      </c>
      <c r="B62" s="347">
        <v>102</v>
      </c>
      <c r="C62" s="348">
        <v>82.74647105856576</v>
      </c>
      <c r="D62" s="348">
        <v>102.47567135203177</v>
      </c>
      <c r="E62" s="348">
        <v>112.55271507075021</v>
      </c>
      <c r="F62" s="348">
        <v>144.76964743259808</v>
      </c>
      <c r="G62" s="356">
        <v>45.531402542541926</v>
      </c>
      <c r="Q62" s="904"/>
      <c r="R62" s="904"/>
      <c r="S62" s="904"/>
    </row>
    <row r="63" spans="1:19" x14ac:dyDescent="0.25">
      <c r="A63" s="352" t="s">
        <v>17</v>
      </c>
      <c r="B63" s="347">
        <v>71</v>
      </c>
      <c r="C63" s="348">
        <v>84.670911443063829</v>
      </c>
      <c r="D63" s="348">
        <v>66.802485670417951</v>
      </c>
      <c r="E63" s="348">
        <v>84.184124851117105</v>
      </c>
      <c r="F63" s="348">
        <v>91.451714111224049</v>
      </c>
      <c r="G63" s="356">
        <v>118.63407619521311</v>
      </c>
      <c r="Q63" s="904"/>
      <c r="R63" s="904"/>
      <c r="S63" s="904"/>
    </row>
    <row r="64" spans="1:19" x14ac:dyDescent="0.25">
      <c r="A64" s="352" t="s">
        <v>18</v>
      </c>
      <c r="B64" s="347">
        <v>70</v>
      </c>
      <c r="C64" s="348">
        <v>54.202755283650845</v>
      </c>
      <c r="D64" s="348">
        <v>65.605620483343685</v>
      </c>
      <c r="E64" s="348">
        <v>50.2665717927309</v>
      </c>
      <c r="F64" s="348">
        <v>63.944157959805977</v>
      </c>
      <c r="G64" s="356">
        <v>69.035938851340916</v>
      </c>
      <c r="Q64" s="919" t="s">
        <v>223</v>
      </c>
      <c r="R64" s="918"/>
      <c r="S64" s="920">
        <f>(SUM(D$48:D$50,D$61:D$65)/SUM(D$51:D$60))*100</f>
        <v>76.726027979708462</v>
      </c>
    </row>
    <row r="65" spans="1:19" ht="15.75" thickBot="1" x14ac:dyDescent="0.3">
      <c r="A65" s="353" t="s">
        <v>19</v>
      </c>
      <c r="B65" s="349">
        <v>82</v>
      </c>
      <c r="C65" s="350">
        <v>107.43403703145793</v>
      </c>
      <c r="D65" s="350">
        <v>112.87420524346059</v>
      </c>
      <c r="E65" s="350">
        <v>123.87155341285856</v>
      </c>
      <c r="F65" s="350">
        <v>119.49089830783844</v>
      </c>
      <c r="G65" s="357">
        <v>124.5876213596889</v>
      </c>
      <c r="Q65" s="919" t="s">
        <v>224</v>
      </c>
      <c r="R65" s="918"/>
      <c r="S65" s="920">
        <f>(SUM(D$48:D$50)/SUM(D$51:D$60))*100</f>
        <v>26.014068613561992</v>
      </c>
    </row>
    <row r="66" spans="1:19" ht="15.75" thickTop="1" x14ac:dyDescent="0.25">
      <c r="A66" s="352" t="s">
        <v>20</v>
      </c>
      <c r="B66" s="347">
        <v>1937</v>
      </c>
      <c r="C66" s="348">
        <v>1811.7362171303243</v>
      </c>
      <c r="D66" s="348">
        <v>1663.5339757386641</v>
      </c>
      <c r="E66" s="348">
        <v>1526.3088438862462</v>
      </c>
      <c r="F66" s="348">
        <v>1400.2350779979365</v>
      </c>
      <c r="G66" s="356">
        <v>1268.8442549135923</v>
      </c>
      <c r="Q66" s="919" t="s">
        <v>225</v>
      </c>
      <c r="R66" s="918"/>
      <c r="S66" s="920">
        <f>(SUM(D$61:D$65)/SUM(D$51:D$60))*100</f>
        <v>50.711959366146473</v>
      </c>
    </row>
    <row r="67" spans="1:19" x14ac:dyDescent="0.25">
      <c r="Q67" s="919" t="s">
        <v>226</v>
      </c>
      <c r="R67" s="918"/>
      <c r="S67" s="920">
        <f>(SUM(D$61:D$65)/SUM(D$48:D$50))*100</f>
        <v>194.9405151476715</v>
      </c>
    </row>
    <row r="68" spans="1:19" x14ac:dyDescent="0.25">
      <c r="Q68" s="919" t="s">
        <v>227</v>
      </c>
      <c r="R68" s="918"/>
      <c r="S68" s="921">
        <f>(D$21/D$43)*100</f>
        <v>100.47773669439543</v>
      </c>
    </row>
    <row r="69" spans="1:19" x14ac:dyDescent="0.25">
      <c r="Q69" s="919" t="s">
        <v>228</v>
      </c>
      <c r="R69" s="918"/>
      <c r="S69" s="921">
        <f>(SUM(D$48)/SUM(D$28:D$33))*1000</f>
        <v>273.15533683802374</v>
      </c>
    </row>
    <row r="70" spans="1:19" x14ac:dyDescent="0.25">
      <c r="Q70" s="919" t="s">
        <v>229</v>
      </c>
      <c r="R70" s="918"/>
      <c r="S70" s="921">
        <f>(SUM(D$52:D$54)/SUM(D$48:D$51,D$55:D$65))*100</f>
        <v>16.010284058611003</v>
      </c>
    </row>
    <row r="71" spans="1:19" x14ac:dyDescent="0.25">
      <c r="Q71" s="904"/>
      <c r="R71" s="904"/>
      <c r="S71" s="904"/>
    </row>
    <row r="72" spans="1:19" x14ac:dyDescent="0.25">
      <c r="Q72" s="904"/>
      <c r="R72" s="904"/>
      <c r="S72" s="904"/>
    </row>
    <row r="73" spans="1:19" x14ac:dyDescent="0.25">
      <c r="Q73" s="904"/>
      <c r="R73" s="904"/>
      <c r="S73" s="904"/>
    </row>
    <row r="74" spans="1:19" x14ac:dyDescent="0.25">
      <c r="Q74" s="904"/>
      <c r="R74" s="904"/>
      <c r="S74" s="904"/>
    </row>
    <row r="75" spans="1:19" x14ac:dyDescent="0.25">
      <c r="Q75" s="904"/>
      <c r="R75" s="904"/>
      <c r="S75" s="904"/>
    </row>
    <row r="76" spans="1:19" x14ac:dyDescent="0.25">
      <c r="Q76" s="904"/>
      <c r="R76" s="904"/>
      <c r="S76" s="904"/>
    </row>
    <row r="77" spans="1:19" x14ac:dyDescent="0.25">
      <c r="Q77" s="904"/>
      <c r="R77" s="904"/>
      <c r="S77" s="904"/>
    </row>
    <row r="78" spans="1:19" x14ac:dyDescent="0.25">
      <c r="Q78" s="904"/>
      <c r="R78" s="904"/>
      <c r="S78" s="904"/>
    </row>
    <row r="79" spans="1:19" x14ac:dyDescent="0.25">
      <c r="Q79" s="904"/>
      <c r="R79" s="904"/>
      <c r="S79" s="904"/>
    </row>
    <row r="80" spans="1:19" x14ac:dyDescent="0.25">
      <c r="Q80" s="904"/>
      <c r="R80" s="904"/>
      <c r="S80" s="904"/>
    </row>
    <row r="81" spans="17:19" x14ac:dyDescent="0.25">
      <c r="Q81" s="904"/>
      <c r="R81" s="904"/>
      <c r="S81" s="904"/>
    </row>
    <row r="82" spans="17:19" x14ac:dyDescent="0.25">
      <c r="Q82" s="904"/>
      <c r="R82" s="904"/>
      <c r="S82" s="904"/>
    </row>
    <row r="83" spans="17:19" x14ac:dyDescent="0.25">
      <c r="Q83" s="904"/>
      <c r="R83" s="904"/>
      <c r="S83" s="904"/>
    </row>
    <row r="84" spans="17:19" x14ac:dyDescent="0.25">
      <c r="Q84" s="919" t="s">
        <v>223</v>
      </c>
      <c r="R84" s="918"/>
      <c r="S84" s="920">
        <f>(SUM(E$48:E$50,E$61:E$65)/SUM(E$51:E$60))*100</f>
        <v>96.253298676205645</v>
      </c>
    </row>
    <row r="85" spans="17:19" x14ac:dyDescent="0.25">
      <c r="Q85" s="919" t="s">
        <v>224</v>
      </c>
      <c r="R85" s="918"/>
      <c r="S85" s="920">
        <f>(SUM(E$48:E$50)/SUM(E$51:E$60))*100</f>
        <v>27.259189734706514</v>
      </c>
    </row>
    <row r="86" spans="17:19" x14ac:dyDescent="0.25">
      <c r="Q86" s="919" t="s">
        <v>225</v>
      </c>
      <c r="R86" s="918"/>
      <c r="S86" s="920">
        <f>(SUM(E$61:E$65)/SUM(E$51:E$60))*100</f>
        <v>68.994108941499121</v>
      </c>
    </row>
    <row r="87" spans="17:19" x14ac:dyDescent="0.25">
      <c r="Q87" s="919" t="s">
        <v>226</v>
      </c>
      <c r="R87" s="918"/>
      <c r="S87" s="920">
        <f>(SUM(E$61:E$65)/SUM(E$48:E$50))*100</f>
        <v>253.10403432005</v>
      </c>
    </row>
    <row r="88" spans="17:19" x14ac:dyDescent="0.25">
      <c r="Q88" s="919" t="s">
        <v>227</v>
      </c>
      <c r="R88" s="918"/>
      <c r="S88" s="921">
        <f>(E$21/E$43)*100</f>
        <v>99.245711106249317</v>
      </c>
    </row>
    <row r="89" spans="17:19" x14ac:dyDescent="0.25">
      <c r="Q89" s="919" t="s">
        <v>228</v>
      </c>
      <c r="R89" s="918"/>
      <c r="S89" s="921">
        <f>(SUM(E$48)/SUM(E$28:E$33))*1000</f>
        <v>367.8721279525721</v>
      </c>
    </row>
    <row r="90" spans="17:19" x14ac:dyDescent="0.25">
      <c r="Q90" s="919" t="s">
        <v>229</v>
      </c>
      <c r="R90" s="918"/>
      <c r="S90" s="921">
        <f>(SUM(E$52:E$54)/SUM(E$48:E$51,E$55:E$65))*100</f>
        <v>23.382394810927572</v>
      </c>
    </row>
    <row r="91" spans="17:19" x14ac:dyDescent="0.25">
      <c r="Q91" s="904"/>
      <c r="R91" s="904"/>
      <c r="S91" s="904"/>
    </row>
    <row r="92" spans="17:19" x14ac:dyDescent="0.25">
      <c r="Q92" s="904"/>
      <c r="R92" s="904"/>
      <c r="S92" s="904"/>
    </row>
    <row r="93" spans="17:19" x14ac:dyDescent="0.25">
      <c r="Q93" s="904"/>
      <c r="R93" s="904"/>
      <c r="S93" s="904"/>
    </row>
    <row r="94" spans="17:19" x14ac:dyDescent="0.25">
      <c r="Q94" s="904"/>
      <c r="R94" s="904"/>
      <c r="S94" s="904"/>
    </row>
    <row r="95" spans="17:19" x14ac:dyDescent="0.25">
      <c r="Q95" s="904"/>
      <c r="R95" s="904"/>
      <c r="S95" s="904"/>
    </row>
    <row r="96" spans="17:19" x14ac:dyDescent="0.25">
      <c r="Q96" s="904"/>
      <c r="R96" s="904"/>
      <c r="S96" s="904"/>
    </row>
    <row r="97" spans="17:19" x14ac:dyDescent="0.25">
      <c r="Q97" s="904"/>
      <c r="R97" s="904"/>
      <c r="S97" s="904"/>
    </row>
    <row r="98" spans="17:19" x14ac:dyDescent="0.25">
      <c r="Q98" s="904"/>
      <c r="R98" s="904"/>
      <c r="S98" s="904"/>
    </row>
    <row r="99" spans="17:19" x14ac:dyDescent="0.25">
      <c r="Q99" s="904"/>
      <c r="R99" s="904"/>
      <c r="S99" s="904"/>
    </row>
    <row r="100" spans="17:19" x14ac:dyDescent="0.25">
      <c r="Q100" s="904"/>
      <c r="R100" s="904"/>
      <c r="S100" s="904"/>
    </row>
    <row r="101" spans="17:19" x14ac:dyDescent="0.25">
      <c r="Q101" s="904"/>
      <c r="R101" s="904"/>
      <c r="S101" s="904"/>
    </row>
    <row r="102" spans="17:19" x14ac:dyDescent="0.25">
      <c r="Q102" s="904"/>
      <c r="R102" s="904"/>
      <c r="S102" s="904"/>
    </row>
    <row r="103" spans="17:19" x14ac:dyDescent="0.25">
      <c r="Q103" s="904"/>
      <c r="R103" s="904"/>
      <c r="S103" s="904"/>
    </row>
    <row r="104" spans="17:19" x14ac:dyDescent="0.25">
      <c r="Q104" s="919" t="s">
        <v>223</v>
      </c>
      <c r="R104" s="918"/>
      <c r="S104" s="920">
        <f>(SUM(F$48:F$50,F$61:F$65)/SUM(F$51:F$60))*100</f>
        <v>101.40969881061362</v>
      </c>
    </row>
    <row r="105" spans="17:19" x14ac:dyDescent="0.25">
      <c r="Q105" s="919" t="s">
        <v>224</v>
      </c>
      <c r="R105" s="918"/>
      <c r="S105" s="920">
        <f>(SUM(F$48:F$50)/SUM(F$51:F$60))*100</f>
        <v>31.977077692329352</v>
      </c>
    </row>
    <row r="106" spans="17:19" x14ac:dyDescent="0.25">
      <c r="Q106" s="919" t="s">
        <v>225</v>
      </c>
      <c r="R106" s="918"/>
      <c r="S106" s="920">
        <f>(SUM(F$61:F$65)/SUM(F$51:F$60))*100</f>
        <v>69.43262111828426</v>
      </c>
    </row>
    <row r="107" spans="17:19" x14ac:dyDescent="0.25">
      <c r="Q107" s="919" t="s">
        <v>226</v>
      </c>
      <c r="R107" s="918"/>
      <c r="S107" s="920">
        <f>(SUM(F$61:F$65)/SUM(F$48:F$50))*100</f>
        <v>217.13247779030084</v>
      </c>
    </row>
    <row r="108" spans="17:19" x14ac:dyDescent="0.25">
      <c r="Q108" s="919" t="s">
        <v>227</v>
      </c>
      <c r="R108" s="918"/>
      <c r="S108" s="921">
        <f>(F$21/F$43)*100</f>
        <v>97.806700411912999</v>
      </c>
    </row>
    <row r="109" spans="17:19" x14ac:dyDescent="0.25">
      <c r="Q109" s="919" t="s">
        <v>228</v>
      </c>
      <c r="R109" s="918"/>
      <c r="S109" s="921">
        <f>(SUM(F$48)/SUM(F$28:F$33))*1000</f>
        <v>426.8115313490004</v>
      </c>
    </row>
    <row r="110" spans="17:19" x14ac:dyDescent="0.25">
      <c r="Q110" s="919" t="s">
        <v>229</v>
      </c>
      <c r="R110" s="918"/>
      <c r="S110" s="921">
        <f>(SUM(F$52:F$54)/SUM(F$48:F$51,F$55:F$65))*100</f>
        <v>22.759027573301875</v>
      </c>
    </row>
    <row r="111" spans="17:19" x14ac:dyDescent="0.25">
      <c r="Q111" s="904"/>
      <c r="R111" s="904"/>
      <c r="S111" s="904"/>
    </row>
    <row r="112" spans="17:19" x14ac:dyDescent="0.25">
      <c r="Q112" s="904"/>
      <c r="R112" s="904"/>
      <c r="S112" s="904"/>
    </row>
    <row r="113" spans="17:19" x14ac:dyDescent="0.25">
      <c r="Q113" s="904"/>
      <c r="R113" s="904"/>
      <c r="S113" s="904"/>
    </row>
    <row r="114" spans="17:19" x14ac:dyDescent="0.25">
      <c r="Q114" s="904"/>
      <c r="R114" s="904"/>
      <c r="S114" s="904"/>
    </row>
    <row r="115" spans="17:19" x14ac:dyDescent="0.25">
      <c r="Q115" s="904"/>
      <c r="R115" s="904"/>
      <c r="S115" s="904"/>
    </row>
    <row r="116" spans="17:19" x14ac:dyDescent="0.25">
      <c r="Q116" s="904"/>
      <c r="R116" s="904"/>
      <c r="S116" s="904"/>
    </row>
    <row r="117" spans="17:19" x14ac:dyDescent="0.25">
      <c r="Q117" s="904"/>
      <c r="R117" s="904"/>
      <c r="S117" s="904"/>
    </row>
    <row r="118" spans="17:19" x14ac:dyDescent="0.25">
      <c r="Q118" s="904"/>
      <c r="R118" s="904"/>
      <c r="S118" s="904"/>
    </row>
    <row r="119" spans="17:19" x14ac:dyDescent="0.25">
      <c r="Q119" s="904"/>
      <c r="R119" s="904"/>
      <c r="S119" s="904"/>
    </row>
    <row r="120" spans="17:19" x14ac:dyDescent="0.25">
      <c r="Q120" s="904"/>
      <c r="R120" s="904"/>
      <c r="S120" s="904"/>
    </row>
    <row r="121" spans="17:19" x14ac:dyDescent="0.25">
      <c r="Q121" s="904"/>
      <c r="R121" s="904"/>
      <c r="S121" s="904"/>
    </row>
    <row r="122" spans="17:19" x14ac:dyDescent="0.25">
      <c r="Q122" s="904"/>
      <c r="R122" s="904"/>
      <c r="S122" s="904"/>
    </row>
    <row r="123" spans="17:19" x14ac:dyDescent="0.25">
      <c r="Q123" s="904"/>
      <c r="R123" s="904"/>
      <c r="S123" s="904"/>
    </row>
    <row r="124" spans="17:19" x14ac:dyDescent="0.25">
      <c r="Q124" s="919" t="s">
        <v>223</v>
      </c>
      <c r="R124" s="918"/>
      <c r="S124" s="920">
        <f>(SUM(G$48:G$50,G$61:G$65)/SUM(G$51:G$60))*100</f>
        <v>99.766072314717718</v>
      </c>
    </row>
    <row r="125" spans="17:19" x14ac:dyDescent="0.25">
      <c r="Q125" s="919" t="s">
        <v>224</v>
      </c>
      <c r="R125" s="918"/>
      <c r="S125" s="920">
        <f>(SUM(G$48:G$50)/SUM(G$51:G$60))*100</f>
        <v>37.373970082377227</v>
      </c>
    </row>
    <row r="126" spans="17:19" x14ac:dyDescent="0.25">
      <c r="Q126" s="919" t="s">
        <v>225</v>
      </c>
      <c r="R126" s="918"/>
      <c r="S126" s="920">
        <f>(SUM(G$61:G$65)/SUM(G$51:G$60))*100</f>
        <v>62.392102232340484</v>
      </c>
    </row>
    <row r="127" spans="17:19" x14ac:dyDescent="0.25">
      <c r="Q127" s="919" t="s">
        <v>226</v>
      </c>
      <c r="R127" s="918"/>
      <c r="S127" s="920">
        <f>(SUM(G$61:G$65)/SUM(G$48:G$50))*100</f>
        <v>166.93999084073744</v>
      </c>
    </row>
    <row r="128" spans="17:19" x14ac:dyDescent="0.25">
      <c r="Q128" s="919" t="s">
        <v>227</v>
      </c>
      <c r="R128" s="918"/>
      <c r="S128" s="921">
        <f>(G$21/G$43)*100</f>
        <v>96.116297216764451</v>
      </c>
    </row>
    <row r="129" spans="17:19" x14ac:dyDescent="0.25">
      <c r="Q129" s="919" t="s">
        <v>228</v>
      </c>
      <c r="R129" s="918"/>
      <c r="S129" s="921">
        <f>(SUM(G$48)/SUM(G$28:G$33))*1000</f>
        <v>398.21412648961626</v>
      </c>
    </row>
    <row r="130" spans="17:19" x14ac:dyDescent="0.25">
      <c r="Q130" s="919" t="s">
        <v>229</v>
      </c>
      <c r="R130" s="918"/>
      <c r="S130" s="921">
        <f>(SUM(G$52:G$54)/SUM(G$48:G$51,G$55:G$65))*100</f>
        <v>21.055856137359658</v>
      </c>
    </row>
    <row r="147" spans="4:8" x14ac:dyDescent="0.25">
      <c r="D147" s="19"/>
      <c r="E147" s="19"/>
      <c r="F147" s="19"/>
      <c r="G147" s="19"/>
      <c r="H147" s="19"/>
    </row>
  </sheetData>
  <mergeCells count="3">
    <mergeCell ref="A1:G1"/>
    <mergeCell ref="A23:G23"/>
    <mergeCell ref="A46:G46"/>
  </mergeCell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Z147"/>
  <sheetViews>
    <sheetView workbookViewId="0">
      <selection sqref="A1:G1"/>
    </sheetView>
  </sheetViews>
  <sheetFormatPr defaultRowHeight="15" x14ac:dyDescent="0.25"/>
  <cols>
    <col min="1" max="9" width="9.140625" style="18"/>
    <col min="10" max="11" width="11.140625" style="18" bestFit="1" customWidth="1"/>
    <col min="12" max="12" width="11.140625" style="18" customWidth="1"/>
    <col min="13" max="14" width="11.140625" style="18" bestFit="1" customWidth="1"/>
    <col min="15" max="15" width="11.140625" style="18" customWidth="1"/>
    <col min="16" max="17" width="11.140625" style="18" bestFit="1" customWidth="1"/>
    <col min="18" max="18" width="11.140625" style="18" customWidth="1"/>
    <col min="19" max="20" width="11.140625" style="18" bestFit="1" customWidth="1"/>
    <col min="21" max="21" width="11.140625" style="18" customWidth="1"/>
    <col min="22" max="23" width="11.140625" style="18" bestFit="1" customWidth="1"/>
    <col min="24" max="24" width="11.140625" style="18" customWidth="1"/>
    <col min="25" max="26" width="11.140625" style="18" bestFit="1" customWidth="1"/>
    <col min="27" max="16384" width="9.140625" style="18"/>
  </cols>
  <sheetData>
    <row r="1" spans="1:26" x14ac:dyDescent="0.25">
      <c r="A1" s="922" t="s">
        <v>103</v>
      </c>
      <c r="B1" s="923"/>
      <c r="C1" s="923"/>
      <c r="D1" s="923"/>
      <c r="E1" s="923"/>
      <c r="F1" s="923"/>
      <c r="G1" s="924"/>
      <c r="J1" s="20" t="s">
        <v>23</v>
      </c>
      <c r="K1" s="20" t="s">
        <v>24</v>
      </c>
      <c r="L1" s="20"/>
      <c r="M1" s="20" t="s">
        <v>23</v>
      </c>
      <c r="N1" s="20" t="s">
        <v>24</v>
      </c>
      <c r="O1" s="20"/>
      <c r="P1" s="20" t="s">
        <v>23</v>
      </c>
      <c r="Q1" s="20" t="s">
        <v>24</v>
      </c>
      <c r="R1" s="20"/>
      <c r="S1" s="20" t="s">
        <v>23</v>
      </c>
      <c r="T1" s="20" t="s">
        <v>24</v>
      </c>
      <c r="U1" s="20"/>
      <c r="V1" s="20" t="s">
        <v>23</v>
      </c>
      <c r="W1" s="20" t="s">
        <v>24</v>
      </c>
      <c r="X1" s="20"/>
      <c r="Y1" s="20" t="s">
        <v>23</v>
      </c>
      <c r="Z1" s="20" t="s">
        <v>24</v>
      </c>
    </row>
    <row r="2" spans="1:26" x14ac:dyDescent="0.25">
      <c r="A2" s="365" t="s">
        <v>1</v>
      </c>
      <c r="B2" s="359">
        <v>2010</v>
      </c>
      <c r="C2" s="359">
        <v>2015</v>
      </c>
      <c r="D2" s="359">
        <v>2020</v>
      </c>
      <c r="E2" s="359">
        <v>2025</v>
      </c>
      <c r="F2" s="359">
        <v>2030</v>
      </c>
      <c r="G2" s="368">
        <v>2035</v>
      </c>
      <c r="J2" s="1">
        <f>B2</f>
        <v>2010</v>
      </c>
      <c r="K2" s="1">
        <f>B24</f>
        <v>2010</v>
      </c>
      <c r="L2" s="1"/>
      <c r="M2" s="1">
        <v>2015</v>
      </c>
      <c r="N2" s="1">
        <v>2015</v>
      </c>
      <c r="O2" s="1"/>
      <c r="P2" s="1">
        <v>2020</v>
      </c>
      <c r="Q2" s="1">
        <v>2020</v>
      </c>
      <c r="R2" s="1"/>
      <c r="S2" s="1">
        <v>2025</v>
      </c>
      <c r="T2" s="1">
        <v>2025</v>
      </c>
      <c r="U2" s="1"/>
      <c r="V2" s="1">
        <v>2030</v>
      </c>
      <c r="W2" s="1">
        <v>2030</v>
      </c>
      <c r="X2" s="1"/>
      <c r="Y2" s="1">
        <v>2035</v>
      </c>
      <c r="Z2" s="1">
        <v>2035</v>
      </c>
    </row>
    <row r="3" spans="1:26" x14ac:dyDescent="0.25">
      <c r="A3" s="365" t="s">
        <v>2</v>
      </c>
      <c r="B3" s="359">
        <v>282</v>
      </c>
      <c r="C3" s="360">
        <v>239.6123134292317</v>
      </c>
      <c r="D3" s="360">
        <v>271.41990471423929</v>
      </c>
      <c r="E3" s="360">
        <v>315.03431971129118</v>
      </c>
      <c r="F3" s="360">
        <v>357.10070980166239</v>
      </c>
      <c r="G3" s="369">
        <v>390.19494715016856</v>
      </c>
      <c r="I3" s="21" t="s">
        <v>2</v>
      </c>
      <c r="J3" s="20">
        <f>-B3/B$66</f>
        <v>-4.7772319159749277E-2</v>
      </c>
      <c r="K3" s="20">
        <f>B25/B$66</f>
        <v>4.6078265288836184E-2</v>
      </c>
      <c r="L3" s="21" t="s">
        <v>2</v>
      </c>
      <c r="M3" s="20">
        <f>-C3/C$66</f>
        <v>-3.958055209933739E-2</v>
      </c>
      <c r="N3" s="20">
        <f>C25/C$66</f>
        <v>3.8029295390592209E-2</v>
      </c>
      <c r="O3" s="21" t="s">
        <v>2</v>
      </c>
      <c r="P3" s="20">
        <f>-D3/D$66</f>
        <v>-4.3439807005529477E-2</v>
      </c>
      <c r="Q3" s="20">
        <f>D25/D$66</f>
        <v>4.1736262821666752E-2</v>
      </c>
      <c r="R3" s="21" t="s">
        <v>2</v>
      </c>
      <c r="S3" s="20">
        <f>-E3/E$66</f>
        <v>-4.8367161128442845E-2</v>
      </c>
      <c r="T3" s="20">
        <f>E25/E$66</f>
        <v>4.6470410018393776E-2</v>
      </c>
      <c r="U3" s="21" t="s">
        <v>2</v>
      </c>
      <c r="V3" s="20">
        <f>-F3/F$66</f>
        <v>-5.2185747596253232E-2</v>
      </c>
      <c r="W3" s="20">
        <f>F25/F$66</f>
        <v>5.0139247686836988E-2</v>
      </c>
      <c r="X3" s="21" t="s">
        <v>2</v>
      </c>
      <c r="Y3" s="20">
        <f>-G3/G$66</f>
        <v>-5.4008781890382052E-2</v>
      </c>
      <c r="Z3" s="20">
        <f>G25/G$66</f>
        <v>5.1890790443741418E-2</v>
      </c>
    </row>
    <row r="4" spans="1:26" x14ac:dyDescent="0.25">
      <c r="A4" s="365" t="s">
        <v>3</v>
      </c>
      <c r="B4" s="359">
        <v>261</v>
      </c>
      <c r="C4" s="360">
        <v>276.13545593720755</v>
      </c>
      <c r="D4" s="360">
        <v>233.82479253462043</v>
      </c>
      <c r="E4" s="360">
        <v>266.2886981366712</v>
      </c>
      <c r="F4" s="360">
        <v>309.33388601901072</v>
      </c>
      <c r="G4" s="369">
        <v>350.75281440563015</v>
      </c>
      <c r="I4" s="21" t="s">
        <v>3</v>
      </c>
      <c r="J4" s="20">
        <f t="shared" ref="J4:J20" si="0">-B4/B$66</f>
        <v>-4.4214806030831784E-2</v>
      </c>
      <c r="K4" s="20">
        <f t="shared" ref="K4:K20" si="1">B26/B$66</f>
        <v>4.3706589869557853E-2</v>
      </c>
      <c r="L4" s="21" t="s">
        <v>3</v>
      </c>
      <c r="M4" s="20">
        <f t="shared" ref="M4:M20" si="2">-C4/C$66</f>
        <v>-4.5613656676391674E-2</v>
      </c>
      <c r="N4" s="20">
        <f t="shared" ref="N4:N20" si="3">C26/C$66</f>
        <v>4.4087542293597931E-2</v>
      </c>
      <c r="O4" s="21" t="s">
        <v>3</v>
      </c>
      <c r="P4" s="20">
        <f t="shared" ref="P4:P20" si="4">-D4/D$66</f>
        <v>-3.7422840714301547E-2</v>
      </c>
      <c r="Q4" s="20">
        <f t="shared" ref="Q4:Q20" si="5">D26/D$66</f>
        <v>3.6041265066219172E-2</v>
      </c>
      <c r="R4" s="21" t="s">
        <v>3</v>
      </c>
      <c r="S4" s="20">
        <f t="shared" ref="S4:S20" si="6">-E4/E$66</f>
        <v>-4.0883254818913098E-2</v>
      </c>
      <c r="T4" s="20">
        <f t="shared" ref="T4:T20" si="7">E26/E$66</f>
        <v>3.9375683592988153E-2</v>
      </c>
      <c r="U4" s="21" t="s">
        <v>3</v>
      </c>
      <c r="V4" s="20">
        <f t="shared" ref="V4:V20" si="8">-F4/F$66</f>
        <v>-4.5205231061350049E-2</v>
      </c>
      <c r="W4" s="20">
        <f t="shared" ref="W4:W20" si="9">F26/F$66</f>
        <v>4.353828347549666E-2</v>
      </c>
      <c r="X4" s="21" t="s">
        <v>3</v>
      </c>
      <c r="Y4" s="20">
        <f t="shared" ref="Y4:Y20" si="10">-G4/G$66</f>
        <v>-4.8549404314507279E-2</v>
      </c>
      <c r="Z4" s="20">
        <f t="shared" ref="Z4:Z20" si="11">G26/G$66</f>
        <v>4.6759139724499209E-2</v>
      </c>
    </row>
    <row r="5" spans="1:26" x14ac:dyDescent="0.25">
      <c r="A5" s="365" t="s">
        <v>4</v>
      </c>
      <c r="B5" s="359">
        <v>217</v>
      </c>
      <c r="C5" s="360">
        <v>256.89390449946058</v>
      </c>
      <c r="D5" s="360">
        <v>271.436999051513</v>
      </c>
      <c r="E5" s="360">
        <v>229.09531091341597</v>
      </c>
      <c r="F5" s="360">
        <v>262.33269029119498</v>
      </c>
      <c r="G5" s="369">
        <v>304.99059699998037</v>
      </c>
      <c r="I5" s="21" t="s">
        <v>4</v>
      </c>
      <c r="J5" s="20">
        <f t="shared" si="0"/>
        <v>-3.6760968998814161E-2</v>
      </c>
      <c r="K5" s="20">
        <f t="shared" si="1"/>
        <v>3.9132644418092492E-2</v>
      </c>
      <c r="L5" s="21" t="s">
        <v>4</v>
      </c>
      <c r="M5" s="20">
        <f t="shared" si="2"/>
        <v>-4.2435225575526078E-2</v>
      </c>
      <c r="N5" s="20">
        <f t="shared" si="3"/>
        <v>4.1971521123357398E-2</v>
      </c>
      <c r="O5" s="21" t="s">
        <v>4</v>
      </c>
      <c r="P5" s="20">
        <f t="shared" si="4"/>
        <v>-4.3442542894457148E-2</v>
      </c>
      <c r="Q5" s="20">
        <f t="shared" si="5"/>
        <v>4.2044141396741251E-2</v>
      </c>
      <c r="R5" s="21" t="s">
        <v>4</v>
      </c>
      <c r="S5" s="20">
        <f t="shared" si="6"/>
        <v>-3.5172960923351607E-2</v>
      </c>
      <c r="T5" s="20">
        <f t="shared" si="7"/>
        <v>3.3928253052381334E-2</v>
      </c>
      <c r="U5" s="21" t="s">
        <v>4</v>
      </c>
      <c r="V5" s="20">
        <f t="shared" si="8"/>
        <v>-3.8336601373281959E-2</v>
      </c>
      <c r="W5" s="20">
        <f t="shared" si="9"/>
        <v>3.6983921857143762E-2</v>
      </c>
      <c r="X5" s="21" t="s">
        <v>4</v>
      </c>
      <c r="Y5" s="20">
        <f t="shared" si="10"/>
        <v>-4.2215233057976913E-2</v>
      </c>
      <c r="Z5" s="20">
        <f t="shared" si="11"/>
        <v>4.072563684940278E-2</v>
      </c>
    </row>
    <row r="6" spans="1:26" x14ac:dyDescent="0.25">
      <c r="A6" s="365" t="s">
        <v>5</v>
      </c>
      <c r="B6" s="359">
        <v>224</v>
      </c>
      <c r="C6" s="360">
        <v>212.85739564789765</v>
      </c>
      <c r="D6" s="360">
        <v>252.96591557183154</v>
      </c>
      <c r="E6" s="360">
        <v>266.95316357293791</v>
      </c>
      <c r="F6" s="360">
        <v>224.62946739009567</v>
      </c>
      <c r="G6" s="369">
        <v>258.62940785431192</v>
      </c>
      <c r="I6" s="21" t="s">
        <v>5</v>
      </c>
      <c r="J6" s="20">
        <f t="shared" si="0"/>
        <v>-3.794680670845333E-2</v>
      </c>
      <c r="K6" s="20">
        <f t="shared" si="1"/>
        <v>3.4558698966627138E-2</v>
      </c>
      <c r="L6" s="21" t="s">
        <v>5</v>
      </c>
      <c r="M6" s="20">
        <f t="shared" si="2"/>
        <v>-3.5161019555279116E-2</v>
      </c>
      <c r="N6" s="20">
        <f t="shared" si="3"/>
        <v>3.7553578890639025E-2</v>
      </c>
      <c r="O6" s="21" t="s">
        <v>5</v>
      </c>
      <c r="P6" s="20">
        <f t="shared" si="4"/>
        <v>-4.0486310548914321E-2</v>
      </c>
      <c r="Q6" s="20">
        <f t="shared" si="5"/>
        <v>4.0028980915532322E-2</v>
      </c>
      <c r="R6" s="21" t="s">
        <v>5</v>
      </c>
      <c r="S6" s="20">
        <f t="shared" si="6"/>
        <v>-4.0985270075059303E-2</v>
      </c>
      <c r="T6" s="20">
        <f t="shared" si="7"/>
        <v>3.9682257730510928E-2</v>
      </c>
      <c r="U6" s="21" t="s">
        <v>5</v>
      </c>
      <c r="V6" s="20">
        <f t="shared" si="8"/>
        <v>-3.2826752695090153E-2</v>
      </c>
      <c r="W6" s="20">
        <f t="shared" si="9"/>
        <v>3.1686362115013446E-2</v>
      </c>
      <c r="X6" s="21" t="s">
        <v>5</v>
      </c>
      <c r="Y6" s="20">
        <f t="shared" si="10"/>
        <v>-3.5798155207444136E-2</v>
      </c>
      <c r="Z6" s="20">
        <f t="shared" si="11"/>
        <v>3.4560223824046443E-2</v>
      </c>
    </row>
    <row r="7" spans="1:26" x14ac:dyDescent="0.25">
      <c r="A7" s="365" t="s">
        <v>6</v>
      </c>
      <c r="B7" s="359">
        <v>130</v>
      </c>
      <c r="C7" s="360">
        <v>220.90108759600665</v>
      </c>
      <c r="D7" s="360">
        <v>208.3563833216312</v>
      </c>
      <c r="E7" s="360">
        <v>248.61865538685734</v>
      </c>
      <c r="F7" s="360">
        <v>262.06754772796791</v>
      </c>
      <c r="G7" s="369">
        <v>219.90051992913021</v>
      </c>
      <c r="I7" s="21" t="s">
        <v>6</v>
      </c>
      <c r="J7" s="20">
        <f t="shared" si="0"/>
        <v>-2.2022700321870235E-2</v>
      </c>
      <c r="K7" s="20">
        <f t="shared" si="1"/>
        <v>1.8803997967135354E-2</v>
      </c>
      <c r="L7" s="21" t="s">
        <v>6</v>
      </c>
      <c r="M7" s="20">
        <f t="shared" si="2"/>
        <v>-3.6489723258635247E-2</v>
      </c>
      <c r="N7" s="20">
        <f t="shared" si="3"/>
        <v>3.3294531975925037E-2</v>
      </c>
      <c r="O7" s="21" t="s">
        <v>6</v>
      </c>
      <c r="P7" s="20">
        <f t="shared" si="4"/>
        <v>-3.3346710844184252E-2</v>
      </c>
      <c r="Q7" s="20">
        <f t="shared" si="5"/>
        <v>3.5752183044629959E-2</v>
      </c>
      <c r="R7" s="21" t="s">
        <v>6</v>
      </c>
      <c r="S7" s="20">
        <f t="shared" si="6"/>
        <v>-3.8170376407411923E-2</v>
      </c>
      <c r="T7" s="20">
        <f t="shared" si="7"/>
        <v>3.7744502864146615E-2</v>
      </c>
      <c r="U7" s="21" t="s">
        <v>6</v>
      </c>
      <c r="V7" s="20">
        <f t="shared" si="8"/>
        <v>-3.8297854144554028E-2</v>
      </c>
      <c r="W7" s="20">
        <f t="shared" si="9"/>
        <v>3.711599547635968E-2</v>
      </c>
      <c r="X7" s="21" t="s">
        <v>6</v>
      </c>
      <c r="Y7" s="20">
        <f t="shared" si="10"/>
        <v>-3.0437501318701723E-2</v>
      </c>
      <c r="Z7" s="20">
        <f t="shared" si="11"/>
        <v>2.9415579252130866E-2</v>
      </c>
    </row>
    <row r="8" spans="1:26" x14ac:dyDescent="0.25">
      <c r="A8" s="365" t="s">
        <v>7</v>
      </c>
      <c r="B8" s="359">
        <v>163</v>
      </c>
      <c r="C8" s="360">
        <v>126.6956679631769</v>
      </c>
      <c r="D8" s="360">
        <v>217.88552702876171</v>
      </c>
      <c r="E8" s="360">
        <v>203.99887420736451</v>
      </c>
      <c r="F8" s="360">
        <v>244.44815709296893</v>
      </c>
      <c r="G8" s="369">
        <v>257.40056257267713</v>
      </c>
      <c r="I8" s="21" t="s">
        <v>7</v>
      </c>
      <c r="J8" s="20">
        <f t="shared" si="0"/>
        <v>-2.761307809588345E-2</v>
      </c>
      <c r="K8" s="20">
        <f t="shared" si="1"/>
        <v>2.7951888870066069E-2</v>
      </c>
      <c r="L8" s="21" t="s">
        <v>7</v>
      </c>
      <c r="M8" s="20">
        <f t="shared" si="2"/>
        <v>-2.0928325488823164E-2</v>
      </c>
      <c r="N8" s="20">
        <f t="shared" si="3"/>
        <v>1.7833801261791057E-2</v>
      </c>
      <c r="O8" s="21" t="s">
        <v>7</v>
      </c>
      <c r="P8" s="20">
        <f t="shared" si="4"/>
        <v>-3.4871816985539358E-2</v>
      </c>
      <c r="Q8" s="20">
        <f t="shared" si="5"/>
        <v>3.1902696592474702E-2</v>
      </c>
      <c r="R8" s="21" t="s">
        <v>7</v>
      </c>
      <c r="S8" s="20">
        <f t="shared" si="6"/>
        <v>-3.1319909614453682E-2</v>
      </c>
      <c r="T8" s="20">
        <f t="shared" si="7"/>
        <v>3.3731642040217252E-2</v>
      </c>
      <c r="U8" s="21" t="s">
        <v>7</v>
      </c>
      <c r="V8" s="20">
        <f t="shared" si="8"/>
        <v>-3.5723003276885532E-2</v>
      </c>
      <c r="W8" s="20">
        <f t="shared" si="9"/>
        <v>3.5355588780376541E-2</v>
      </c>
      <c r="X8" s="21" t="s">
        <v>7</v>
      </c>
      <c r="Y8" s="20">
        <f t="shared" si="10"/>
        <v>-3.5628064750667161E-2</v>
      </c>
      <c r="Z8" s="20">
        <f t="shared" si="11"/>
        <v>3.4588388524516837E-2</v>
      </c>
    </row>
    <row r="9" spans="1:26" x14ac:dyDescent="0.25">
      <c r="A9" s="365" t="s">
        <v>8</v>
      </c>
      <c r="B9" s="359">
        <v>167</v>
      </c>
      <c r="C9" s="360">
        <v>159.20276333030966</v>
      </c>
      <c r="D9" s="360">
        <v>123.31333351017783</v>
      </c>
      <c r="E9" s="360">
        <v>214.61777143955334</v>
      </c>
      <c r="F9" s="360">
        <v>199.49216489913522</v>
      </c>
      <c r="G9" s="369">
        <v>240.08088954582567</v>
      </c>
      <c r="I9" s="21" t="s">
        <v>8</v>
      </c>
      <c r="J9" s="20">
        <f t="shared" si="0"/>
        <v>-2.8290699644248688E-2</v>
      </c>
      <c r="K9" s="20">
        <f t="shared" si="1"/>
        <v>2.7104861934609519E-2</v>
      </c>
      <c r="L9" s="21" t="s">
        <v>8</v>
      </c>
      <c r="M9" s="20">
        <f t="shared" si="2"/>
        <v>-2.6298036099112534E-2</v>
      </c>
      <c r="N9" s="20">
        <f t="shared" si="3"/>
        <v>2.6781793974449089E-2</v>
      </c>
      <c r="O9" s="21" t="s">
        <v>8</v>
      </c>
      <c r="P9" s="20">
        <f t="shared" si="4"/>
        <v>-1.973586798849683E-2</v>
      </c>
      <c r="Q9" s="20">
        <f t="shared" si="5"/>
        <v>1.6833753838743113E-2</v>
      </c>
      <c r="R9" s="21" t="s">
        <v>8</v>
      </c>
      <c r="S9" s="20">
        <f t="shared" si="6"/>
        <v>-3.2950226952280046E-2</v>
      </c>
      <c r="T9" s="20">
        <f t="shared" si="7"/>
        <v>3.0315912046591391E-2</v>
      </c>
      <c r="U9" s="21" t="s">
        <v>8</v>
      </c>
      <c r="V9" s="20">
        <f t="shared" si="8"/>
        <v>-2.9153254191621701E-2</v>
      </c>
      <c r="W9" s="20">
        <f t="shared" si="9"/>
        <v>3.1633650477129717E-2</v>
      </c>
      <c r="X9" s="21" t="s">
        <v>8</v>
      </c>
      <c r="Y9" s="20">
        <f t="shared" si="10"/>
        <v>-3.3230764504336818E-2</v>
      </c>
      <c r="Z9" s="20">
        <f t="shared" si="11"/>
        <v>3.3017300044546033E-2</v>
      </c>
    </row>
    <row r="10" spans="1:26" x14ac:dyDescent="0.25">
      <c r="A10" s="365" t="s">
        <v>9</v>
      </c>
      <c r="B10" s="359">
        <v>166</v>
      </c>
      <c r="C10" s="360">
        <v>163.07782356802011</v>
      </c>
      <c r="D10" s="360">
        <v>155.4507303599764</v>
      </c>
      <c r="E10" s="360">
        <v>120.00573665266212</v>
      </c>
      <c r="F10" s="360">
        <v>211.34876380869488</v>
      </c>
      <c r="G10" s="369">
        <v>195.07754825974197</v>
      </c>
      <c r="I10" s="21" t="s">
        <v>9</v>
      </c>
      <c r="J10" s="20">
        <f t="shared" si="0"/>
        <v>-2.8121294257157377E-2</v>
      </c>
      <c r="K10" s="20">
        <f t="shared" si="1"/>
        <v>2.405556496696595E-2</v>
      </c>
      <c r="L10" s="21" t="s">
        <v>9</v>
      </c>
      <c r="M10" s="20">
        <f t="shared" si="2"/>
        <v>-2.693814103124937E-2</v>
      </c>
      <c r="N10" s="20">
        <f t="shared" si="3"/>
        <v>2.6009769194026235E-2</v>
      </c>
      <c r="O10" s="21" t="s">
        <v>9</v>
      </c>
      <c r="P10" s="20">
        <f t="shared" si="4"/>
        <v>-2.4879346018544645E-2</v>
      </c>
      <c r="Q10" s="20">
        <f t="shared" si="5"/>
        <v>2.551009167075332E-2</v>
      </c>
      <c r="R10" s="21" t="s">
        <v>9</v>
      </c>
      <c r="S10" s="20">
        <f t="shared" si="6"/>
        <v>-1.8424458663221493E-2</v>
      </c>
      <c r="T10" s="20">
        <f t="shared" si="7"/>
        <v>1.5742864496693366E-2</v>
      </c>
      <c r="U10" s="21" t="s">
        <v>9</v>
      </c>
      <c r="V10" s="20">
        <f t="shared" si="8"/>
        <v>-3.0885946009534777E-2</v>
      </c>
      <c r="W10" s="20">
        <f t="shared" si="9"/>
        <v>2.8601465943251327E-2</v>
      </c>
      <c r="X10" s="21" t="s">
        <v>9</v>
      </c>
      <c r="Y10" s="20">
        <f t="shared" si="10"/>
        <v>-2.7001632985308974E-2</v>
      </c>
      <c r="Z10" s="20">
        <f t="shared" si="11"/>
        <v>2.9540502021035697E-2</v>
      </c>
    </row>
    <row r="11" spans="1:26" x14ac:dyDescent="0.25">
      <c r="A11" s="365" t="s">
        <v>10</v>
      </c>
      <c r="B11" s="359">
        <v>170</v>
      </c>
      <c r="C11" s="360">
        <v>162.3038484967349</v>
      </c>
      <c r="D11" s="360">
        <v>159.59490352053712</v>
      </c>
      <c r="E11" s="360">
        <v>152.13208296136497</v>
      </c>
      <c r="F11" s="360">
        <v>117.07995996025352</v>
      </c>
      <c r="G11" s="369">
        <v>208.59853827089069</v>
      </c>
      <c r="I11" s="21" t="s">
        <v>10</v>
      </c>
      <c r="J11" s="20">
        <f t="shared" si="0"/>
        <v>-2.8798915805522615E-2</v>
      </c>
      <c r="K11" s="20">
        <f t="shared" si="1"/>
        <v>2.4563781128239877E-2</v>
      </c>
      <c r="L11" s="21" t="s">
        <v>10</v>
      </c>
      <c r="M11" s="20">
        <f t="shared" si="2"/>
        <v>-2.6810291338576375E-2</v>
      </c>
      <c r="N11" s="20">
        <f t="shared" si="3"/>
        <v>2.2991286875141438E-2</v>
      </c>
      <c r="O11" s="21" t="s">
        <v>10</v>
      </c>
      <c r="P11" s="20">
        <f t="shared" si="4"/>
        <v>-2.5542606447000644E-2</v>
      </c>
      <c r="Q11" s="20">
        <f t="shared" si="5"/>
        <v>2.4768829552689015E-2</v>
      </c>
      <c r="R11" s="21" t="s">
        <v>10</v>
      </c>
      <c r="S11" s="20">
        <f t="shared" si="6"/>
        <v>-2.335681069967644E-2</v>
      </c>
      <c r="T11" s="20">
        <f t="shared" si="7"/>
        <v>2.4029204068468285E-2</v>
      </c>
      <c r="U11" s="21" t="s">
        <v>10</v>
      </c>
      <c r="V11" s="20">
        <f t="shared" si="8"/>
        <v>-1.7109753835154045E-2</v>
      </c>
      <c r="W11" s="20">
        <f t="shared" si="9"/>
        <v>1.4595780010703805E-2</v>
      </c>
      <c r="X11" s="21" t="s">
        <v>10</v>
      </c>
      <c r="Y11" s="20">
        <f t="shared" si="10"/>
        <v>-2.8873139025527184E-2</v>
      </c>
      <c r="Z11" s="20">
        <f t="shared" si="11"/>
        <v>2.6819494318259498E-2</v>
      </c>
    </row>
    <row r="12" spans="1:26" x14ac:dyDescent="0.25">
      <c r="A12" s="366" t="s">
        <v>11</v>
      </c>
      <c r="B12" s="361">
        <v>190</v>
      </c>
      <c r="C12" s="362">
        <v>164.54631342322531</v>
      </c>
      <c r="D12" s="362">
        <v>157.45197384639962</v>
      </c>
      <c r="E12" s="362">
        <v>154.97675094394123</v>
      </c>
      <c r="F12" s="362">
        <v>147.75265243218456</v>
      </c>
      <c r="G12" s="370">
        <v>113.3814957557212</v>
      </c>
      <c r="I12" s="21" t="s">
        <v>11</v>
      </c>
      <c r="J12" s="20">
        <f t="shared" si="0"/>
        <v>-3.2187023547348807E-2</v>
      </c>
      <c r="K12" s="20">
        <f t="shared" si="1"/>
        <v>3.438929357953583E-2</v>
      </c>
      <c r="L12" s="21" t="s">
        <v>11</v>
      </c>
      <c r="M12" s="20">
        <f t="shared" si="2"/>
        <v>-2.7180714705320862E-2</v>
      </c>
      <c r="N12" s="20">
        <f t="shared" si="3"/>
        <v>2.3273764370635705E-2</v>
      </c>
      <c r="O12" s="21" t="s">
        <v>11</v>
      </c>
      <c r="P12" s="20">
        <f t="shared" si="4"/>
        <v>-2.5199638043231724E-2</v>
      </c>
      <c r="Q12" s="20">
        <f t="shared" si="5"/>
        <v>2.1801078762010519E-2</v>
      </c>
      <c r="R12" s="21" t="s">
        <v>11</v>
      </c>
      <c r="S12" s="20">
        <f t="shared" si="6"/>
        <v>-2.37935520515275E-2</v>
      </c>
      <c r="T12" s="20">
        <f t="shared" si="7"/>
        <v>2.3316360379653095E-2</v>
      </c>
      <c r="U12" s="21" t="s">
        <v>11</v>
      </c>
      <c r="V12" s="20">
        <f t="shared" si="8"/>
        <v>-2.1592179502486725E-2</v>
      </c>
      <c r="W12" s="20">
        <f t="shared" si="9"/>
        <v>2.2426305651032919E-2</v>
      </c>
      <c r="X12" s="21" t="s">
        <v>11</v>
      </c>
      <c r="Y12" s="20">
        <f t="shared" si="10"/>
        <v>-1.5693684706581622E-2</v>
      </c>
      <c r="Z12" s="20">
        <f t="shared" si="11"/>
        <v>1.3450512695387145E-2</v>
      </c>
    </row>
    <row r="13" spans="1:26" x14ac:dyDescent="0.25">
      <c r="A13" s="366" t="s">
        <v>12</v>
      </c>
      <c r="B13" s="361">
        <v>212</v>
      </c>
      <c r="C13" s="362">
        <v>184.295378529488</v>
      </c>
      <c r="D13" s="362">
        <v>159.67189040714391</v>
      </c>
      <c r="E13" s="362">
        <v>153.14526103280281</v>
      </c>
      <c r="F13" s="362">
        <v>150.90182459385608</v>
      </c>
      <c r="G13" s="370">
        <v>143.90407156273565</v>
      </c>
      <c r="I13" s="21" t="s">
        <v>12</v>
      </c>
      <c r="J13" s="20">
        <f t="shared" si="0"/>
        <v>-3.5913942063357615E-2</v>
      </c>
      <c r="K13" s="20">
        <f t="shared" si="1"/>
        <v>3.083178045061833E-2</v>
      </c>
      <c r="L13" s="21" t="s">
        <v>12</v>
      </c>
      <c r="M13" s="20">
        <f t="shared" si="2"/>
        <v>-3.044297985841159E-2</v>
      </c>
      <c r="N13" s="20">
        <f t="shared" si="3"/>
        <v>3.2668386356773917E-2</v>
      </c>
      <c r="O13" s="21" t="s">
        <v>12</v>
      </c>
      <c r="P13" s="20">
        <f t="shared" si="4"/>
        <v>-2.5554927929095615E-2</v>
      </c>
      <c r="Q13" s="20">
        <f t="shared" si="5"/>
        <v>2.1788070794258183E-2</v>
      </c>
      <c r="R13" s="21" t="s">
        <v>12</v>
      </c>
      <c r="S13" s="20">
        <f t="shared" si="6"/>
        <v>-2.3512363742525702E-2</v>
      </c>
      <c r="T13" s="20">
        <f t="shared" si="7"/>
        <v>2.0357457549859417E-2</v>
      </c>
      <c r="U13" s="21" t="s">
        <v>12</v>
      </c>
      <c r="V13" s="20">
        <f t="shared" si="8"/>
        <v>-2.2052391143223628E-2</v>
      </c>
      <c r="W13" s="20">
        <f t="shared" si="9"/>
        <v>2.1661196882609854E-2</v>
      </c>
      <c r="X13" s="21" t="s">
        <v>12</v>
      </c>
      <c r="Y13" s="20">
        <f t="shared" si="10"/>
        <v>-1.9918462991214986E-2</v>
      </c>
      <c r="Z13" s="20">
        <f t="shared" si="11"/>
        <v>2.0716492825101514E-2</v>
      </c>
    </row>
    <row r="14" spans="1:26" x14ac:dyDescent="0.25">
      <c r="A14" s="366" t="s">
        <v>13</v>
      </c>
      <c r="B14" s="361">
        <v>167</v>
      </c>
      <c r="C14" s="362">
        <v>204.42463126377589</v>
      </c>
      <c r="D14" s="362">
        <v>176.79253175171769</v>
      </c>
      <c r="E14" s="362">
        <v>153.26762123716657</v>
      </c>
      <c r="F14" s="362">
        <v>147.36349906294831</v>
      </c>
      <c r="G14" s="370">
        <v>145.36987313338454</v>
      </c>
      <c r="I14" s="21" t="s">
        <v>13</v>
      </c>
      <c r="J14" s="20">
        <f t="shared" si="0"/>
        <v>-2.8290699644248688E-2</v>
      </c>
      <c r="K14" s="20">
        <f t="shared" si="1"/>
        <v>2.405556496696595E-2</v>
      </c>
      <c r="L14" s="21" t="s">
        <v>13</v>
      </c>
      <c r="M14" s="20">
        <f t="shared" si="2"/>
        <v>-3.3768046609647315E-2</v>
      </c>
      <c r="N14" s="20">
        <f t="shared" si="3"/>
        <v>2.9106762196685926E-2</v>
      </c>
      <c r="O14" s="21" t="s">
        <v>13</v>
      </c>
      <c r="P14" s="20">
        <f t="shared" si="4"/>
        <v>-2.8295026731363585E-2</v>
      </c>
      <c r="Q14" s="20">
        <f t="shared" si="5"/>
        <v>3.0596899996174109E-2</v>
      </c>
      <c r="R14" s="21" t="s">
        <v>13</v>
      </c>
      <c r="S14" s="20">
        <f t="shared" si="6"/>
        <v>-2.3531149682183308E-2</v>
      </c>
      <c r="T14" s="20">
        <f t="shared" si="7"/>
        <v>2.0042055357412374E-2</v>
      </c>
      <c r="U14" s="21" t="s">
        <v>13</v>
      </c>
      <c r="V14" s="20">
        <f t="shared" si="8"/>
        <v>-2.1535309664522877E-2</v>
      </c>
      <c r="W14" s="20">
        <f t="shared" si="9"/>
        <v>1.8723613665779442E-2</v>
      </c>
      <c r="X14" s="21" t="s">
        <v>13</v>
      </c>
      <c r="Y14" s="20">
        <f t="shared" si="10"/>
        <v>-2.0121351721327854E-2</v>
      </c>
      <c r="Z14" s="20">
        <f t="shared" si="11"/>
        <v>1.9875420609563956E-2</v>
      </c>
    </row>
    <row r="15" spans="1:26" x14ac:dyDescent="0.25">
      <c r="A15" s="366" t="s">
        <v>14</v>
      </c>
      <c r="B15" s="361">
        <v>167</v>
      </c>
      <c r="C15" s="362">
        <v>156.07514161665424</v>
      </c>
      <c r="D15" s="362">
        <v>191.93644025247212</v>
      </c>
      <c r="E15" s="362">
        <v>165.15014754705146</v>
      </c>
      <c r="F15" s="362">
        <v>143.30200080964937</v>
      </c>
      <c r="G15" s="370">
        <v>138.12546720590908</v>
      </c>
      <c r="I15" s="21" t="s">
        <v>14</v>
      </c>
      <c r="J15" s="20">
        <f t="shared" si="0"/>
        <v>-2.8290699644248688E-2</v>
      </c>
      <c r="K15" s="20">
        <f t="shared" si="1"/>
        <v>2.5749618837879046E-2</v>
      </c>
      <c r="L15" s="21" t="s">
        <v>14</v>
      </c>
      <c r="M15" s="20">
        <f t="shared" si="2"/>
        <v>-2.5781397398819197E-2</v>
      </c>
      <c r="N15" s="20">
        <f t="shared" si="3"/>
        <v>2.261963122853515E-2</v>
      </c>
      <c r="O15" s="21" t="s">
        <v>14</v>
      </c>
      <c r="P15" s="20">
        <f t="shared" si="4"/>
        <v>-3.0718756351616663E-2</v>
      </c>
      <c r="Q15" s="20">
        <f t="shared" si="5"/>
        <v>2.7344541515531121E-2</v>
      </c>
      <c r="R15" s="21" t="s">
        <v>14</v>
      </c>
      <c r="S15" s="20">
        <f t="shared" si="6"/>
        <v>-2.5355471759758417E-2</v>
      </c>
      <c r="T15" s="20">
        <f t="shared" si="7"/>
        <v>2.8416458034312489E-2</v>
      </c>
      <c r="U15" s="21" t="s">
        <v>14</v>
      </c>
      <c r="V15" s="20">
        <f t="shared" si="8"/>
        <v>-2.0941773116172128E-2</v>
      </c>
      <c r="W15" s="20">
        <f t="shared" si="9"/>
        <v>1.8327162525367018E-2</v>
      </c>
      <c r="X15" s="21" t="s">
        <v>14</v>
      </c>
      <c r="Y15" s="20">
        <f t="shared" si="10"/>
        <v>-1.9118618235105047E-2</v>
      </c>
      <c r="Z15" s="20">
        <f t="shared" si="11"/>
        <v>1.7169466240360236E-2</v>
      </c>
    </row>
    <row r="16" spans="1:26" x14ac:dyDescent="0.25">
      <c r="A16" s="366" t="s">
        <v>15</v>
      </c>
      <c r="B16" s="361">
        <v>125</v>
      </c>
      <c r="C16" s="362">
        <v>154.45272131192618</v>
      </c>
      <c r="D16" s="362">
        <v>143.77638473579182</v>
      </c>
      <c r="E16" s="362">
        <v>177.64827360768626</v>
      </c>
      <c r="F16" s="362">
        <v>152.10853502597379</v>
      </c>
      <c r="G16" s="370">
        <v>132.12943550797991</v>
      </c>
      <c r="I16" s="21" t="s">
        <v>15</v>
      </c>
      <c r="J16" s="20">
        <f t="shared" si="0"/>
        <v>-2.1175673386413688E-2</v>
      </c>
      <c r="K16" s="20">
        <f t="shared" si="1"/>
        <v>2.3377943418600711E-2</v>
      </c>
      <c r="L16" s="21" t="s">
        <v>15</v>
      </c>
      <c r="M16" s="20">
        <f t="shared" si="2"/>
        <v>-2.5513396600031879E-2</v>
      </c>
      <c r="N16" s="20">
        <f t="shared" si="3"/>
        <v>2.4136970853135816E-2</v>
      </c>
      <c r="O16" s="21" t="s">
        <v>15</v>
      </c>
      <c r="P16" s="20">
        <f t="shared" si="4"/>
        <v>-2.3010907808884408E-2</v>
      </c>
      <c r="Q16" s="20">
        <f t="shared" si="5"/>
        <v>2.1018871815138254E-2</v>
      </c>
      <c r="R16" s="21" t="s">
        <v>15</v>
      </c>
      <c r="S16" s="20">
        <f t="shared" si="6"/>
        <v>-2.7274306753775256E-2</v>
      </c>
      <c r="T16" s="20">
        <f t="shared" si="7"/>
        <v>2.5297171007821775E-2</v>
      </c>
      <c r="U16" s="21" t="s">
        <v>15</v>
      </c>
      <c r="V16" s="20">
        <f t="shared" si="8"/>
        <v>-2.2228736595091361E-2</v>
      </c>
      <c r="W16" s="20">
        <f t="shared" si="9"/>
        <v>2.6048208757095681E-2</v>
      </c>
      <c r="X16" s="21" t="s">
        <v>15</v>
      </c>
      <c r="Y16" s="20">
        <f t="shared" si="10"/>
        <v>-1.8288678302395864E-2</v>
      </c>
      <c r="Z16" s="20">
        <f t="shared" si="11"/>
        <v>1.6593625610769235E-2</v>
      </c>
    </row>
    <row r="17" spans="1:26" x14ac:dyDescent="0.25">
      <c r="A17" s="366" t="s">
        <v>16</v>
      </c>
      <c r="B17" s="361">
        <v>102</v>
      </c>
      <c r="C17" s="362">
        <v>109.1040594415112</v>
      </c>
      <c r="D17" s="362">
        <v>135.14418098237783</v>
      </c>
      <c r="E17" s="362">
        <v>125.31725235424477</v>
      </c>
      <c r="F17" s="362">
        <v>155.58890624167944</v>
      </c>
      <c r="G17" s="370">
        <v>132.59420352673047</v>
      </c>
      <c r="I17" s="21" t="s">
        <v>16</v>
      </c>
      <c r="J17" s="20">
        <f t="shared" si="0"/>
        <v>-1.7279349483313569E-2</v>
      </c>
      <c r="K17" s="20">
        <f t="shared" si="1"/>
        <v>1.7956971031678808E-2</v>
      </c>
      <c r="L17" s="21" t="s">
        <v>16</v>
      </c>
      <c r="M17" s="20">
        <f t="shared" si="2"/>
        <v>-1.8022441531367107E-2</v>
      </c>
      <c r="N17" s="20">
        <f t="shared" si="3"/>
        <v>2.1374186559463423E-2</v>
      </c>
      <c r="O17" s="21" t="s">
        <v>16</v>
      </c>
      <c r="P17" s="20">
        <f t="shared" si="4"/>
        <v>-2.1629353771882201E-2</v>
      </c>
      <c r="Q17" s="20">
        <f t="shared" si="5"/>
        <v>2.1889967730002145E-2</v>
      </c>
      <c r="R17" s="21" t="s">
        <v>16</v>
      </c>
      <c r="S17" s="20">
        <f t="shared" si="6"/>
        <v>-1.9239934691389272E-2</v>
      </c>
      <c r="T17" s="20">
        <f t="shared" si="7"/>
        <v>1.8832033356455544E-2</v>
      </c>
      <c r="U17" s="21" t="s">
        <v>16</v>
      </c>
      <c r="V17" s="20">
        <f t="shared" si="8"/>
        <v>-2.273734878436692E-2</v>
      </c>
      <c r="W17" s="20">
        <f t="shared" si="9"/>
        <v>2.2615741223059507E-2</v>
      </c>
      <c r="X17" s="21" t="s">
        <v>16</v>
      </c>
      <c r="Y17" s="20">
        <f t="shared" si="10"/>
        <v>-1.8353009106107331E-2</v>
      </c>
      <c r="Z17" s="20">
        <f t="shared" si="11"/>
        <v>2.3141279647015525E-2</v>
      </c>
    </row>
    <row r="18" spans="1:26" x14ac:dyDescent="0.25">
      <c r="A18" s="366" t="s">
        <v>17</v>
      </c>
      <c r="B18" s="361">
        <v>80</v>
      </c>
      <c r="C18" s="362">
        <v>87.583521087719475</v>
      </c>
      <c r="D18" s="362">
        <v>93.68638394027974</v>
      </c>
      <c r="E18" s="362">
        <v>116.33937083269187</v>
      </c>
      <c r="F18" s="362">
        <v>107.48405510786772</v>
      </c>
      <c r="G18" s="370">
        <v>134.09479624373881</v>
      </c>
      <c r="I18" s="21" t="s">
        <v>17</v>
      </c>
      <c r="J18" s="20">
        <f t="shared" si="0"/>
        <v>-1.355243096730476E-2</v>
      </c>
      <c r="K18" s="20">
        <f t="shared" si="1"/>
        <v>1.6093511773674404E-2</v>
      </c>
      <c r="L18" s="21" t="s">
        <v>17</v>
      </c>
      <c r="M18" s="20">
        <f t="shared" si="2"/>
        <v>-1.4467554149631547E-2</v>
      </c>
      <c r="N18" s="20">
        <f t="shared" si="3"/>
        <v>1.6004318151930642E-2</v>
      </c>
      <c r="O18" s="21" t="s">
        <v>17</v>
      </c>
      <c r="P18" s="20">
        <f t="shared" si="4"/>
        <v>-1.4994178270368324E-2</v>
      </c>
      <c r="Q18" s="20">
        <f t="shared" si="5"/>
        <v>1.8987013326673227E-2</v>
      </c>
      <c r="R18" s="21" t="s">
        <v>17</v>
      </c>
      <c r="S18" s="20">
        <f t="shared" si="6"/>
        <v>-1.7861562193615167E-2</v>
      </c>
      <c r="T18" s="20">
        <f t="shared" si="7"/>
        <v>1.9220632732456423E-2</v>
      </c>
      <c r="U18" s="21" t="s">
        <v>17</v>
      </c>
      <c r="V18" s="20">
        <f t="shared" si="8"/>
        <v>-1.5707433831751084E-2</v>
      </c>
      <c r="W18" s="20">
        <f t="shared" si="9"/>
        <v>1.6375429862698149E-2</v>
      </c>
      <c r="X18" s="21" t="s">
        <v>17</v>
      </c>
      <c r="Y18" s="20">
        <f t="shared" si="10"/>
        <v>-1.8560713448132059E-2</v>
      </c>
      <c r="Z18" s="20">
        <f t="shared" si="11"/>
        <v>1.9677580520444944E-2</v>
      </c>
    </row>
    <row r="19" spans="1:26" x14ac:dyDescent="0.25">
      <c r="A19" s="366" t="s">
        <v>18</v>
      </c>
      <c r="B19" s="361">
        <v>66</v>
      </c>
      <c r="C19" s="362">
        <v>57.490847606899763</v>
      </c>
      <c r="D19" s="362">
        <v>63.215031045332786</v>
      </c>
      <c r="E19" s="362">
        <v>67.623991495503645</v>
      </c>
      <c r="F19" s="362">
        <v>84.193335675752238</v>
      </c>
      <c r="G19" s="370">
        <v>77.5136800802333</v>
      </c>
      <c r="I19" s="21" t="s">
        <v>18</v>
      </c>
      <c r="J19" s="20">
        <f t="shared" si="0"/>
        <v>-1.1180755548026427E-2</v>
      </c>
      <c r="K19" s="20">
        <f t="shared" si="1"/>
        <v>1.694053870913095E-2</v>
      </c>
      <c r="L19" s="21" t="s">
        <v>18</v>
      </c>
      <c r="M19" s="20">
        <f t="shared" si="2"/>
        <v>-9.4966717543588427E-3</v>
      </c>
      <c r="N19" s="20">
        <f t="shared" si="3"/>
        <v>1.349917356054885E-2</v>
      </c>
      <c r="O19" s="21" t="s">
        <v>18</v>
      </c>
      <c r="P19" s="20">
        <f t="shared" si="4"/>
        <v>-1.0117344751664216E-2</v>
      </c>
      <c r="Q19" s="20">
        <f t="shared" si="5"/>
        <v>1.3399408624540875E-2</v>
      </c>
      <c r="R19" s="21" t="s">
        <v>18</v>
      </c>
      <c r="S19" s="20">
        <f t="shared" si="6"/>
        <v>-1.0382298969232732E-2</v>
      </c>
      <c r="T19" s="20">
        <f t="shared" si="7"/>
        <v>1.5787089859323457E-2</v>
      </c>
      <c r="U19" s="21" t="s">
        <v>18</v>
      </c>
      <c r="V19" s="20">
        <f t="shared" si="8"/>
        <v>-1.2303790063317804E-2</v>
      </c>
      <c r="W19" s="20">
        <f t="shared" si="9"/>
        <v>1.5833441768186036E-2</v>
      </c>
      <c r="X19" s="21" t="s">
        <v>18</v>
      </c>
      <c r="Y19" s="20">
        <f t="shared" si="10"/>
        <v>-1.0729045754052287E-2</v>
      </c>
      <c r="Z19" s="20">
        <f t="shared" si="11"/>
        <v>1.3399548141832205E-2</v>
      </c>
    </row>
    <row r="20" spans="1:26" ht="15.75" thickBot="1" x14ac:dyDescent="0.3">
      <c r="A20" s="367" t="s">
        <v>19</v>
      </c>
      <c r="B20" s="363">
        <v>61</v>
      </c>
      <c r="C20" s="364">
        <v>79.196120162001137</v>
      </c>
      <c r="D20" s="364">
        <v>85.040817161607293</v>
      </c>
      <c r="E20" s="364">
        <v>92.296365143084984</v>
      </c>
      <c r="F20" s="364">
        <v>99.609189283358802</v>
      </c>
      <c r="G20" s="371">
        <v>114.65759288052395</v>
      </c>
      <c r="I20" s="21" t="s">
        <v>19</v>
      </c>
      <c r="J20" s="20">
        <f t="shared" si="0"/>
        <v>-1.0333728612569879E-2</v>
      </c>
      <c r="K20" s="20">
        <f t="shared" si="1"/>
        <v>2.4902591902422496E-2</v>
      </c>
      <c r="L20" s="21" t="s">
        <v>19</v>
      </c>
      <c r="M20" s="20">
        <f t="shared" si="2"/>
        <v>-1.3082074603245574E-2</v>
      </c>
      <c r="N20" s="20">
        <f t="shared" si="3"/>
        <v>3.0753437409006268E-2</v>
      </c>
      <c r="O20" s="21" t="s">
        <v>19</v>
      </c>
      <c r="P20" s="20">
        <f t="shared" si="4"/>
        <v>-1.3610485527883747E-2</v>
      </c>
      <c r="Q20" s="20">
        <f t="shared" si="5"/>
        <v>3.2257473903263154E-2</v>
      </c>
      <c r="R20" s="21" t="s">
        <v>19</v>
      </c>
      <c r="S20" s="20">
        <f t="shared" si="6"/>
        <v>-1.4170243954805501E-2</v>
      </c>
      <c r="T20" s="20">
        <f t="shared" si="7"/>
        <v>3.2958698730691224E-2</v>
      </c>
      <c r="U20" s="21" t="s">
        <v>19</v>
      </c>
      <c r="V20" s="20">
        <f t="shared" si="8"/>
        <v>-1.4556621892731325E-2</v>
      </c>
      <c r="W20" s="20">
        <f t="shared" si="9"/>
        <v>3.4958875064470277E-2</v>
      </c>
      <c r="X20" s="21" t="s">
        <v>19</v>
      </c>
      <c r="Y20" s="20">
        <f t="shared" si="10"/>
        <v>-1.5870315520967567E-2</v>
      </c>
      <c r="Z20" s="20">
        <f t="shared" si="11"/>
        <v>3.6262461866609592E-2</v>
      </c>
    </row>
    <row r="21" spans="1:26" ht="15.75" thickTop="1" x14ac:dyDescent="0.25">
      <c r="A21" s="366" t="s">
        <v>20</v>
      </c>
      <c r="B21" s="361">
        <v>2950</v>
      </c>
      <c r="C21" s="362">
        <v>3014.8489949112468</v>
      </c>
      <c r="D21" s="362">
        <v>3100.9641237364121</v>
      </c>
      <c r="E21" s="362">
        <v>3222.5096471762918</v>
      </c>
      <c r="F21" s="362">
        <v>3376.1373452242547</v>
      </c>
      <c r="G21" s="370">
        <v>3557.3964408853135</v>
      </c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 x14ac:dyDescent="0.25">
      <c r="A22" s="358"/>
      <c r="B22" s="358"/>
      <c r="C22" s="358"/>
      <c r="D22" s="358"/>
      <c r="E22" s="358"/>
      <c r="F22" s="358"/>
      <c r="G22" s="358"/>
    </row>
    <row r="23" spans="1:26" x14ac:dyDescent="0.25">
      <c r="A23" s="922" t="s">
        <v>104</v>
      </c>
      <c r="B23" s="923"/>
      <c r="C23" s="923"/>
      <c r="D23" s="923"/>
      <c r="E23" s="923"/>
      <c r="F23" s="923"/>
      <c r="G23" s="924"/>
    </row>
    <row r="24" spans="1:26" x14ac:dyDescent="0.25">
      <c r="A24" s="365" t="s">
        <v>1</v>
      </c>
      <c r="B24" s="359">
        <v>2010</v>
      </c>
      <c r="C24" s="359">
        <v>2015</v>
      </c>
      <c r="D24" s="359">
        <v>2020</v>
      </c>
      <c r="E24" s="359">
        <v>2025</v>
      </c>
      <c r="F24" s="359">
        <v>2030</v>
      </c>
      <c r="G24" s="368">
        <v>2035</v>
      </c>
      <c r="Q24" s="919" t="s">
        <v>223</v>
      </c>
      <c r="R24" s="918"/>
      <c r="S24" s="920">
        <f>(SUM(B$48:B$50,B$61:B$65)/SUM(B$51:B$60))*100</f>
        <v>75.580011897679952</v>
      </c>
    </row>
    <row r="25" spans="1:26" x14ac:dyDescent="0.25">
      <c r="A25" s="365" t="s">
        <v>2</v>
      </c>
      <c r="B25" s="359">
        <v>272</v>
      </c>
      <c r="C25" s="360">
        <v>230.22133253103266</v>
      </c>
      <c r="D25" s="360">
        <v>260.77584729470101</v>
      </c>
      <c r="E25" s="360">
        <v>302.68003466178982</v>
      </c>
      <c r="F25" s="360">
        <v>343.09676037248823</v>
      </c>
      <c r="G25" s="369">
        <v>374.89318451712495</v>
      </c>
      <c r="Q25" s="919" t="s">
        <v>224</v>
      </c>
      <c r="R25" s="918"/>
      <c r="S25" s="920">
        <f>(SUM(B$48:B$50)/SUM(B$51:B$60))*100</f>
        <v>45.240928019036289</v>
      </c>
    </row>
    <row r="26" spans="1:26" x14ac:dyDescent="0.25">
      <c r="A26" s="365" t="s">
        <v>3</v>
      </c>
      <c r="B26" s="359">
        <v>258</v>
      </c>
      <c r="C26" s="360">
        <v>266.89668137688619</v>
      </c>
      <c r="D26" s="360">
        <v>225.19245375120227</v>
      </c>
      <c r="E26" s="360">
        <v>256.4692945476462</v>
      </c>
      <c r="F26" s="360">
        <v>297.92716687577183</v>
      </c>
      <c r="G26" s="369">
        <v>337.81876604103599</v>
      </c>
      <c r="Q26" s="919" t="s">
        <v>225</v>
      </c>
      <c r="R26" s="918"/>
      <c r="S26" s="920">
        <f>(SUM(B$61:B$65)/SUM(B$51:B$60))*100</f>
        <v>30.339083878643663</v>
      </c>
    </row>
    <row r="27" spans="1:26" x14ac:dyDescent="0.25">
      <c r="A27" s="365" t="s">
        <v>4</v>
      </c>
      <c r="B27" s="359">
        <v>231</v>
      </c>
      <c r="C27" s="360">
        <v>254.08673555819075</v>
      </c>
      <c r="D27" s="360">
        <v>262.69952926455045</v>
      </c>
      <c r="E27" s="360">
        <v>220.98803961152814</v>
      </c>
      <c r="F27" s="360">
        <v>253.07646924240808</v>
      </c>
      <c r="G27" s="369">
        <v>294.22877469005743</v>
      </c>
      <c r="Q27" s="919" t="s">
        <v>226</v>
      </c>
      <c r="R27" s="918"/>
      <c r="S27" s="920">
        <f>(SUM(B$61:B$65)/SUM(B$48:B$50))*100</f>
        <v>67.061143984220905</v>
      </c>
    </row>
    <row r="28" spans="1:26" x14ac:dyDescent="0.25">
      <c r="A28" s="365" t="s">
        <v>5</v>
      </c>
      <c r="B28" s="359">
        <v>204</v>
      </c>
      <c r="C28" s="360">
        <v>227.34144518625385</v>
      </c>
      <c r="D28" s="360">
        <v>250.1084358988731</v>
      </c>
      <c r="E28" s="360">
        <v>258.46613233184206</v>
      </c>
      <c r="F28" s="360">
        <v>216.82591365455886</v>
      </c>
      <c r="G28" s="369">
        <v>249.68577769244715</v>
      </c>
      <c r="Q28" s="919" t="s">
        <v>227</v>
      </c>
      <c r="R28" s="918"/>
      <c r="S28" s="921">
        <f>(B$21/B$43)*100</f>
        <v>99.898408398239084</v>
      </c>
    </row>
    <row r="29" spans="1:26" x14ac:dyDescent="0.25">
      <c r="A29" s="365" t="s">
        <v>6</v>
      </c>
      <c r="B29" s="359">
        <v>111</v>
      </c>
      <c r="C29" s="360">
        <v>201.5580735527052</v>
      </c>
      <c r="D29" s="360">
        <v>223.38621610506456</v>
      </c>
      <c r="E29" s="360">
        <v>245.84477371062377</v>
      </c>
      <c r="F29" s="360">
        <v>253.98023292004996</v>
      </c>
      <c r="G29" s="369">
        <v>212.51748308215002</v>
      </c>
      <c r="Q29" s="919" t="s">
        <v>228</v>
      </c>
      <c r="R29" s="918"/>
      <c r="S29" s="921">
        <f>(SUM(B$48)/SUM(B$28:B$33))*1000</f>
        <v>597.6267529665588</v>
      </c>
    </row>
    <row r="30" spans="1:26" x14ac:dyDescent="0.25">
      <c r="A30" s="365" t="s">
        <v>7</v>
      </c>
      <c r="B30" s="359">
        <v>165</v>
      </c>
      <c r="C30" s="360">
        <v>107.96207104060186</v>
      </c>
      <c r="D30" s="360">
        <v>199.33391665746947</v>
      </c>
      <c r="E30" s="360">
        <v>219.70743485781156</v>
      </c>
      <c r="F30" s="360">
        <v>241.93398447806513</v>
      </c>
      <c r="G30" s="369">
        <v>249.88925800484986</v>
      </c>
      <c r="Q30" s="919" t="s">
        <v>229</v>
      </c>
      <c r="R30" s="918"/>
      <c r="S30" s="921">
        <f>(SUM(B$52:B$54)/SUM(B$48:B$51,B$55:B$65))*100</f>
        <v>17.894947074096265</v>
      </c>
    </row>
    <row r="31" spans="1:26" x14ac:dyDescent="0.25">
      <c r="A31" s="365" t="s">
        <v>8</v>
      </c>
      <c r="B31" s="359">
        <v>160</v>
      </c>
      <c r="C31" s="360">
        <v>162.13133146544041</v>
      </c>
      <c r="D31" s="360">
        <v>105.1803904725687</v>
      </c>
      <c r="E31" s="360">
        <v>197.45944366391493</v>
      </c>
      <c r="F31" s="360">
        <v>216.46521434162159</v>
      </c>
      <c r="G31" s="369">
        <v>238.5386819512245</v>
      </c>
      <c r="Q31" s="918"/>
      <c r="R31" s="918"/>
      <c r="S31" s="904"/>
    </row>
    <row r="32" spans="1:26" x14ac:dyDescent="0.25">
      <c r="A32" s="365" t="s">
        <v>9</v>
      </c>
      <c r="B32" s="359">
        <v>142</v>
      </c>
      <c r="C32" s="360">
        <v>157.45765629290759</v>
      </c>
      <c r="D32" s="360">
        <v>159.39174521760705</v>
      </c>
      <c r="E32" s="360">
        <v>102.53946047923658</v>
      </c>
      <c r="F32" s="360">
        <v>195.71634517383873</v>
      </c>
      <c r="G32" s="369">
        <v>213.42000729218694</v>
      </c>
      <c r="Q32" s="904"/>
      <c r="R32" s="904"/>
      <c r="S32" s="904"/>
    </row>
    <row r="33" spans="1:19" x14ac:dyDescent="0.25">
      <c r="A33" s="365" t="s">
        <v>10</v>
      </c>
      <c r="B33" s="359">
        <v>145</v>
      </c>
      <c r="C33" s="360">
        <v>139.18440104224811</v>
      </c>
      <c r="D33" s="360">
        <v>154.76020315233777</v>
      </c>
      <c r="E33" s="360">
        <v>156.51164509760858</v>
      </c>
      <c r="F33" s="360">
        <v>99.877143511602412</v>
      </c>
      <c r="G33" s="369">
        <v>193.76165878629268</v>
      </c>
      <c r="Q33" s="904"/>
      <c r="R33" s="904"/>
      <c r="S33" s="904"/>
    </row>
    <row r="34" spans="1:19" x14ac:dyDescent="0.25">
      <c r="A34" s="366" t="s">
        <v>11</v>
      </c>
      <c r="B34" s="361">
        <v>203</v>
      </c>
      <c r="C34" s="362">
        <v>140.89446021517739</v>
      </c>
      <c r="D34" s="362">
        <v>136.21715030868603</v>
      </c>
      <c r="E34" s="362">
        <v>151.86861413761454</v>
      </c>
      <c r="F34" s="362">
        <v>153.46047599379162</v>
      </c>
      <c r="G34" s="370">
        <v>97.17534642739065</v>
      </c>
      <c r="Q34" s="904"/>
      <c r="R34" s="904"/>
      <c r="S34" s="904"/>
    </row>
    <row r="35" spans="1:19" x14ac:dyDescent="0.25">
      <c r="A35" s="366" t="s">
        <v>12</v>
      </c>
      <c r="B35" s="361">
        <v>182</v>
      </c>
      <c r="C35" s="362">
        <v>197.76752005128273</v>
      </c>
      <c r="D35" s="362">
        <v>136.13587413341631</v>
      </c>
      <c r="E35" s="362">
        <v>132.59611770970861</v>
      </c>
      <c r="F35" s="362">
        <v>148.22492995173457</v>
      </c>
      <c r="G35" s="370">
        <v>149.66956372824333</v>
      </c>
      <c r="Q35" s="904"/>
      <c r="R35" s="904"/>
      <c r="S35" s="904"/>
    </row>
    <row r="36" spans="1:19" x14ac:dyDescent="0.25">
      <c r="A36" s="366" t="s">
        <v>13</v>
      </c>
      <c r="B36" s="361">
        <v>142</v>
      </c>
      <c r="C36" s="362">
        <v>176.20619866237732</v>
      </c>
      <c r="D36" s="362">
        <v>191.1750593287762</v>
      </c>
      <c r="E36" s="362">
        <v>130.54177933601039</v>
      </c>
      <c r="F36" s="362">
        <v>128.1234060654138</v>
      </c>
      <c r="G36" s="370">
        <v>143.59310510051051</v>
      </c>
      <c r="Q36" s="904"/>
      <c r="R36" s="904"/>
      <c r="S36" s="904"/>
    </row>
    <row r="37" spans="1:19" x14ac:dyDescent="0.25">
      <c r="A37" s="366" t="s">
        <v>14</v>
      </c>
      <c r="B37" s="361">
        <v>152</v>
      </c>
      <c r="C37" s="362">
        <v>136.93447615340705</v>
      </c>
      <c r="D37" s="362">
        <v>170.85372528600982</v>
      </c>
      <c r="E37" s="362">
        <v>185.08755355045372</v>
      </c>
      <c r="F37" s="362">
        <v>125.41053923559915</v>
      </c>
      <c r="G37" s="370">
        <v>124.04351177279578</v>
      </c>
      <c r="Q37" s="904"/>
      <c r="R37" s="904"/>
      <c r="S37" s="904"/>
    </row>
    <row r="38" spans="1:19" x14ac:dyDescent="0.25">
      <c r="A38" s="366" t="s">
        <v>15</v>
      </c>
      <c r="B38" s="361">
        <v>138</v>
      </c>
      <c r="C38" s="362">
        <v>146.12013017854366</v>
      </c>
      <c r="D38" s="362">
        <v>131.32977742142018</v>
      </c>
      <c r="E38" s="362">
        <v>164.77041184835616</v>
      </c>
      <c r="F38" s="362">
        <v>178.24471746934574</v>
      </c>
      <c r="G38" s="370">
        <v>119.88326049206484</v>
      </c>
      <c r="Q38" s="904"/>
      <c r="R38" s="904"/>
      <c r="S38" s="904"/>
    </row>
    <row r="39" spans="1:19" x14ac:dyDescent="0.25">
      <c r="A39" s="366" t="s">
        <v>16</v>
      </c>
      <c r="B39" s="361">
        <v>106</v>
      </c>
      <c r="C39" s="362">
        <v>129.39481683649277</v>
      </c>
      <c r="D39" s="362">
        <v>136.77254493139611</v>
      </c>
      <c r="E39" s="362">
        <v>122.66043073060378</v>
      </c>
      <c r="F39" s="362">
        <v>154.75676052258191</v>
      </c>
      <c r="G39" s="370">
        <v>167.18781784749893</v>
      </c>
      <c r="Q39" s="904"/>
      <c r="R39" s="904"/>
      <c r="S39" s="904"/>
    </row>
    <row r="40" spans="1:19" x14ac:dyDescent="0.25">
      <c r="A40" s="366" t="s">
        <v>17</v>
      </c>
      <c r="B40" s="361">
        <v>95</v>
      </c>
      <c r="C40" s="362">
        <v>96.886766198133586</v>
      </c>
      <c r="D40" s="362">
        <v>118.63435183488852</v>
      </c>
      <c r="E40" s="362">
        <v>125.19153111364191</v>
      </c>
      <c r="F40" s="362">
        <v>112.05507052459458</v>
      </c>
      <c r="G40" s="370">
        <v>142.16377823150879</v>
      </c>
      <c r="Q40" s="904"/>
      <c r="R40" s="904"/>
      <c r="S40" s="904"/>
    </row>
    <row r="41" spans="1:19" x14ac:dyDescent="0.25">
      <c r="A41" s="366" t="s">
        <v>18</v>
      </c>
      <c r="B41" s="361">
        <v>100</v>
      </c>
      <c r="C41" s="362">
        <v>81.721149268152274</v>
      </c>
      <c r="D41" s="362">
        <v>83.721969842939274</v>
      </c>
      <c r="E41" s="362">
        <v>102.82751763837305</v>
      </c>
      <c r="F41" s="362">
        <v>108.34631205759463</v>
      </c>
      <c r="G41" s="370">
        <v>96.807144987090382</v>
      </c>
      <c r="Q41" s="904"/>
      <c r="R41" s="904"/>
      <c r="S41" s="904"/>
    </row>
    <row r="42" spans="1:19" ht="15.75" thickBot="1" x14ac:dyDescent="0.3">
      <c r="A42" s="367" t="s">
        <v>19</v>
      </c>
      <c r="B42" s="363">
        <v>147</v>
      </c>
      <c r="C42" s="364">
        <v>186.17482305398235</v>
      </c>
      <c r="D42" s="364">
        <v>201.55063055485667</v>
      </c>
      <c r="E42" s="364">
        <v>214.67295146017565</v>
      </c>
      <c r="F42" s="364">
        <v>239.21932087615187</v>
      </c>
      <c r="G42" s="371">
        <v>261.98386440736374</v>
      </c>
      <c r="Q42" s="904"/>
      <c r="R42" s="904"/>
      <c r="S42" s="904"/>
    </row>
    <row r="43" spans="1:19" ht="15.75" thickTop="1" x14ac:dyDescent="0.25">
      <c r="A43" s="366" t="s">
        <v>20</v>
      </c>
      <c r="B43" s="361">
        <v>2953</v>
      </c>
      <c r="C43" s="362">
        <v>3038.9400686638155</v>
      </c>
      <c r="D43" s="362">
        <v>3147.2198214567629</v>
      </c>
      <c r="E43" s="362">
        <v>3290.8831664869399</v>
      </c>
      <c r="F43" s="362">
        <v>3466.740763267213</v>
      </c>
      <c r="G43" s="370">
        <v>3667.2609850518365</v>
      </c>
      <c r="Q43" s="904"/>
      <c r="R43" s="904"/>
      <c r="S43" s="904"/>
    </row>
    <row r="44" spans="1:19" x14ac:dyDescent="0.25">
      <c r="A44" s="358"/>
      <c r="B44" s="358"/>
      <c r="C44" s="358"/>
      <c r="D44" s="358"/>
      <c r="E44" s="358"/>
      <c r="F44" s="358"/>
      <c r="G44" s="358"/>
      <c r="Q44" s="919" t="s">
        <v>223</v>
      </c>
      <c r="R44" s="918"/>
      <c r="S44" s="920">
        <f>(SUM(C$48:C$50,C$61:C$65)/SUM(C$51:C$60))*100</f>
        <v>77.957481087091665</v>
      </c>
    </row>
    <row r="45" spans="1:19" x14ac:dyDescent="0.25">
      <c r="A45" s="358"/>
      <c r="B45" s="358"/>
      <c r="C45" s="358"/>
      <c r="D45" s="358"/>
      <c r="E45" s="358"/>
      <c r="F45" s="358"/>
      <c r="G45" s="358"/>
      <c r="Q45" s="919" t="s">
        <v>224</v>
      </c>
      <c r="R45" s="918"/>
      <c r="S45" s="920">
        <f>(SUM(C$48:C$50)/SUM(C$51:C$60))*100</f>
        <v>44.795064415342082</v>
      </c>
    </row>
    <row r="46" spans="1:19" x14ac:dyDescent="0.25">
      <c r="A46" s="922" t="s">
        <v>105</v>
      </c>
      <c r="B46" s="923"/>
      <c r="C46" s="923"/>
      <c r="D46" s="923"/>
      <c r="E46" s="923"/>
      <c r="F46" s="923"/>
      <c r="G46" s="924"/>
      <c r="Q46" s="919" t="s">
        <v>225</v>
      </c>
      <c r="R46" s="918"/>
      <c r="S46" s="920">
        <f>(SUM(C$61:C$65)/SUM(C$51:C$60))*100</f>
        <v>33.16241667174959</v>
      </c>
    </row>
    <row r="47" spans="1:19" x14ac:dyDescent="0.25">
      <c r="A47" s="365" t="s">
        <v>1</v>
      </c>
      <c r="B47" s="359">
        <v>2010</v>
      </c>
      <c r="C47" s="359">
        <v>2015</v>
      </c>
      <c r="D47" s="359">
        <v>2020</v>
      </c>
      <c r="E47" s="359">
        <v>2025</v>
      </c>
      <c r="F47" s="359">
        <v>2030</v>
      </c>
      <c r="G47" s="368">
        <v>2035</v>
      </c>
      <c r="Q47" s="919" t="s">
        <v>226</v>
      </c>
      <c r="R47" s="918"/>
      <c r="S47" s="920">
        <f>(SUM(C$61:C$65)/SUM(C$48:C$50))*100</f>
        <v>74.031407487811606</v>
      </c>
    </row>
    <row r="48" spans="1:19" x14ac:dyDescent="0.25">
      <c r="A48" s="365" t="s">
        <v>2</v>
      </c>
      <c r="B48" s="359">
        <v>554</v>
      </c>
      <c r="C48" s="360">
        <v>469.83364596026433</v>
      </c>
      <c r="D48" s="360">
        <v>532.1957520089403</v>
      </c>
      <c r="E48" s="360">
        <v>617.71435437308105</v>
      </c>
      <c r="F48" s="360">
        <v>700.19747017415057</v>
      </c>
      <c r="G48" s="369">
        <v>765.08813166729351</v>
      </c>
      <c r="Q48" s="919" t="s">
        <v>227</v>
      </c>
      <c r="R48" s="918"/>
      <c r="S48" s="921">
        <f>(C$21/C$43)*100</f>
        <v>99.207254068581847</v>
      </c>
    </row>
    <row r="49" spans="1:19" x14ac:dyDescent="0.25">
      <c r="A49" s="365" t="s">
        <v>3</v>
      </c>
      <c r="B49" s="359">
        <v>519</v>
      </c>
      <c r="C49" s="360">
        <v>543.03213731409369</v>
      </c>
      <c r="D49" s="360">
        <v>459.01724628582269</v>
      </c>
      <c r="E49" s="360">
        <v>522.7579926843174</v>
      </c>
      <c r="F49" s="360">
        <v>607.26105289478255</v>
      </c>
      <c r="G49" s="369">
        <v>688.57158044666608</v>
      </c>
      <c r="Q49" s="919" t="s">
        <v>228</v>
      </c>
      <c r="R49" s="918"/>
      <c r="S49" s="921">
        <f>(SUM(C$48)/SUM(C$28:C$33))*1000</f>
        <v>471.89347106936617</v>
      </c>
    </row>
    <row r="50" spans="1:19" x14ac:dyDescent="0.25">
      <c r="A50" s="365" t="s">
        <v>4</v>
      </c>
      <c r="B50" s="359">
        <v>448</v>
      </c>
      <c r="C50" s="360">
        <v>510.98064005765133</v>
      </c>
      <c r="D50" s="360">
        <v>534.1365283160635</v>
      </c>
      <c r="E50" s="360">
        <v>450.08335052494408</v>
      </c>
      <c r="F50" s="360">
        <v>515.40915953360309</v>
      </c>
      <c r="G50" s="369">
        <v>599.21937169003786</v>
      </c>
      <c r="Q50" s="919" t="s">
        <v>229</v>
      </c>
      <c r="R50" s="918"/>
      <c r="S50" s="921">
        <f>(SUM(C$52:C$54)/SUM(C$48:C$51,C$55:C$65))*100</f>
        <v>19.278538330215493</v>
      </c>
    </row>
    <row r="51" spans="1:19" x14ac:dyDescent="0.25">
      <c r="A51" s="365" t="s">
        <v>5</v>
      </c>
      <c r="B51" s="359">
        <v>428</v>
      </c>
      <c r="C51" s="360">
        <v>440.1988408341515</v>
      </c>
      <c r="D51" s="360">
        <v>503.07435147070464</v>
      </c>
      <c r="E51" s="360">
        <v>525.41929590478003</v>
      </c>
      <c r="F51" s="360">
        <v>441.45538104465453</v>
      </c>
      <c r="G51" s="369">
        <v>508.31518554675904</v>
      </c>
      <c r="Q51" s="904"/>
      <c r="R51" s="904"/>
      <c r="S51" s="904"/>
    </row>
    <row r="52" spans="1:19" x14ac:dyDescent="0.25">
      <c r="A52" s="365" t="s">
        <v>6</v>
      </c>
      <c r="B52" s="359">
        <v>241</v>
      </c>
      <c r="C52" s="360">
        <v>422.45916114871181</v>
      </c>
      <c r="D52" s="360">
        <v>431.74259942669573</v>
      </c>
      <c r="E52" s="360">
        <v>494.46342909748114</v>
      </c>
      <c r="F52" s="360">
        <v>516.04778064801781</v>
      </c>
      <c r="G52" s="369">
        <v>432.41800301128023</v>
      </c>
      <c r="Q52" s="904"/>
      <c r="R52" s="904"/>
      <c r="S52" s="904"/>
    </row>
    <row r="53" spans="1:19" x14ac:dyDescent="0.25">
      <c r="A53" s="365" t="s">
        <v>7</v>
      </c>
      <c r="B53" s="359">
        <v>328</v>
      </c>
      <c r="C53" s="360">
        <v>234.65773900377877</v>
      </c>
      <c r="D53" s="360">
        <v>417.21944368623122</v>
      </c>
      <c r="E53" s="360">
        <v>423.70630906517607</v>
      </c>
      <c r="F53" s="360">
        <v>486.38214157103403</v>
      </c>
      <c r="G53" s="369">
        <v>507.289820577527</v>
      </c>
      <c r="Q53" s="904"/>
      <c r="R53" s="904"/>
      <c r="S53" s="904"/>
    </row>
    <row r="54" spans="1:19" x14ac:dyDescent="0.25">
      <c r="A54" s="365" t="s">
        <v>8</v>
      </c>
      <c r="B54" s="359">
        <v>327</v>
      </c>
      <c r="C54" s="360">
        <v>321.33409479575005</v>
      </c>
      <c r="D54" s="360">
        <v>228.49372398274653</v>
      </c>
      <c r="E54" s="360">
        <v>412.07721510346823</v>
      </c>
      <c r="F54" s="360">
        <v>415.95737924075684</v>
      </c>
      <c r="G54" s="369">
        <v>478.61957149705017</v>
      </c>
      <c r="Q54" s="904"/>
      <c r="R54" s="904"/>
      <c r="S54" s="904"/>
    </row>
    <row r="55" spans="1:19" x14ac:dyDescent="0.25">
      <c r="A55" s="365" t="s">
        <v>9</v>
      </c>
      <c r="B55" s="359">
        <v>308</v>
      </c>
      <c r="C55" s="360">
        <v>320.53547986092769</v>
      </c>
      <c r="D55" s="360">
        <v>314.84247557758346</v>
      </c>
      <c r="E55" s="360">
        <v>222.5451971318987</v>
      </c>
      <c r="F55" s="360">
        <v>407.06510898253362</v>
      </c>
      <c r="G55" s="369">
        <v>408.49755555192894</v>
      </c>
      <c r="Q55" s="904"/>
      <c r="R55" s="904"/>
      <c r="S55" s="904"/>
    </row>
    <row r="56" spans="1:19" x14ac:dyDescent="0.25">
      <c r="A56" s="365" t="s">
        <v>10</v>
      </c>
      <c r="B56" s="359">
        <v>315</v>
      </c>
      <c r="C56" s="360">
        <v>301.48824953898304</v>
      </c>
      <c r="D56" s="360">
        <v>314.35510667287485</v>
      </c>
      <c r="E56" s="360">
        <v>308.64372805897358</v>
      </c>
      <c r="F56" s="360">
        <v>216.95710347185593</v>
      </c>
      <c r="G56" s="369">
        <v>402.36019705718337</v>
      </c>
      <c r="Q56" s="904"/>
      <c r="R56" s="904"/>
      <c r="S56" s="904"/>
    </row>
    <row r="57" spans="1:19" x14ac:dyDescent="0.25">
      <c r="A57" s="366" t="s">
        <v>11</v>
      </c>
      <c r="B57" s="361">
        <v>393</v>
      </c>
      <c r="C57" s="362">
        <v>305.44077363840267</v>
      </c>
      <c r="D57" s="362">
        <v>293.66912415508568</v>
      </c>
      <c r="E57" s="362">
        <v>306.84536508155577</v>
      </c>
      <c r="F57" s="362">
        <v>301.21312842597615</v>
      </c>
      <c r="G57" s="370">
        <v>210.55684218311185</v>
      </c>
      <c r="Q57" s="904"/>
      <c r="R57" s="904"/>
      <c r="S57" s="904"/>
    </row>
    <row r="58" spans="1:19" x14ac:dyDescent="0.25">
      <c r="A58" s="366" t="s">
        <v>12</v>
      </c>
      <c r="B58" s="361">
        <v>394</v>
      </c>
      <c r="C58" s="362">
        <v>382.06289858077071</v>
      </c>
      <c r="D58" s="362">
        <v>295.80776454056024</v>
      </c>
      <c r="E58" s="362">
        <v>285.74137874251142</v>
      </c>
      <c r="F58" s="362">
        <v>299.12675454559064</v>
      </c>
      <c r="G58" s="370">
        <v>293.57363529097898</v>
      </c>
      <c r="Q58" s="904"/>
      <c r="R58" s="904"/>
      <c r="S58" s="904"/>
    </row>
    <row r="59" spans="1:19" x14ac:dyDescent="0.25">
      <c r="A59" s="366" t="s">
        <v>13</v>
      </c>
      <c r="B59" s="361">
        <v>309</v>
      </c>
      <c r="C59" s="362">
        <v>380.63082992615318</v>
      </c>
      <c r="D59" s="362">
        <v>367.96759108049389</v>
      </c>
      <c r="E59" s="362">
        <v>283.80940057317696</v>
      </c>
      <c r="F59" s="362">
        <v>275.48690512836208</v>
      </c>
      <c r="G59" s="370">
        <v>288.96297823389506</v>
      </c>
      <c r="Q59" s="904"/>
      <c r="R59" s="904"/>
      <c r="S59" s="904"/>
    </row>
    <row r="60" spans="1:19" x14ac:dyDescent="0.25">
      <c r="A60" s="366" t="s">
        <v>14</v>
      </c>
      <c r="B60" s="361">
        <v>319</v>
      </c>
      <c r="C60" s="362">
        <v>293.00961777006125</v>
      </c>
      <c r="D60" s="362">
        <v>362.79016553848192</v>
      </c>
      <c r="E60" s="362">
        <v>350.23770109750518</v>
      </c>
      <c r="F60" s="362">
        <v>268.71254004524849</v>
      </c>
      <c r="G60" s="370">
        <v>262.16897897870484</v>
      </c>
      <c r="Q60" s="904"/>
      <c r="R60" s="904"/>
      <c r="S60" s="904"/>
    </row>
    <row r="61" spans="1:19" x14ac:dyDescent="0.25">
      <c r="A61" s="366" t="s">
        <v>15</v>
      </c>
      <c r="B61" s="361">
        <v>263</v>
      </c>
      <c r="C61" s="362">
        <v>300.57285149046982</v>
      </c>
      <c r="D61" s="362">
        <v>275.106162157212</v>
      </c>
      <c r="E61" s="362">
        <v>342.41868545604245</v>
      </c>
      <c r="F61" s="362">
        <v>330.35325249531957</v>
      </c>
      <c r="G61" s="370">
        <v>252.01269600004474</v>
      </c>
      <c r="Q61" s="904"/>
      <c r="R61" s="904"/>
      <c r="S61" s="904"/>
    </row>
    <row r="62" spans="1:19" x14ac:dyDescent="0.25">
      <c r="A62" s="366" t="s">
        <v>16</v>
      </c>
      <c r="B62" s="361">
        <v>208</v>
      </c>
      <c r="C62" s="362">
        <v>238.49887627800396</v>
      </c>
      <c r="D62" s="362">
        <v>271.91672591377392</v>
      </c>
      <c r="E62" s="362">
        <v>247.97768308484854</v>
      </c>
      <c r="F62" s="362">
        <v>310.34566676426135</v>
      </c>
      <c r="G62" s="370">
        <v>299.78202137422943</v>
      </c>
      <c r="Q62" s="904"/>
      <c r="R62" s="904"/>
      <c r="S62" s="904"/>
    </row>
    <row r="63" spans="1:19" x14ac:dyDescent="0.25">
      <c r="A63" s="366" t="s">
        <v>17</v>
      </c>
      <c r="B63" s="361">
        <v>175</v>
      </c>
      <c r="C63" s="362">
        <v>184.47028728585306</v>
      </c>
      <c r="D63" s="362">
        <v>212.32073577516826</v>
      </c>
      <c r="E63" s="362">
        <v>241.53090194633378</v>
      </c>
      <c r="F63" s="362">
        <v>219.53912563246229</v>
      </c>
      <c r="G63" s="370">
        <v>276.2585744752476</v>
      </c>
      <c r="Q63" s="904"/>
      <c r="R63" s="904"/>
      <c r="S63" s="904"/>
    </row>
    <row r="64" spans="1:19" x14ac:dyDescent="0.25">
      <c r="A64" s="366" t="s">
        <v>18</v>
      </c>
      <c r="B64" s="361">
        <v>166</v>
      </c>
      <c r="C64" s="362">
        <v>139.21199687505202</v>
      </c>
      <c r="D64" s="362">
        <v>146.93700088827205</v>
      </c>
      <c r="E64" s="362">
        <v>170.4515091338767</v>
      </c>
      <c r="F64" s="362">
        <v>192.53964773334687</v>
      </c>
      <c r="G64" s="370">
        <v>174.32082506732368</v>
      </c>
      <c r="Q64" s="919" t="s">
        <v>223</v>
      </c>
      <c r="R64" s="918"/>
      <c r="S64" s="920">
        <f>(SUM(D$48:D$50,D$61:D$65)/SUM(D$51:D$60))*100</f>
        <v>77.00426612314034</v>
      </c>
    </row>
    <row r="65" spans="1:19" ht="15.75" thickBot="1" x14ac:dyDescent="0.3">
      <c r="A65" s="367" t="s">
        <v>19</v>
      </c>
      <c r="B65" s="363">
        <v>208</v>
      </c>
      <c r="C65" s="364">
        <v>265.37094321598352</v>
      </c>
      <c r="D65" s="364">
        <v>286.59144771646396</v>
      </c>
      <c r="E65" s="364">
        <v>306.96931660326061</v>
      </c>
      <c r="F65" s="364">
        <v>338.82851015951064</v>
      </c>
      <c r="G65" s="371">
        <v>376.6414572878877</v>
      </c>
      <c r="Q65" s="919" t="s">
        <v>224</v>
      </c>
      <c r="R65" s="918"/>
      <c r="S65" s="920">
        <f>(SUM(D$48:D$50)/SUM(D$51:D$60))*100</f>
        <v>43.211495677354215</v>
      </c>
    </row>
    <row r="66" spans="1:19" ht="15.75" thickTop="1" x14ac:dyDescent="0.25">
      <c r="A66" s="366" t="s">
        <v>20</v>
      </c>
      <c r="B66" s="361">
        <v>5903</v>
      </c>
      <c r="C66" s="362">
        <v>6053.7890635750628</v>
      </c>
      <c r="D66" s="362">
        <v>6248.1839451931755</v>
      </c>
      <c r="E66" s="362">
        <v>6513.3928136632303</v>
      </c>
      <c r="F66" s="362">
        <v>6842.8781084914663</v>
      </c>
      <c r="G66" s="370">
        <v>7224.65742593715</v>
      </c>
      <c r="Q66" s="919" t="s">
        <v>225</v>
      </c>
      <c r="R66" s="918"/>
      <c r="S66" s="920">
        <f>(SUM(D$61:D$65)/SUM(D$51:D$60))*100</f>
        <v>33.792770445786132</v>
      </c>
    </row>
    <row r="67" spans="1:19" x14ac:dyDescent="0.25">
      <c r="Q67" s="919" t="s">
        <v>226</v>
      </c>
      <c r="R67" s="918"/>
      <c r="S67" s="920">
        <f>(SUM(D$61:D$65)/SUM(D$48:D$50))*100</f>
        <v>78.203195506365816</v>
      </c>
    </row>
    <row r="68" spans="1:19" x14ac:dyDescent="0.25">
      <c r="Q68" s="919" t="s">
        <v>227</v>
      </c>
      <c r="R68" s="918"/>
      <c r="S68" s="921">
        <f>(D$21/D$43)*100</f>
        <v>98.530267971592139</v>
      </c>
    </row>
    <row r="69" spans="1:19" x14ac:dyDescent="0.25">
      <c r="Q69" s="919" t="s">
        <v>228</v>
      </c>
      <c r="R69" s="918"/>
      <c r="S69" s="921">
        <f>(SUM(D$48)/SUM(D$28:D$33))*1000</f>
        <v>487.28694494774334</v>
      </c>
    </row>
    <row r="70" spans="1:19" x14ac:dyDescent="0.25">
      <c r="Q70" s="919" t="s">
        <v>229</v>
      </c>
      <c r="R70" s="918"/>
      <c r="S70" s="921">
        <f>(SUM(D$52:D$54)/SUM(D$48:D$51,D$55:D$65))*100</f>
        <v>20.837602170998448</v>
      </c>
    </row>
    <row r="71" spans="1:19" x14ac:dyDescent="0.25">
      <c r="Q71" s="904"/>
      <c r="R71" s="904"/>
      <c r="S71" s="904"/>
    </row>
    <row r="72" spans="1:19" x14ac:dyDescent="0.25">
      <c r="Q72" s="904"/>
      <c r="R72" s="904"/>
      <c r="S72" s="904"/>
    </row>
    <row r="73" spans="1:19" x14ac:dyDescent="0.25">
      <c r="Q73" s="904"/>
      <c r="R73" s="904"/>
      <c r="S73" s="904"/>
    </row>
    <row r="74" spans="1:19" x14ac:dyDescent="0.25">
      <c r="Q74" s="904"/>
      <c r="R74" s="904"/>
      <c r="S74" s="904"/>
    </row>
    <row r="75" spans="1:19" x14ac:dyDescent="0.25">
      <c r="Q75" s="904"/>
      <c r="R75" s="904"/>
      <c r="S75" s="904"/>
    </row>
    <row r="76" spans="1:19" x14ac:dyDescent="0.25">
      <c r="Q76" s="904"/>
      <c r="R76" s="904"/>
      <c r="S76" s="904"/>
    </row>
    <row r="77" spans="1:19" x14ac:dyDescent="0.25">
      <c r="Q77" s="904"/>
      <c r="R77" s="904"/>
      <c r="S77" s="904"/>
    </row>
    <row r="78" spans="1:19" x14ac:dyDescent="0.25">
      <c r="Q78" s="904"/>
      <c r="R78" s="904"/>
      <c r="S78" s="904"/>
    </row>
    <row r="79" spans="1:19" x14ac:dyDescent="0.25">
      <c r="Q79" s="904"/>
      <c r="R79" s="904"/>
      <c r="S79" s="904"/>
    </row>
    <row r="80" spans="1:19" x14ac:dyDescent="0.25">
      <c r="Q80" s="904"/>
      <c r="R80" s="904"/>
      <c r="S80" s="904"/>
    </row>
    <row r="81" spans="17:19" x14ac:dyDescent="0.25">
      <c r="Q81" s="904"/>
      <c r="R81" s="904"/>
      <c r="S81" s="904"/>
    </row>
    <row r="82" spans="17:19" x14ac:dyDescent="0.25">
      <c r="Q82" s="904"/>
      <c r="R82" s="904"/>
      <c r="S82" s="904"/>
    </row>
    <row r="83" spans="17:19" x14ac:dyDescent="0.25">
      <c r="Q83" s="904"/>
      <c r="R83" s="904"/>
      <c r="S83" s="904"/>
    </row>
    <row r="84" spans="17:19" x14ac:dyDescent="0.25">
      <c r="Q84" s="919" t="s">
        <v>223</v>
      </c>
      <c r="R84" s="918"/>
      <c r="S84" s="920">
        <f>(SUM(E$48:E$50,E$61:E$65)/SUM(E$51:E$60))*100</f>
        <v>80.252182250213266</v>
      </c>
    </row>
    <row r="85" spans="17:19" x14ac:dyDescent="0.25">
      <c r="Q85" s="919" t="s">
        <v>224</v>
      </c>
      <c r="R85" s="918"/>
      <c r="S85" s="920">
        <f>(SUM(E$48:E$50)/SUM(E$51:E$60))*100</f>
        <v>44.017172567622623</v>
      </c>
    </row>
    <row r="86" spans="17:19" x14ac:dyDescent="0.25">
      <c r="Q86" s="919" t="s">
        <v>225</v>
      </c>
      <c r="R86" s="918"/>
      <c r="S86" s="920">
        <f>(SUM(E$61:E$65)/SUM(E$51:E$60))*100</f>
        <v>36.235009682590643</v>
      </c>
    </row>
    <row r="87" spans="17:19" x14ac:dyDescent="0.25">
      <c r="Q87" s="919" t="s">
        <v>226</v>
      </c>
      <c r="R87" s="918"/>
      <c r="S87" s="920">
        <f>(SUM(E$61:E$65)/SUM(E$48:E$50))*100</f>
        <v>82.320166355355028</v>
      </c>
    </row>
    <row r="88" spans="17:19" x14ac:dyDescent="0.25">
      <c r="Q88" s="919" t="s">
        <v>227</v>
      </c>
      <c r="R88" s="918"/>
      <c r="S88" s="921">
        <f>(E$21/E$43)*100</f>
        <v>97.922335256172659</v>
      </c>
    </row>
    <row r="89" spans="17:19" x14ac:dyDescent="0.25">
      <c r="Q89" s="919" t="s">
        <v>228</v>
      </c>
      <c r="R89" s="918"/>
      <c r="S89" s="921">
        <f>(SUM(E$48)/SUM(E$28:E$33))*1000</f>
        <v>523.25221308161542</v>
      </c>
    </row>
    <row r="90" spans="17:19" x14ac:dyDescent="0.25">
      <c r="Q90" s="919" t="s">
        <v>229</v>
      </c>
      <c r="R90" s="918"/>
      <c r="S90" s="921">
        <f>(SUM(E$52:E$54)/SUM(E$48:E$51,E$55:E$65))*100</f>
        <v>25.664856615943442</v>
      </c>
    </row>
    <row r="91" spans="17:19" x14ac:dyDescent="0.25">
      <c r="Q91" s="904"/>
      <c r="R91" s="904"/>
      <c r="S91" s="904"/>
    </row>
    <row r="92" spans="17:19" x14ac:dyDescent="0.25">
      <c r="Q92" s="904"/>
      <c r="R92" s="904"/>
      <c r="S92" s="904"/>
    </row>
    <row r="93" spans="17:19" x14ac:dyDescent="0.25">
      <c r="Q93" s="904"/>
      <c r="R93" s="904"/>
      <c r="S93" s="904"/>
    </row>
    <row r="94" spans="17:19" x14ac:dyDescent="0.25">
      <c r="Q94" s="904"/>
      <c r="R94" s="904"/>
      <c r="S94" s="904"/>
    </row>
    <row r="95" spans="17:19" x14ac:dyDescent="0.25">
      <c r="Q95" s="904"/>
      <c r="R95" s="904"/>
      <c r="S95" s="904"/>
    </row>
    <row r="96" spans="17:19" x14ac:dyDescent="0.25">
      <c r="Q96" s="904"/>
      <c r="R96" s="904"/>
      <c r="S96" s="904"/>
    </row>
    <row r="97" spans="17:19" x14ac:dyDescent="0.25">
      <c r="Q97" s="904"/>
      <c r="R97" s="904"/>
      <c r="S97" s="904"/>
    </row>
    <row r="98" spans="17:19" x14ac:dyDescent="0.25">
      <c r="Q98" s="904"/>
      <c r="R98" s="904"/>
      <c r="S98" s="904"/>
    </row>
    <row r="99" spans="17:19" x14ac:dyDescent="0.25">
      <c r="Q99" s="904"/>
      <c r="R99" s="904"/>
      <c r="S99" s="904"/>
    </row>
    <row r="100" spans="17:19" x14ac:dyDescent="0.25">
      <c r="Q100" s="904"/>
      <c r="R100" s="904"/>
      <c r="S100" s="904"/>
    </row>
    <row r="101" spans="17:19" x14ac:dyDescent="0.25">
      <c r="Q101" s="904"/>
      <c r="R101" s="904"/>
      <c r="S101" s="904"/>
    </row>
    <row r="102" spans="17:19" x14ac:dyDescent="0.25">
      <c r="Q102" s="904"/>
      <c r="R102" s="904"/>
      <c r="S102" s="904"/>
    </row>
    <row r="103" spans="17:19" x14ac:dyDescent="0.25">
      <c r="Q103" s="904"/>
      <c r="R103" s="904"/>
      <c r="S103" s="904"/>
    </row>
    <row r="104" spans="17:19" x14ac:dyDescent="0.25">
      <c r="Q104" s="919" t="s">
        <v>223</v>
      </c>
      <c r="R104" s="918"/>
      <c r="S104" s="920">
        <f>(SUM(F$48:F$50,F$61:F$65)/SUM(F$51:F$60))*100</f>
        <v>88.591945321833961</v>
      </c>
    </row>
    <row r="105" spans="17:19" x14ac:dyDescent="0.25">
      <c r="Q105" s="919" t="s">
        <v>224</v>
      </c>
      <c r="R105" s="918"/>
      <c r="S105" s="920">
        <f>(SUM(F$48:F$50)/SUM(F$51:F$60))*100</f>
        <v>50.238825955370203</v>
      </c>
    </row>
    <row r="106" spans="17:19" x14ac:dyDescent="0.25">
      <c r="Q106" s="919" t="s">
        <v>225</v>
      </c>
      <c r="R106" s="918"/>
      <c r="S106" s="920">
        <f>(SUM(F$61:F$65)/SUM(F$51:F$60))*100</f>
        <v>38.353119366463758</v>
      </c>
    </row>
    <row r="107" spans="17:19" x14ac:dyDescent="0.25">
      <c r="Q107" s="919" t="s">
        <v>226</v>
      </c>
      <c r="R107" s="918"/>
      <c r="S107" s="920">
        <f>(SUM(F$61:F$65)/SUM(F$48:F$50))*100</f>
        <v>76.34159166166593</v>
      </c>
    </row>
    <row r="108" spans="17:19" x14ac:dyDescent="0.25">
      <c r="Q108" s="919" t="s">
        <v>227</v>
      </c>
      <c r="R108" s="918"/>
      <c r="S108" s="921">
        <f>(F$21/F$43)*100</f>
        <v>97.386495725236472</v>
      </c>
    </row>
    <row r="109" spans="17:19" x14ac:dyDescent="0.25">
      <c r="Q109" s="919" t="s">
        <v>228</v>
      </c>
      <c r="R109" s="918"/>
      <c r="S109" s="921">
        <f>(SUM(F$48)/SUM(F$28:F$33))*1000</f>
        <v>571.6836517894385</v>
      </c>
    </row>
    <row r="110" spans="17:19" x14ac:dyDescent="0.25">
      <c r="Q110" s="919" t="s">
        <v>229</v>
      </c>
      <c r="R110" s="918"/>
      <c r="S110" s="921">
        <f>(SUM(F$52:F$54)/SUM(F$48:F$51,F$55:F$65))*100</f>
        <v>26.147842293716884</v>
      </c>
    </row>
    <row r="111" spans="17:19" x14ac:dyDescent="0.25">
      <c r="Q111" s="904"/>
      <c r="R111" s="904"/>
      <c r="S111" s="904"/>
    </row>
    <row r="112" spans="17:19" x14ac:dyDescent="0.25">
      <c r="Q112" s="904"/>
      <c r="R112" s="904"/>
      <c r="S112" s="904"/>
    </row>
    <row r="113" spans="17:19" x14ac:dyDescent="0.25">
      <c r="Q113" s="904"/>
      <c r="R113" s="904"/>
      <c r="S113" s="904"/>
    </row>
    <row r="114" spans="17:19" x14ac:dyDescent="0.25">
      <c r="Q114" s="904"/>
      <c r="R114" s="904"/>
      <c r="S114" s="904"/>
    </row>
    <row r="115" spans="17:19" x14ac:dyDescent="0.25">
      <c r="Q115" s="904"/>
      <c r="R115" s="904"/>
      <c r="S115" s="904"/>
    </row>
    <row r="116" spans="17:19" x14ac:dyDescent="0.25">
      <c r="Q116" s="904"/>
      <c r="R116" s="904"/>
      <c r="S116" s="904"/>
    </row>
    <row r="117" spans="17:19" x14ac:dyDescent="0.25">
      <c r="Q117" s="904"/>
      <c r="R117" s="904"/>
      <c r="S117" s="904"/>
    </row>
    <row r="118" spans="17:19" x14ac:dyDescent="0.25">
      <c r="Q118" s="904"/>
      <c r="R118" s="904"/>
      <c r="S118" s="904"/>
    </row>
    <row r="119" spans="17:19" x14ac:dyDescent="0.25">
      <c r="Q119" s="904"/>
      <c r="R119" s="904"/>
      <c r="S119" s="904"/>
    </row>
    <row r="120" spans="17:19" x14ac:dyDescent="0.25">
      <c r="Q120" s="904"/>
      <c r="R120" s="904"/>
      <c r="S120" s="904"/>
    </row>
    <row r="121" spans="17:19" x14ac:dyDescent="0.25">
      <c r="Q121" s="904"/>
      <c r="R121" s="904"/>
      <c r="S121" s="904"/>
    </row>
    <row r="122" spans="17:19" x14ac:dyDescent="0.25">
      <c r="Q122" s="904"/>
      <c r="R122" s="904"/>
      <c r="S122" s="904"/>
    </row>
    <row r="123" spans="17:19" x14ac:dyDescent="0.25">
      <c r="Q123" s="904"/>
      <c r="R123" s="904"/>
      <c r="S123" s="904"/>
    </row>
    <row r="124" spans="17:19" x14ac:dyDescent="0.25">
      <c r="Q124" s="919" t="s">
        <v>223</v>
      </c>
      <c r="R124" s="918"/>
      <c r="S124" s="920">
        <f>(SUM(G$48:G$50,G$61:G$65)/SUM(G$51:G$60))*100</f>
        <v>90.485349809611421</v>
      </c>
    </row>
    <row r="125" spans="17:19" x14ac:dyDescent="0.25">
      <c r="Q125" s="919" t="s">
        <v>224</v>
      </c>
      <c r="R125" s="918"/>
      <c r="S125" s="920">
        <f>(SUM(G$48:G$50)/SUM(G$51:G$60))*100</f>
        <v>54.126219049689361</v>
      </c>
    </row>
    <row r="126" spans="17:19" x14ac:dyDescent="0.25">
      <c r="Q126" s="919" t="s">
        <v>225</v>
      </c>
      <c r="R126" s="918"/>
      <c r="S126" s="920">
        <f>(SUM(G$61:G$65)/SUM(G$51:G$60))*100</f>
        <v>36.359130759922046</v>
      </c>
    </row>
    <row r="127" spans="17:19" x14ac:dyDescent="0.25">
      <c r="Q127" s="919" t="s">
        <v>226</v>
      </c>
      <c r="R127" s="918"/>
      <c r="S127" s="920">
        <f>(SUM(G$61:G$65)/SUM(G$48:G$50))*100</f>
        <v>67.174710146562006</v>
      </c>
    </row>
    <row r="128" spans="17:19" x14ac:dyDescent="0.25">
      <c r="Q128" s="919" t="s">
        <v>227</v>
      </c>
      <c r="R128" s="918"/>
      <c r="S128" s="921">
        <f>(G$21/G$43)*100</f>
        <v>97.004179833004983</v>
      </c>
    </row>
    <row r="129" spans="17:19" x14ac:dyDescent="0.25">
      <c r="Q129" s="919" t="s">
        <v>228</v>
      </c>
      <c r="R129" s="918"/>
      <c r="S129" s="921">
        <f>(SUM(G$48)/SUM(G$28:G$33))*1000</f>
        <v>563.47096891580077</v>
      </c>
    </row>
    <row r="130" spans="17:19" x14ac:dyDescent="0.25">
      <c r="Q130" s="919" t="s">
        <v>229</v>
      </c>
      <c r="R130" s="918"/>
      <c r="S130" s="921">
        <f>(SUM(G$52:G$54)/SUM(G$48:G$51,G$55:G$65))*100</f>
        <v>24.427261067657742</v>
      </c>
    </row>
    <row r="147" spans="4:8" x14ac:dyDescent="0.25">
      <c r="D147" s="19"/>
      <c r="E147" s="19"/>
      <c r="F147" s="19"/>
      <c r="G147" s="19"/>
      <c r="H147" s="19"/>
    </row>
  </sheetData>
  <mergeCells count="3">
    <mergeCell ref="A1:G1"/>
    <mergeCell ref="A23:G23"/>
    <mergeCell ref="A46:G46"/>
  </mergeCell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Z147"/>
  <sheetViews>
    <sheetView workbookViewId="0">
      <selection sqref="A1:G1"/>
    </sheetView>
  </sheetViews>
  <sheetFormatPr defaultRowHeight="15" x14ac:dyDescent="0.25"/>
  <cols>
    <col min="1" max="9" width="9.140625" style="18"/>
    <col min="10" max="11" width="11.140625" style="18" bestFit="1" customWidth="1"/>
    <col min="12" max="12" width="11.140625" style="18" customWidth="1"/>
    <col min="13" max="14" width="11.140625" style="18" bestFit="1" customWidth="1"/>
    <col min="15" max="15" width="11.140625" style="18" customWidth="1"/>
    <col min="16" max="17" width="11.140625" style="18" bestFit="1" customWidth="1"/>
    <col min="18" max="18" width="11.140625" style="18" customWidth="1"/>
    <col min="19" max="20" width="11.140625" style="18" bestFit="1" customWidth="1"/>
    <col min="21" max="21" width="11.140625" style="18" customWidth="1"/>
    <col min="22" max="23" width="11.140625" style="18" bestFit="1" customWidth="1"/>
    <col min="24" max="24" width="11.140625" style="18" customWidth="1"/>
    <col min="25" max="26" width="11.140625" style="18" bestFit="1" customWidth="1"/>
    <col min="27" max="16384" width="9.140625" style="18"/>
  </cols>
  <sheetData>
    <row r="1" spans="1:26" x14ac:dyDescent="0.25">
      <c r="A1" s="922" t="s">
        <v>106</v>
      </c>
      <c r="B1" s="923"/>
      <c r="C1" s="923"/>
      <c r="D1" s="923"/>
      <c r="E1" s="923"/>
      <c r="F1" s="923"/>
      <c r="G1" s="924"/>
      <c r="J1" s="20" t="s">
        <v>23</v>
      </c>
      <c r="K1" s="20" t="s">
        <v>24</v>
      </c>
      <c r="L1" s="20"/>
      <c r="M1" s="20" t="s">
        <v>23</v>
      </c>
      <c r="N1" s="20" t="s">
        <v>24</v>
      </c>
      <c r="O1" s="20"/>
      <c r="P1" s="20" t="s">
        <v>23</v>
      </c>
      <c r="Q1" s="20" t="s">
        <v>24</v>
      </c>
      <c r="R1" s="20"/>
      <c r="S1" s="20" t="s">
        <v>23</v>
      </c>
      <c r="T1" s="20" t="s">
        <v>24</v>
      </c>
      <c r="U1" s="20"/>
      <c r="V1" s="20" t="s">
        <v>23</v>
      </c>
      <c r="W1" s="20" t="s">
        <v>24</v>
      </c>
      <c r="X1" s="20"/>
      <c r="Y1" s="20" t="s">
        <v>23</v>
      </c>
      <c r="Z1" s="20" t="s">
        <v>24</v>
      </c>
    </row>
    <row r="2" spans="1:26" x14ac:dyDescent="0.25">
      <c r="A2" s="379" t="s">
        <v>1</v>
      </c>
      <c r="B2" s="373">
        <v>2010</v>
      </c>
      <c r="C2" s="373">
        <v>2015</v>
      </c>
      <c r="D2" s="373">
        <v>2020</v>
      </c>
      <c r="E2" s="373">
        <v>2025</v>
      </c>
      <c r="F2" s="373">
        <v>2030</v>
      </c>
      <c r="G2" s="382">
        <v>2035</v>
      </c>
      <c r="J2" s="1">
        <f>B2</f>
        <v>2010</v>
      </c>
      <c r="K2" s="1">
        <f>B24</f>
        <v>2010</v>
      </c>
      <c r="L2" s="1"/>
      <c r="M2" s="1">
        <v>2015</v>
      </c>
      <c r="N2" s="1">
        <v>2015</v>
      </c>
      <c r="O2" s="1"/>
      <c r="P2" s="1">
        <v>2020</v>
      </c>
      <c r="Q2" s="1">
        <v>2020</v>
      </c>
      <c r="R2" s="1"/>
      <c r="S2" s="1">
        <v>2025</v>
      </c>
      <c r="T2" s="1">
        <v>2025</v>
      </c>
      <c r="U2" s="1"/>
      <c r="V2" s="1">
        <v>2030</v>
      </c>
      <c r="W2" s="1">
        <v>2030</v>
      </c>
      <c r="X2" s="1"/>
      <c r="Y2" s="1">
        <v>2035</v>
      </c>
      <c r="Z2" s="1">
        <v>2035</v>
      </c>
    </row>
    <row r="3" spans="1:26" x14ac:dyDescent="0.25">
      <c r="A3" s="379" t="s">
        <v>2</v>
      </c>
      <c r="B3" s="373">
        <v>98</v>
      </c>
      <c r="C3" s="374">
        <v>83.609632305843888</v>
      </c>
      <c r="D3" s="374">
        <v>83.433876189852342</v>
      </c>
      <c r="E3" s="374">
        <v>91.878439642957957</v>
      </c>
      <c r="F3" s="374">
        <v>97.510823016672973</v>
      </c>
      <c r="G3" s="383">
        <v>92.212973002352641</v>
      </c>
      <c r="I3" s="21" t="s">
        <v>2</v>
      </c>
      <c r="J3" s="20">
        <f>-B3/B$66</f>
        <v>-2.856310113669484E-2</v>
      </c>
      <c r="K3" s="20">
        <f>B25/B$66</f>
        <v>2.5939959195569805E-2</v>
      </c>
      <c r="L3" s="21" t="s">
        <v>2</v>
      </c>
      <c r="M3" s="20">
        <f>-C3/C$66</f>
        <v>-2.5612432991673133E-2</v>
      </c>
      <c r="N3" s="20">
        <f>C25/C$66</f>
        <v>2.4667056357148338E-2</v>
      </c>
      <c r="O3" s="21" t="s">
        <v>2</v>
      </c>
      <c r="P3" s="20">
        <f>-D3/D$66</f>
        <v>-2.6985177413810058E-2</v>
      </c>
      <c r="Q3" s="20">
        <f>D25/D$66</f>
        <v>2.5924607311767725E-2</v>
      </c>
      <c r="R3" s="21" t="s">
        <v>2</v>
      </c>
      <c r="S3" s="20">
        <f>-E3/E$66</f>
        <v>-3.125581833660742E-2</v>
      </c>
      <c r="T3" s="20">
        <f>E25/E$66</f>
        <v>3.0030195373360928E-2</v>
      </c>
      <c r="U3" s="21" t="s">
        <v>2</v>
      </c>
      <c r="V3" s="20">
        <f>-F3/F$66</f>
        <v>-3.4782284496017231E-2</v>
      </c>
      <c r="W3" s="20">
        <f>F25/F$66</f>
        <v>3.3418269251657667E-2</v>
      </c>
      <c r="X3" s="21" t="s">
        <v>2</v>
      </c>
      <c r="Y3" s="20">
        <f>-G3/G$66</f>
        <v>-3.4647383759633027E-2</v>
      </c>
      <c r="Z3" s="20">
        <f>G25/G$66</f>
        <v>3.3288663012231441E-2</v>
      </c>
    </row>
    <row r="4" spans="1:26" x14ac:dyDescent="0.25">
      <c r="A4" s="379" t="s">
        <v>3</v>
      </c>
      <c r="B4" s="373">
        <v>81</v>
      </c>
      <c r="C4" s="374">
        <v>94.22373024409579</v>
      </c>
      <c r="D4" s="374">
        <v>79.079532769622674</v>
      </c>
      <c r="E4" s="374">
        <v>79.397254631930736</v>
      </c>
      <c r="F4" s="374">
        <v>87.606609638821482</v>
      </c>
      <c r="G4" s="383">
        <v>92.589552960406763</v>
      </c>
      <c r="I4" s="21" t="s">
        <v>3</v>
      </c>
      <c r="J4" s="20">
        <f t="shared" ref="J4:J20" si="0">-B4/B$66</f>
        <v>-2.3608277470125328E-2</v>
      </c>
      <c r="K4" s="20">
        <f t="shared" ref="K4:K20" si="1">B26/B$66</f>
        <v>3.03118624307782E-2</v>
      </c>
      <c r="L4" s="21" t="s">
        <v>3</v>
      </c>
      <c r="M4" s="20">
        <f t="shared" ref="M4:M20" si="2">-C4/C$66</f>
        <v>-2.8863886977454286E-2</v>
      </c>
      <c r="N4" s="20">
        <f t="shared" ref="N4:N20" si="3">C26/C$66</f>
        <v>2.5813446930497978E-2</v>
      </c>
      <c r="O4" s="21" t="s">
        <v>3</v>
      </c>
      <c r="P4" s="20">
        <f t="shared" ref="P4:P20" si="4">-D4/D$66</f>
        <v>-2.5576843831798615E-2</v>
      </c>
      <c r="Q4" s="20">
        <f t="shared" ref="Q4:Q20" si="5">D26/D$66</f>
        <v>2.4736707642165106E-2</v>
      </c>
      <c r="R4" s="21" t="s">
        <v>3</v>
      </c>
      <c r="S4" s="20">
        <f t="shared" ref="S4:S20" si="6">-E4/E$66</f>
        <v>-2.7009885854011605E-2</v>
      </c>
      <c r="T4" s="20">
        <f t="shared" ref="T4:T20" si="7">E26/E$66</f>
        <v>2.5947901497430891E-2</v>
      </c>
      <c r="U4" s="21" t="s">
        <v>3</v>
      </c>
      <c r="V4" s="20">
        <f t="shared" ref="V4:V20" si="8">-F4/F$66</f>
        <v>-3.1249433918407125E-2</v>
      </c>
      <c r="W4" s="20">
        <f t="shared" ref="W4:W20" si="9">F26/F$66</f>
        <v>3.0033430081162205E-2</v>
      </c>
      <c r="X4" s="21" t="s">
        <v>3</v>
      </c>
      <c r="Y4" s="20">
        <f t="shared" ref="Y4:Y20" si="10">-G4/G$66</f>
        <v>-3.4788876977973955E-2</v>
      </c>
      <c r="Z4" s="20">
        <f t="shared" ref="Z4:Z20" si="11">G26/G$66</f>
        <v>3.3434372339572978E-2</v>
      </c>
    </row>
    <row r="5" spans="1:26" x14ac:dyDescent="0.25">
      <c r="A5" s="379" t="s">
        <v>4</v>
      </c>
      <c r="B5" s="373">
        <v>107</v>
      </c>
      <c r="C5" s="374">
        <v>76.261579667359271</v>
      </c>
      <c r="D5" s="374">
        <v>90.6491502986039</v>
      </c>
      <c r="E5" s="374">
        <v>74.622658851060351</v>
      </c>
      <c r="F5" s="374">
        <v>75.530122735597033</v>
      </c>
      <c r="G5" s="383">
        <v>83.499933091973219</v>
      </c>
      <c r="I5" s="21" t="s">
        <v>4</v>
      </c>
      <c r="J5" s="20">
        <f t="shared" si="0"/>
        <v>-3.1186243077819878E-2</v>
      </c>
      <c r="K5" s="20">
        <f t="shared" si="1"/>
        <v>3.0020402215097639E-2</v>
      </c>
      <c r="L5" s="21" t="s">
        <v>4</v>
      </c>
      <c r="M5" s="20">
        <f t="shared" si="2"/>
        <v>-2.3361478159889714E-2</v>
      </c>
      <c r="N5" s="20">
        <f t="shared" si="3"/>
        <v>3.046179001235684E-2</v>
      </c>
      <c r="O5" s="21" t="s">
        <v>4</v>
      </c>
      <c r="P5" s="20">
        <f t="shared" si="4"/>
        <v>-2.9318827254923539E-2</v>
      </c>
      <c r="Q5" s="20">
        <f t="shared" si="5"/>
        <v>2.5761474461158458E-2</v>
      </c>
      <c r="R5" s="21" t="s">
        <v>4</v>
      </c>
      <c r="S5" s="20">
        <f t="shared" si="6"/>
        <v>-2.538563212334809E-2</v>
      </c>
      <c r="T5" s="20">
        <f t="shared" si="7"/>
        <v>2.4689329610838761E-2</v>
      </c>
      <c r="U5" s="21" t="s">
        <v>4</v>
      </c>
      <c r="V5" s="20">
        <f t="shared" si="8"/>
        <v>-2.6941729499703193E-2</v>
      </c>
      <c r="W5" s="20">
        <f t="shared" si="9"/>
        <v>2.5871683258116337E-2</v>
      </c>
      <c r="X5" s="21" t="s">
        <v>4</v>
      </c>
      <c r="Y5" s="20">
        <f t="shared" si="10"/>
        <v>-3.1373614053929987E-2</v>
      </c>
      <c r="Z5" s="20">
        <f t="shared" si="11"/>
        <v>3.0160286449034061E-2</v>
      </c>
    </row>
    <row r="6" spans="1:26" x14ac:dyDescent="0.25">
      <c r="A6" s="379" t="s">
        <v>5</v>
      </c>
      <c r="B6" s="373">
        <v>110</v>
      </c>
      <c r="C6" s="374">
        <v>102.06337055608698</v>
      </c>
      <c r="D6" s="374">
        <v>71.480866909261806</v>
      </c>
      <c r="E6" s="374">
        <v>87.073224456238805</v>
      </c>
      <c r="F6" s="374">
        <v>70.090542057108735</v>
      </c>
      <c r="G6" s="383">
        <v>71.68988335205556</v>
      </c>
      <c r="I6" s="21" t="s">
        <v>5</v>
      </c>
      <c r="J6" s="20">
        <f t="shared" si="0"/>
        <v>-3.2060623724861556E-2</v>
      </c>
      <c r="K6" s="20">
        <f t="shared" si="1"/>
        <v>2.5939959195569805E-2</v>
      </c>
      <c r="L6" s="21" t="s">
        <v>5</v>
      </c>
      <c r="M6" s="20">
        <f t="shared" si="2"/>
        <v>-3.1265431591778102E-2</v>
      </c>
      <c r="N6" s="20">
        <f t="shared" si="3"/>
        <v>3.0341073630158286E-2</v>
      </c>
      <c r="O6" s="21" t="s">
        <v>5</v>
      </c>
      <c r="P6" s="20">
        <f t="shared" si="4"/>
        <v>-2.3119192866577858E-2</v>
      </c>
      <c r="Q6" s="20">
        <f t="shared" si="5"/>
        <v>3.0670350972495743E-2</v>
      </c>
      <c r="R6" s="21" t="s">
        <v>5</v>
      </c>
      <c r="S6" s="20">
        <f t="shared" si="6"/>
        <v>-2.9621148292927457E-2</v>
      </c>
      <c r="T6" s="20">
        <f t="shared" si="7"/>
        <v>2.5514343597607091E-2</v>
      </c>
      <c r="U6" s="21" t="s">
        <v>5</v>
      </c>
      <c r="V6" s="20">
        <f t="shared" si="8"/>
        <v>-2.5001421369334243E-2</v>
      </c>
      <c r="W6" s="20">
        <f t="shared" si="9"/>
        <v>2.450691200911256E-2</v>
      </c>
      <c r="X6" s="21" t="s">
        <v>5</v>
      </c>
      <c r="Y6" s="20">
        <f t="shared" si="10"/>
        <v>-2.6936198013251617E-2</v>
      </c>
      <c r="Z6" s="20">
        <f t="shared" si="11"/>
        <v>2.5854058278600458E-2</v>
      </c>
    </row>
    <row r="7" spans="1:26" x14ac:dyDescent="0.25">
      <c r="A7" s="379" t="s">
        <v>6</v>
      </c>
      <c r="B7" s="373">
        <v>66</v>
      </c>
      <c r="C7" s="374">
        <v>106.56633167682105</v>
      </c>
      <c r="D7" s="374">
        <v>96.657986594100095</v>
      </c>
      <c r="E7" s="374">
        <v>66.43528284898666</v>
      </c>
      <c r="F7" s="374">
        <v>83.249214101157378</v>
      </c>
      <c r="G7" s="383">
        <v>65.286957043268444</v>
      </c>
      <c r="I7" s="21" t="s">
        <v>6</v>
      </c>
      <c r="J7" s="20">
        <f t="shared" si="0"/>
        <v>-1.9236374234916934E-2</v>
      </c>
      <c r="K7" s="20">
        <f t="shared" si="1"/>
        <v>1.8361993587875255E-2</v>
      </c>
      <c r="L7" s="21" t="s">
        <v>6</v>
      </c>
      <c r="M7" s="20">
        <f t="shared" si="2"/>
        <v>-3.264483952347462E-2</v>
      </c>
      <c r="N7" s="20">
        <f t="shared" si="3"/>
        <v>2.6293971850259713E-2</v>
      </c>
      <c r="O7" s="21" t="s">
        <v>6</v>
      </c>
      <c r="P7" s="20">
        <f t="shared" si="4"/>
        <v>-3.126227661733285E-2</v>
      </c>
      <c r="Q7" s="20">
        <f t="shared" si="5"/>
        <v>3.0610929390840369E-2</v>
      </c>
      <c r="R7" s="21" t="s">
        <v>6</v>
      </c>
      <c r="S7" s="20">
        <f t="shared" si="6"/>
        <v>-2.2600396131435725E-2</v>
      </c>
      <c r="T7" s="20">
        <f t="shared" si="7"/>
        <v>3.0548092832754802E-2</v>
      </c>
      <c r="U7" s="21" t="s">
        <v>6</v>
      </c>
      <c r="V7" s="20">
        <f t="shared" si="8"/>
        <v>-2.9695143158018463E-2</v>
      </c>
      <c r="W7" s="20">
        <f t="shared" si="9"/>
        <v>2.4994894102505359E-2</v>
      </c>
      <c r="X7" s="21" t="s">
        <v>6</v>
      </c>
      <c r="Y7" s="20">
        <f t="shared" si="10"/>
        <v>-2.4530412386976039E-2</v>
      </c>
      <c r="Z7" s="20">
        <f t="shared" si="11"/>
        <v>2.4286393467223947E-2</v>
      </c>
    </row>
    <row r="8" spans="1:26" x14ac:dyDescent="0.25">
      <c r="A8" s="379" t="s">
        <v>7</v>
      </c>
      <c r="B8" s="373">
        <v>86</v>
      </c>
      <c r="C8" s="374">
        <v>61.535215804779881</v>
      </c>
      <c r="D8" s="374">
        <v>102.60054951519683</v>
      </c>
      <c r="E8" s="374">
        <v>90.647936911601676</v>
      </c>
      <c r="F8" s="374">
        <v>61.100103509917616</v>
      </c>
      <c r="G8" s="383">
        <v>79.090850077575084</v>
      </c>
      <c r="I8" s="21" t="s">
        <v>7</v>
      </c>
      <c r="J8" s="20">
        <f t="shared" si="0"/>
        <v>-2.5065578548528127E-2</v>
      </c>
      <c r="K8" s="20">
        <f t="shared" si="1"/>
        <v>2.0110754881958612E-2</v>
      </c>
      <c r="L8" s="21" t="s">
        <v>7</v>
      </c>
      <c r="M8" s="20">
        <f t="shared" si="2"/>
        <v>-1.8850299277274912E-2</v>
      </c>
      <c r="N8" s="20">
        <f t="shared" si="3"/>
        <v>1.8336536886487165E-2</v>
      </c>
      <c r="O8" s="21" t="s">
        <v>7</v>
      </c>
      <c r="P8" s="20">
        <f t="shared" si="4"/>
        <v>-3.318429105609183E-2</v>
      </c>
      <c r="Q8" s="20">
        <f t="shared" si="5"/>
        <v>2.6816792214514228E-2</v>
      </c>
      <c r="R8" s="21" t="s">
        <v>7</v>
      </c>
      <c r="S8" s="20">
        <f t="shared" si="6"/>
        <v>-3.0837217737996591E-2</v>
      </c>
      <c r="T8" s="20">
        <f t="shared" si="7"/>
        <v>3.0764222048038973E-2</v>
      </c>
      <c r="U8" s="21" t="s">
        <v>7</v>
      </c>
      <c r="V8" s="20">
        <f t="shared" si="8"/>
        <v>-2.1794515903682574E-2</v>
      </c>
      <c r="W8" s="20">
        <f t="shared" si="9"/>
        <v>3.0321362807942988E-2</v>
      </c>
      <c r="X8" s="21" t="s">
        <v>7</v>
      </c>
      <c r="Y8" s="20">
        <f t="shared" si="10"/>
        <v>-2.9716979566892746E-2</v>
      </c>
      <c r="Z8" s="20">
        <f t="shared" si="11"/>
        <v>2.4567125224586789E-2</v>
      </c>
    </row>
    <row r="9" spans="1:26" x14ac:dyDescent="0.25">
      <c r="A9" s="379" t="s">
        <v>8</v>
      </c>
      <c r="B9" s="373">
        <v>79</v>
      </c>
      <c r="C9" s="374">
        <v>82.051692955008548</v>
      </c>
      <c r="D9" s="374">
        <v>57.411108225408846</v>
      </c>
      <c r="E9" s="374">
        <v>99.225304588281887</v>
      </c>
      <c r="F9" s="374">
        <v>85.063439043085623</v>
      </c>
      <c r="G9" s="383">
        <v>56.197433371178789</v>
      </c>
      <c r="I9" s="21" t="s">
        <v>8</v>
      </c>
      <c r="J9" s="20">
        <f t="shared" si="0"/>
        <v>-2.302535703876421E-2</v>
      </c>
      <c r="K9" s="20">
        <f t="shared" si="1"/>
        <v>2.4774118332847567E-2</v>
      </c>
      <c r="L9" s="21" t="s">
        <v>8</v>
      </c>
      <c r="M9" s="20">
        <f t="shared" si="2"/>
        <v>-2.5135183945984269E-2</v>
      </c>
      <c r="N9" s="20">
        <f t="shared" si="3"/>
        <v>1.9949295328082796E-2</v>
      </c>
      <c r="O9" s="21" t="s">
        <v>8</v>
      </c>
      <c r="P9" s="20">
        <f t="shared" si="4"/>
        <v>-1.8568584030074529E-2</v>
      </c>
      <c r="Q9" s="20">
        <f t="shared" si="5"/>
        <v>1.8346979955676874E-2</v>
      </c>
      <c r="R9" s="21" t="s">
        <v>8</v>
      </c>
      <c r="S9" s="20">
        <f t="shared" si="6"/>
        <v>-3.3755123690148374E-2</v>
      </c>
      <c r="T9" s="20">
        <f t="shared" si="7"/>
        <v>2.7203923667250177E-2</v>
      </c>
      <c r="U9" s="21" t="s">
        <v>8</v>
      </c>
      <c r="V9" s="20">
        <f t="shared" si="8"/>
        <v>-3.0342280430761294E-2</v>
      </c>
      <c r="W9" s="20">
        <f t="shared" si="9"/>
        <v>3.0726879719679495E-2</v>
      </c>
      <c r="X9" s="21" t="s">
        <v>8</v>
      </c>
      <c r="Y9" s="20">
        <f t="shared" si="10"/>
        <v>-2.1115185606996566E-2</v>
      </c>
      <c r="Z9" s="20">
        <f t="shared" si="11"/>
        <v>3.013271386872263E-2</v>
      </c>
    </row>
    <row r="10" spans="1:26" x14ac:dyDescent="0.25">
      <c r="A10" s="379" t="s">
        <v>9</v>
      </c>
      <c r="B10" s="373">
        <v>70</v>
      </c>
      <c r="C10" s="374">
        <v>75.376690056363572</v>
      </c>
      <c r="D10" s="374">
        <v>78.003406975777168</v>
      </c>
      <c r="E10" s="374">
        <v>53.217660897488003</v>
      </c>
      <c r="F10" s="374">
        <v>95.802604681310044</v>
      </c>
      <c r="G10" s="383">
        <v>79.331307484717499</v>
      </c>
      <c r="I10" s="21" t="s">
        <v>9</v>
      </c>
      <c r="J10" s="20">
        <f t="shared" si="0"/>
        <v>-2.0402215097639172E-2</v>
      </c>
      <c r="K10" s="20">
        <f t="shared" si="1"/>
        <v>1.9236374234916934E-2</v>
      </c>
      <c r="L10" s="21" t="s">
        <v>9</v>
      </c>
      <c r="M10" s="20">
        <f t="shared" si="2"/>
        <v>-2.309040681031423E-2</v>
      </c>
      <c r="N10" s="20">
        <f t="shared" si="3"/>
        <v>2.5135365764248237E-2</v>
      </c>
      <c r="O10" s="21" t="s">
        <v>9</v>
      </c>
      <c r="P10" s="20">
        <f t="shared" si="4"/>
        <v>-2.5228790417614434E-2</v>
      </c>
      <c r="Q10" s="20">
        <f t="shared" si="5"/>
        <v>1.9827925762689342E-2</v>
      </c>
      <c r="R10" s="21" t="s">
        <v>9</v>
      </c>
      <c r="S10" s="20">
        <f t="shared" si="6"/>
        <v>-1.810393763515062E-2</v>
      </c>
      <c r="T10" s="20">
        <f t="shared" si="7"/>
        <v>1.827149506406538E-2</v>
      </c>
      <c r="U10" s="21" t="s">
        <v>9</v>
      </c>
      <c r="V10" s="20">
        <f t="shared" si="8"/>
        <v>-3.4172959968915798E-2</v>
      </c>
      <c r="W10" s="20">
        <f t="shared" si="9"/>
        <v>2.7526086382923802E-2</v>
      </c>
      <c r="X10" s="21" t="s">
        <v>9</v>
      </c>
      <c r="Y10" s="20">
        <f t="shared" si="10"/>
        <v>-2.9807327158905605E-2</v>
      </c>
      <c r="Z10" s="20">
        <f t="shared" si="11"/>
        <v>3.0791119807792203E-2</v>
      </c>
    </row>
    <row r="11" spans="1:26" x14ac:dyDescent="0.25">
      <c r="A11" s="379" t="s">
        <v>10</v>
      </c>
      <c r="B11" s="373">
        <v>95</v>
      </c>
      <c r="C11" s="374">
        <v>65.28517197009576</v>
      </c>
      <c r="D11" s="374">
        <v>71.772184349285865</v>
      </c>
      <c r="E11" s="374">
        <v>73.895673847107147</v>
      </c>
      <c r="F11" s="374">
        <v>49.020015830080609</v>
      </c>
      <c r="G11" s="383">
        <v>92.411274556092906</v>
      </c>
      <c r="I11" s="21" t="s">
        <v>10</v>
      </c>
      <c r="J11" s="20">
        <f t="shared" si="0"/>
        <v>-2.7688720489653162E-2</v>
      </c>
      <c r="K11" s="20">
        <f t="shared" si="1"/>
        <v>2.7980180705333722E-2</v>
      </c>
      <c r="L11" s="21" t="s">
        <v>10</v>
      </c>
      <c r="M11" s="20">
        <f t="shared" si="2"/>
        <v>-1.9999036550206937E-2</v>
      </c>
      <c r="N11" s="20">
        <f t="shared" si="3"/>
        <v>1.8839712456956172E-2</v>
      </c>
      <c r="O11" s="21" t="s">
        <v>10</v>
      </c>
      <c r="P11" s="20">
        <f t="shared" si="4"/>
        <v>-2.3213414220802107E-2</v>
      </c>
      <c r="Q11" s="20">
        <f t="shared" si="5"/>
        <v>2.5502762250197521E-2</v>
      </c>
      <c r="R11" s="21" t="s">
        <v>10</v>
      </c>
      <c r="S11" s="20">
        <f t="shared" si="6"/>
        <v>-2.5138321532252948E-2</v>
      </c>
      <c r="T11" s="20">
        <f t="shared" si="7"/>
        <v>1.94581890783662E-2</v>
      </c>
      <c r="U11" s="21" t="s">
        <v>10</v>
      </c>
      <c r="V11" s="20">
        <f t="shared" si="8"/>
        <v>-1.7485527081538388E-2</v>
      </c>
      <c r="W11" s="20">
        <f t="shared" si="9"/>
        <v>1.8029654083112374E-2</v>
      </c>
      <c r="X11" s="21" t="s">
        <v>10</v>
      </c>
      <c r="Y11" s="20">
        <f t="shared" si="10"/>
        <v>-3.472189203985511E-2</v>
      </c>
      <c r="Z11" s="20">
        <f t="shared" si="11"/>
        <v>2.7845672705679714E-2</v>
      </c>
    </row>
    <row r="12" spans="1:26" x14ac:dyDescent="0.25">
      <c r="A12" s="380" t="s">
        <v>11</v>
      </c>
      <c r="B12" s="375">
        <v>145</v>
      </c>
      <c r="C12" s="376">
        <v>87.633192359736967</v>
      </c>
      <c r="D12" s="376">
        <v>60.552280696982336</v>
      </c>
      <c r="E12" s="376">
        <v>68.05819437444093</v>
      </c>
      <c r="F12" s="376">
        <v>69.62352315419632</v>
      </c>
      <c r="G12" s="384">
        <v>44.764575683015501</v>
      </c>
      <c r="I12" s="21" t="s">
        <v>11</v>
      </c>
      <c r="J12" s="20">
        <f t="shared" si="0"/>
        <v>-4.2261731273681144E-2</v>
      </c>
      <c r="K12" s="20">
        <f t="shared" si="1"/>
        <v>3.4975225881667155E-2</v>
      </c>
      <c r="L12" s="21" t="s">
        <v>11</v>
      </c>
      <c r="M12" s="20">
        <f t="shared" si="2"/>
        <v>-2.6844984306949114E-2</v>
      </c>
      <c r="N12" s="20">
        <f t="shared" si="3"/>
        <v>2.7707986551397723E-2</v>
      </c>
      <c r="O12" s="21" t="s">
        <v>11</v>
      </c>
      <c r="P12" s="20">
        <f t="shared" si="4"/>
        <v>-1.9584539422580868E-2</v>
      </c>
      <c r="Q12" s="20">
        <f t="shared" si="5"/>
        <v>1.8484177944562658E-2</v>
      </c>
      <c r="R12" s="21" t="s">
        <v>11</v>
      </c>
      <c r="S12" s="20">
        <f t="shared" si="6"/>
        <v>-2.3152488962061773E-2</v>
      </c>
      <c r="T12" s="20">
        <f t="shared" si="7"/>
        <v>2.5795917469898583E-2</v>
      </c>
      <c r="U12" s="21" t="s">
        <v>11</v>
      </c>
      <c r="V12" s="20">
        <f t="shared" si="8"/>
        <v>-2.4834834893663334E-2</v>
      </c>
      <c r="W12" s="20">
        <f t="shared" si="9"/>
        <v>1.8958148140582599E-2</v>
      </c>
      <c r="X12" s="21" t="s">
        <v>11</v>
      </c>
      <c r="Y12" s="20">
        <f t="shared" si="10"/>
        <v>-1.6819492767975334E-2</v>
      </c>
      <c r="Z12" s="20">
        <f t="shared" si="11"/>
        <v>1.7863070918477057E-2</v>
      </c>
    </row>
    <row r="13" spans="1:26" x14ac:dyDescent="0.25">
      <c r="A13" s="380" t="s">
        <v>12</v>
      </c>
      <c r="B13" s="375">
        <v>140</v>
      </c>
      <c r="C13" s="376">
        <v>135.97525551299248</v>
      </c>
      <c r="D13" s="376">
        <v>79.629995917996013</v>
      </c>
      <c r="E13" s="376">
        <v>55.476299108428776</v>
      </c>
      <c r="F13" s="376">
        <v>63.864271060697433</v>
      </c>
      <c r="G13" s="384">
        <v>64.812018739616462</v>
      </c>
      <c r="I13" s="21" t="s">
        <v>12</v>
      </c>
      <c r="J13" s="20">
        <f t="shared" si="0"/>
        <v>-4.0804430195278345E-2</v>
      </c>
      <c r="K13" s="20">
        <f t="shared" si="1"/>
        <v>4.197027105800058E-2</v>
      </c>
      <c r="L13" s="21" t="s">
        <v>12</v>
      </c>
      <c r="M13" s="20">
        <f t="shared" si="2"/>
        <v>-4.165377868918977E-2</v>
      </c>
      <c r="N13" s="20">
        <f t="shared" si="3"/>
        <v>3.4547506146876114E-2</v>
      </c>
      <c r="O13" s="21" t="s">
        <v>12</v>
      </c>
      <c r="P13" s="20">
        <f t="shared" si="4"/>
        <v>-2.5754881175824414E-2</v>
      </c>
      <c r="Q13" s="20">
        <f t="shared" si="5"/>
        <v>2.735247788597148E-2</v>
      </c>
      <c r="R13" s="21" t="s">
        <v>12</v>
      </c>
      <c r="S13" s="20">
        <f t="shared" si="6"/>
        <v>-1.8872296195479039E-2</v>
      </c>
      <c r="T13" s="20">
        <f t="shared" si="7"/>
        <v>1.7895779168945549E-2</v>
      </c>
      <c r="U13" s="21" t="s">
        <v>12</v>
      </c>
      <c r="V13" s="20">
        <f t="shared" si="8"/>
        <v>-2.2780499399375594E-2</v>
      </c>
      <c r="W13" s="20">
        <f t="shared" si="9"/>
        <v>2.5881765655689483E-2</v>
      </c>
      <c r="X13" s="21" t="s">
        <v>12</v>
      </c>
      <c r="Y13" s="20">
        <f t="shared" si="10"/>
        <v>-2.4351962770474037E-2</v>
      </c>
      <c r="Z13" s="20">
        <f t="shared" si="11"/>
        <v>1.8356623246067821E-2</v>
      </c>
    </row>
    <row r="14" spans="1:26" x14ac:dyDescent="0.25">
      <c r="A14" s="380" t="s">
        <v>13</v>
      </c>
      <c r="B14" s="375">
        <v>135</v>
      </c>
      <c r="C14" s="376">
        <v>130.41578733137331</v>
      </c>
      <c r="D14" s="376">
        <v>126.40635802699704</v>
      </c>
      <c r="E14" s="376">
        <v>71.403068164214588</v>
      </c>
      <c r="F14" s="376">
        <v>50.373660103176938</v>
      </c>
      <c r="G14" s="384">
        <v>59.489319200429698</v>
      </c>
      <c r="I14" s="21" t="s">
        <v>13</v>
      </c>
      <c r="J14" s="20">
        <f t="shared" si="0"/>
        <v>-3.9347129116875545E-2</v>
      </c>
      <c r="K14" s="20">
        <f t="shared" si="1"/>
        <v>3.5558146313028269E-2</v>
      </c>
      <c r="L14" s="21" t="s">
        <v>13</v>
      </c>
      <c r="M14" s="20">
        <f t="shared" si="2"/>
        <v>-3.9950727230355552E-2</v>
      </c>
      <c r="N14" s="20">
        <f t="shared" si="3"/>
        <v>4.1985269416530732E-2</v>
      </c>
      <c r="O14" s="21" t="s">
        <v>13</v>
      </c>
      <c r="P14" s="20">
        <f t="shared" si="4"/>
        <v>-4.0883849023509514E-2</v>
      </c>
      <c r="Q14" s="20">
        <f t="shared" si="5"/>
        <v>3.4031370488908259E-2</v>
      </c>
      <c r="R14" s="21" t="s">
        <v>13</v>
      </c>
      <c r="S14" s="20">
        <f t="shared" si="6"/>
        <v>-2.4290370362075927E-2</v>
      </c>
      <c r="T14" s="20">
        <f t="shared" si="7"/>
        <v>2.6711427568162756E-2</v>
      </c>
      <c r="U14" s="21" t="s">
        <v>13</v>
      </c>
      <c r="V14" s="20">
        <f t="shared" si="8"/>
        <v>-1.7968374408190432E-2</v>
      </c>
      <c r="W14" s="20">
        <f t="shared" si="9"/>
        <v>1.7125713645036587E-2</v>
      </c>
      <c r="X14" s="21" t="s">
        <v>13</v>
      </c>
      <c r="Y14" s="20">
        <f t="shared" si="10"/>
        <v>-2.2352053131222727E-2</v>
      </c>
      <c r="Z14" s="20">
        <f t="shared" si="11"/>
        <v>2.5992780853876102E-2</v>
      </c>
    </row>
    <row r="15" spans="1:26" x14ac:dyDescent="0.25">
      <c r="A15" s="380" t="s">
        <v>14</v>
      </c>
      <c r="B15" s="375">
        <v>102</v>
      </c>
      <c r="C15" s="376">
        <v>125.30951977323228</v>
      </c>
      <c r="D15" s="376">
        <v>119.60430692661798</v>
      </c>
      <c r="E15" s="376">
        <v>115.70563835305575</v>
      </c>
      <c r="F15" s="376">
        <v>62.732031043858115</v>
      </c>
      <c r="G15" s="384">
        <v>45.065228114938733</v>
      </c>
      <c r="I15" s="21" t="s">
        <v>14</v>
      </c>
      <c r="J15" s="20">
        <f t="shared" si="0"/>
        <v>-2.9728941999417079E-2</v>
      </c>
      <c r="K15" s="20">
        <f t="shared" si="1"/>
        <v>2.9146021568055961E-2</v>
      </c>
      <c r="L15" s="21" t="s">
        <v>14</v>
      </c>
      <c r="M15" s="20">
        <f t="shared" si="2"/>
        <v>-3.8386506313894224E-2</v>
      </c>
      <c r="N15" s="20">
        <f t="shared" si="3"/>
        <v>3.5050098255953996E-2</v>
      </c>
      <c r="O15" s="21" t="s">
        <v>14</v>
      </c>
      <c r="P15" s="20">
        <f t="shared" si="4"/>
        <v>-3.8683848686669645E-2</v>
      </c>
      <c r="Q15" s="20">
        <f t="shared" si="5"/>
        <v>4.1461926653456979E-2</v>
      </c>
      <c r="R15" s="21" t="s">
        <v>14</v>
      </c>
      <c r="S15" s="20">
        <f t="shared" si="6"/>
        <v>-3.9361513179131273E-2</v>
      </c>
      <c r="T15" s="20">
        <f t="shared" si="7"/>
        <v>3.2736777678491938E-2</v>
      </c>
      <c r="U15" s="21" t="s">
        <v>14</v>
      </c>
      <c r="V15" s="20">
        <f t="shared" si="8"/>
        <v>-2.2376627365839924E-2</v>
      </c>
      <c r="W15" s="20">
        <f t="shared" si="9"/>
        <v>2.5519667665604529E-2</v>
      </c>
      <c r="X15" s="21" t="s">
        <v>14</v>
      </c>
      <c r="Y15" s="20">
        <f t="shared" si="10"/>
        <v>-1.6932457569433859E-2</v>
      </c>
      <c r="Z15" s="20">
        <f t="shared" si="11"/>
        <v>1.6126461671993907E-2</v>
      </c>
    </row>
    <row r="16" spans="1:26" x14ac:dyDescent="0.25">
      <c r="A16" s="380" t="s">
        <v>15</v>
      </c>
      <c r="B16" s="375">
        <v>85</v>
      </c>
      <c r="C16" s="376">
        <v>91.887295351863841</v>
      </c>
      <c r="D16" s="376">
        <v>113.2289309518704</v>
      </c>
      <c r="E16" s="376">
        <v>106.61044783117146</v>
      </c>
      <c r="F16" s="376">
        <v>103.00943082637049</v>
      </c>
      <c r="G16" s="384">
        <v>53.286455574970006</v>
      </c>
      <c r="I16" s="21" t="s">
        <v>15</v>
      </c>
      <c r="J16" s="20">
        <f t="shared" si="0"/>
        <v>-2.4774118332847567E-2</v>
      </c>
      <c r="K16" s="20">
        <f t="shared" si="1"/>
        <v>2.5648498979889245E-2</v>
      </c>
      <c r="L16" s="21" t="s">
        <v>15</v>
      </c>
      <c r="M16" s="20">
        <f t="shared" si="2"/>
        <v>-2.8148158652064732E-2</v>
      </c>
      <c r="N16" s="20">
        <f t="shared" si="3"/>
        <v>2.817515324972544E-2</v>
      </c>
      <c r="O16" s="21" t="s">
        <v>15</v>
      </c>
      <c r="P16" s="20">
        <f t="shared" si="4"/>
        <v>-3.6621848697998012E-2</v>
      </c>
      <c r="Q16" s="20">
        <f t="shared" si="5"/>
        <v>3.4093677223428751E-2</v>
      </c>
      <c r="R16" s="21" t="s">
        <v>15</v>
      </c>
      <c r="S16" s="20">
        <f t="shared" si="6"/>
        <v>-3.6267450809400574E-2</v>
      </c>
      <c r="T16" s="20">
        <f t="shared" si="7"/>
        <v>4.0048331978212365E-2</v>
      </c>
      <c r="U16" s="21" t="s">
        <v>15</v>
      </c>
      <c r="V16" s="20">
        <f t="shared" si="8"/>
        <v>-3.6743647709372738E-2</v>
      </c>
      <c r="W16" s="20">
        <f t="shared" si="9"/>
        <v>3.0749357184453725E-2</v>
      </c>
      <c r="X16" s="21" t="s">
        <v>15</v>
      </c>
      <c r="Y16" s="20">
        <f t="shared" si="10"/>
        <v>-2.0021437498273908E-2</v>
      </c>
      <c r="Z16" s="20">
        <f t="shared" si="11"/>
        <v>2.4025231410474988E-2</v>
      </c>
    </row>
    <row r="17" spans="1:26" x14ac:dyDescent="0.25">
      <c r="A17" s="380" t="s">
        <v>16</v>
      </c>
      <c r="B17" s="375">
        <v>82</v>
      </c>
      <c r="C17" s="376">
        <v>73.95769660209811</v>
      </c>
      <c r="D17" s="376">
        <v>80.42734823282396</v>
      </c>
      <c r="E17" s="376">
        <v>99.393051319376809</v>
      </c>
      <c r="F17" s="376">
        <v>92.185317737022388</v>
      </c>
      <c r="G17" s="384">
        <v>89.039658599813521</v>
      </c>
      <c r="I17" s="21" t="s">
        <v>16</v>
      </c>
      <c r="J17" s="20">
        <f t="shared" si="0"/>
        <v>-2.3899737685805889E-2</v>
      </c>
      <c r="K17" s="20">
        <f t="shared" si="1"/>
        <v>2.7980180705333722E-2</v>
      </c>
      <c r="L17" s="21" t="s">
        <v>16</v>
      </c>
      <c r="M17" s="20">
        <f t="shared" si="2"/>
        <v>-2.2655721550246932E-2</v>
      </c>
      <c r="N17" s="20">
        <f t="shared" si="3"/>
        <v>2.4197323062396692E-2</v>
      </c>
      <c r="O17" s="21" t="s">
        <v>16</v>
      </c>
      <c r="P17" s="20">
        <f t="shared" si="4"/>
        <v>-2.6012770352973318E-2</v>
      </c>
      <c r="Q17" s="20">
        <f t="shared" si="5"/>
        <v>2.6946906715949126E-2</v>
      </c>
      <c r="R17" s="21" t="s">
        <v>16</v>
      </c>
      <c r="S17" s="20">
        <f t="shared" si="6"/>
        <v>-3.3812188888186531E-2</v>
      </c>
      <c r="T17" s="20">
        <f t="shared" si="7"/>
        <v>3.2523559044844316E-2</v>
      </c>
      <c r="U17" s="21" t="s">
        <v>16</v>
      </c>
      <c r="V17" s="20">
        <f t="shared" si="8"/>
        <v>-3.2882667263885203E-2</v>
      </c>
      <c r="W17" s="20">
        <f t="shared" si="9"/>
        <v>3.7955753184767252E-2</v>
      </c>
      <c r="X17" s="21" t="s">
        <v>16</v>
      </c>
      <c r="Y17" s="20">
        <f t="shared" si="10"/>
        <v>-3.3455067339123103E-2</v>
      </c>
      <c r="Z17" s="20">
        <f t="shared" si="11"/>
        <v>2.8479239532014304E-2</v>
      </c>
    </row>
    <row r="18" spans="1:26" x14ac:dyDescent="0.25">
      <c r="A18" s="380" t="s">
        <v>17</v>
      </c>
      <c r="B18" s="375">
        <v>91</v>
      </c>
      <c r="C18" s="376">
        <v>65.583877105283349</v>
      </c>
      <c r="D18" s="376">
        <v>59.726274466805151</v>
      </c>
      <c r="E18" s="376">
        <v>65.330588379661265</v>
      </c>
      <c r="F18" s="376">
        <v>80.983507917102799</v>
      </c>
      <c r="G18" s="384">
        <v>73.869682110554393</v>
      </c>
      <c r="I18" s="21" t="s">
        <v>17</v>
      </c>
      <c r="J18" s="20">
        <f t="shared" si="0"/>
        <v>-2.6522879626930923E-2</v>
      </c>
      <c r="K18" s="20">
        <f t="shared" si="1"/>
        <v>3.0894782862139317E-2</v>
      </c>
      <c r="L18" s="21" t="s">
        <v>17</v>
      </c>
      <c r="M18" s="20">
        <f t="shared" si="2"/>
        <v>-2.0090539945787904E-2</v>
      </c>
      <c r="N18" s="20">
        <f t="shared" si="3"/>
        <v>2.5068353537157813E-2</v>
      </c>
      <c r="O18" s="21" t="s">
        <v>17</v>
      </c>
      <c r="P18" s="20">
        <f t="shared" si="4"/>
        <v>-1.9317382655040505E-2</v>
      </c>
      <c r="Q18" s="20">
        <f t="shared" si="5"/>
        <v>2.1794977486443878E-2</v>
      </c>
      <c r="R18" s="21" t="s">
        <v>17</v>
      </c>
      <c r="S18" s="20">
        <f t="shared" si="6"/>
        <v>-2.2224593823681405E-2</v>
      </c>
      <c r="T18" s="20">
        <f t="shared" si="7"/>
        <v>2.4416401405456794E-2</v>
      </c>
      <c r="U18" s="21" t="s">
        <v>17</v>
      </c>
      <c r="V18" s="20">
        <f t="shared" si="8"/>
        <v>-2.8886961720920989E-2</v>
      </c>
      <c r="W18" s="20">
        <f t="shared" si="9"/>
        <v>2.9409900804811553E-2</v>
      </c>
      <c r="X18" s="21" t="s">
        <v>17</v>
      </c>
      <c r="Y18" s="20">
        <f t="shared" si="10"/>
        <v>-2.7755218609220839E-2</v>
      </c>
      <c r="Z18" s="20">
        <f t="shared" si="11"/>
        <v>3.4353337705756763E-2</v>
      </c>
    </row>
    <row r="19" spans="1:26" x14ac:dyDescent="0.25">
      <c r="A19" s="380" t="s">
        <v>18</v>
      </c>
      <c r="B19" s="375">
        <v>65</v>
      </c>
      <c r="C19" s="376">
        <v>66.267591814274027</v>
      </c>
      <c r="D19" s="376">
        <v>46.762230150078807</v>
      </c>
      <c r="E19" s="376">
        <v>43.090051938649886</v>
      </c>
      <c r="F19" s="376">
        <v>47.416070413220027</v>
      </c>
      <c r="G19" s="384">
        <v>58.965362834656595</v>
      </c>
      <c r="I19" s="21" t="s">
        <v>18</v>
      </c>
      <c r="J19" s="20">
        <f t="shared" si="0"/>
        <v>-1.8944914019236373E-2</v>
      </c>
      <c r="K19" s="20">
        <f t="shared" si="1"/>
        <v>2.5065578548528127E-2</v>
      </c>
      <c r="L19" s="21" t="s">
        <v>18</v>
      </c>
      <c r="M19" s="20">
        <f t="shared" si="2"/>
        <v>-2.0299984679444757E-2</v>
      </c>
      <c r="N19" s="20">
        <f t="shared" si="3"/>
        <v>2.7219074160984083E-2</v>
      </c>
      <c r="O19" s="21" t="s">
        <v>18</v>
      </c>
      <c r="P19" s="20">
        <f t="shared" si="4"/>
        <v>-1.5124397121307082E-2</v>
      </c>
      <c r="Q19" s="20">
        <f t="shared" si="5"/>
        <v>2.1804695288513611E-2</v>
      </c>
      <c r="R19" s="21" t="s">
        <v>18</v>
      </c>
      <c r="S19" s="20">
        <f t="shared" si="6"/>
        <v>-1.4658660298794552E-2</v>
      </c>
      <c r="T19" s="20">
        <f t="shared" si="7"/>
        <v>1.8916504298898847E-2</v>
      </c>
      <c r="U19" s="21" t="s">
        <v>18</v>
      </c>
      <c r="V19" s="20">
        <f t="shared" si="8"/>
        <v>-1.6913396890453975E-2</v>
      </c>
      <c r="W19" s="20">
        <f t="shared" si="9"/>
        <v>2.1356603901617133E-2</v>
      </c>
      <c r="X19" s="21" t="s">
        <v>18</v>
      </c>
      <c r="Y19" s="20">
        <f t="shared" si="10"/>
        <v>-2.2155185850110556E-2</v>
      </c>
      <c r="Z19" s="20">
        <f t="shared" si="11"/>
        <v>2.5863243079530956E-2</v>
      </c>
    </row>
    <row r="20" spans="1:26" ht="15.75" thickBot="1" x14ac:dyDescent="0.3">
      <c r="A20" s="381" t="s">
        <v>19</v>
      </c>
      <c r="B20" s="377">
        <v>64</v>
      </c>
      <c r="C20" s="378">
        <v>80.829577848588343</v>
      </c>
      <c r="D20" s="378">
        <v>91.645434177340903</v>
      </c>
      <c r="E20" s="378">
        <v>85.280199742349069</v>
      </c>
      <c r="F20" s="378">
        <v>78.867667453260779</v>
      </c>
      <c r="G20" s="385">
        <v>77.646872890375917</v>
      </c>
      <c r="I20" s="21" t="s">
        <v>19</v>
      </c>
      <c r="J20" s="20">
        <f t="shared" si="0"/>
        <v>-1.8653453803555816E-2</v>
      </c>
      <c r="K20" s="20">
        <f t="shared" si="1"/>
        <v>3.03118624307782E-2</v>
      </c>
      <c r="L20" s="21" t="s">
        <v>19</v>
      </c>
      <c r="M20" s="20">
        <f t="shared" si="2"/>
        <v>-2.4760809123274861E-2</v>
      </c>
      <c r="N20" s="20">
        <f t="shared" si="3"/>
        <v>4.4596780083523919E-2</v>
      </c>
      <c r="O20" s="21" t="s">
        <v>19</v>
      </c>
      <c r="P20" s="20">
        <f t="shared" si="4"/>
        <v>-2.9641057246504666E-2</v>
      </c>
      <c r="Q20" s="20">
        <f t="shared" si="5"/>
        <v>5.7749288259825997E-2</v>
      </c>
      <c r="R20" s="21" t="s">
        <v>19</v>
      </c>
      <c r="S20" s="20">
        <f t="shared" si="6"/>
        <v>-2.9011185227074712E-2</v>
      </c>
      <c r="T20" s="20">
        <f t="shared" si="7"/>
        <v>6.3169379537610912E-2</v>
      </c>
      <c r="U20" s="21" t="s">
        <v>19</v>
      </c>
      <c r="V20" s="20">
        <f t="shared" si="8"/>
        <v>-2.8132237653532545E-2</v>
      </c>
      <c r="W20" s="20">
        <f t="shared" si="9"/>
        <v>6.4629374989611243E-2</v>
      </c>
      <c r="X20" s="21" t="s">
        <v>19</v>
      </c>
      <c r="Y20" s="20">
        <f t="shared" si="10"/>
        <v>-2.9174430833063626E-2</v>
      </c>
      <c r="Z20" s="20">
        <f t="shared" si="11"/>
        <v>6.7924430495051286E-2</v>
      </c>
    </row>
    <row r="21" spans="1:26" ht="15.75" thickTop="1" x14ac:dyDescent="0.25">
      <c r="A21" s="380" t="s">
        <v>20</v>
      </c>
      <c r="B21" s="375">
        <v>1701</v>
      </c>
      <c r="C21" s="376">
        <v>1604.8332089358978</v>
      </c>
      <c r="D21" s="376">
        <v>1509.0718213746218</v>
      </c>
      <c r="E21" s="376">
        <v>1426.7409758870019</v>
      </c>
      <c r="F21" s="376">
        <v>1354.0289543226568</v>
      </c>
      <c r="G21" s="384">
        <v>1279.2493386879919</v>
      </c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 x14ac:dyDescent="0.25">
      <c r="A22" s="372"/>
      <c r="B22" s="372"/>
      <c r="C22" s="372"/>
      <c r="D22" s="372"/>
      <c r="E22" s="372"/>
      <c r="F22" s="372"/>
      <c r="G22" s="372"/>
    </row>
    <row r="23" spans="1:26" x14ac:dyDescent="0.25">
      <c r="A23" s="922" t="s">
        <v>107</v>
      </c>
      <c r="B23" s="923"/>
      <c r="C23" s="923"/>
      <c r="D23" s="923"/>
      <c r="E23" s="923"/>
      <c r="F23" s="923"/>
      <c r="G23" s="924"/>
    </row>
    <row r="24" spans="1:26" x14ac:dyDescent="0.25">
      <c r="A24" s="379" t="s">
        <v>1</v>
      </c>
      <c r="B24" s="373">
        <v>2010</v>
      </c>
      <c r="C24" s="373">
        <v>2015</v>
      </c>
      <c r="D24" s="373">
        <v>2020</v>
      </c>
      <c r="E24" s="373">
        <v>2025</v>
      </c>
      <c r="F24" s="373">
        <v>2030</v>
      </c>
      <c r="G24" s="382">
        <v>2035</v>
      </c>
      <c r="Q24" s="919" t="s">
        <v>223</v>
      </c>
      <c r="R24" s="918"/>
      <c r="S24" s="920">
        <f>(SUM(B$48:B$50,B$61:B$65)/SUM(B$51:B$60))*100</f>
        <v>73.107971745711396</v>
      </c>
    </row>
    <row r="25" spans="1:26" x14ac:dyDescent="0.25">
      <c r="A25" s="379" t="s">
        <v>2</v>
      </c>
      <c r="B25" s="373">
        <v>89</v>
      </c>
      <c r="C25" s="374">
        <v>80.523529832531352</v>
      </c>
      <c r="D25" s="374">
        <v>80.154762132993326</v>
      </c>
      <c r="E25" s="374">
        <v>88.275644021325576</v>
      </c>
      <c r="F25" s="374">
        <v>93.68685771330081</v>
      </c>
      <c r="G25" s="383">
        <v>88.596778473291138</v>
      </c>
      <c r="Q25" s="919" t="s">
        <v>224</v>
      </c>
      <c r="R25" s="918"/>
      <c r="S25" s="920">
        <f>(SUM(B$48:B$50)/SUM(B$51:B$60))*100</f>
        <v>29.364278506559032</v>
      </c>
    </row>
    <row r="26" spans="1:26" x14ac:dyDescent="0.25">
      <c r="A26" s="379" t="s">
        <v>3</v>
      </c>
      <c r="B26" s="373">
        <v>104</v>
      </c>
      <c r="C26" s="374">
        <v>84.265825394526985</v>
      </c>
      <c r="D26" s="374">
        <v>76.481965306804227</v>
      </c>
      <c r="E26" s="374">
        <v>76.275484964694513</v>
      </c>
      <c r="F26" s="374">
        <v>84.19758873409161</v>
      </c>
      <c r="G26" s="383">
        <v>88.984579479033755</v>
      </c>
      <c r="Q26" s="919" t="s">
        <v>225</v>
      </c>
      <c r="R26" s="918"/>
      <c r="S26" s="920">
        <f>(SUM(B$61:B$65)/SUM(B$51:B$60))*100</f>
        <v>43.743693239152371</v>
      </c>
    </row>
    <row r="27" spans="1:26" x14ac:dyDescent="0.25">
      <c r="A27" s="379" t="s">
        <v>4</v>
      </c>
      <c r="B27" s="373">
        <v>103</v>
      </c>
      <c r="C27" s="374">
        <v>99.439950243657307</v>
      </c>
      <c r="D27" s="374">
        <v>79.650381307493703</v>
      </c>
      <c r="E27" s="374">
        <v>72.575833914984386</v>
      </c>
      <c r="F27" s="374">
        <v>72.530288446535891</v>
      </c>
      <c r="G27" s="383">
        <v>80.270698052194206</v>
      </c>
      <c r="Q27" s="919" t="s">
        <v>226</v>
      </c>
      <c r="R27" s="918"/>
      <c r="S27" s="920">
        <f>(SUM(B$61:B$65)/SUM(B$48:B$50))*100</f>
        <v>148.96907216494844</v>
      </c>
    </row>
    <row r="28" spans="1:26" x14ac:dyDescent="0.25">
      <c r="A28" s="379" t="s">
        <v>5</v>
      </c>
      <c r="B28" s="373">
        <v>89</v>
      </c>
      <c r="C28" s="374">
        <v>99.045881771825904</v>
      </c>
      <c r="D28" s="374">
        <v>94.82784665439884</v>
      </c>
      <c r="E28" s="374">
        <v>75.001014307689402</v>
      </c>
      <c r="F28" s="374">
        <v>68.704203712651051</v>
      </c>
      <c r="G28" s="383">
        <v>68.809800895370316</v>
      </c>
      <c r="Q28" s="919" t="s">
        <v>227</v>
      </c>
      <c r="R28" s="918"/>
      <c r="S28" s="921">
        <f>(B$21/B$43)*100</f>
        <v>98.323699421965316</v>
      </c>
    </row>
    <row r="29" spans="1:26" x14ac:dyDescent="0.25">
      <c r="A29" s="379" t="s">
        <v>6</v>
      </c>
      <c r="B29" s="373">
        <v>63</v>
      </c>
      <c r="C29" s="374">
        <v>85.834458560620007</v>
      </c>
      <c r="D29" s="374">
        <v>94.644124575762348</v>
      </c>
      <c r="E29" s="374">
        <v>89.798036106911468</v>
      </c>
      <c r="F29" s="374">
        <v>70.072243110683672</v>
      </c>
      <c r="G29" s="383">
        <v>64.637508005059118</v>
      </c>
      <c r="Q29" s="919" t="s">
        <v>228</v>
      </c>
      <c r="R29" s="918"/>
      <c r="S29" s="921">
        <f>(SUM(B$48)/SUM(B$28:B$33))*1000</f>
        <v>399.5726495726496</v>
      </c>
    </row>
    <row r="30" spans="1:26" x14ac:dyDescent="0.25">
      <c r="A30" s="379" t="s">
        <v>7</v>
      </c>
      <c r="B30" s="373">
        <v>69</v>
      </c>
      <c r="C30" s="374">
        <v>59.858081711337839</v>
      </c>
      <c r="D30" s="374">
        <v>82.913255937674123</v>
      </c>
      <c r="E30" s="374">
        <v>90.433361499697895</v>
      </c>
      <c r="F30" s="374">
        <v>85.004797276274743</v>
      </c>
      <c r="G30" s="383">
        <v>65.384667159764575</v>
      </c>
      <c r="Q30" s="919" t="s">
        <v>229</v>
      </c>
      <c r="R30" s="918"/>
      <c r="S30" s="921">
        <f>(SUM(B$52:B$54)/SUM(B$48:B$51,B$55:B$65))*100</f>
        <v>15.018437814280924</v>
      </c>
    </row>
    <row r="31" spans="1:26" x14ac:dyDescent="0.25">
      <c r="A31" s="379" t="s">
        <v>8</v>
      </c>
      <c r="B31" s="373">
        <v>85</v>
      </c>
      <c r="C31" s="374">
        <v>65.122795936019074</v>
      </c>
      <c r="D31" s="374">
        <v>56.725943676629619</v>
      </c>
      <c r="E31" s="374">
        <v>79.96764096192841</v>
      </c>
      <c r="F31" s="374">
        <v>86.141648647125152</v>
      </c>
      <c r="G31" s="383">
        <v>80.197314456436956</v>
      </c>
      <c r="Q31" s="918"/>
      <c r="R31" s="918"/>
      <c r="S31" s="904"/>
    </row>
    <row r="32" spans="1:26" x14ac:dyDescent="0.25">
      <c r="A32" s="379" t="s">
        <v>9</v>
      </c>
      <c r="B32" s="373">
        <v>66</v>
      </c>
      <c r="C32" s="374">
        <v>82.052286485431921</v>
      </c>
      <c r="D32" s="374">
        <v>61.304792546562375</v>
      </c>
      <c r="E32" s="374">
        <v>53.710206475833758</v>
      </c>
      <c r="F32" s="374">
        <v>77.168345222818189</v>
      </c>
      <c r="G32" s="383">
        <v>81.949642121498556</v>
      </c>
      <c r="Q32" s="904"/>
      <c r="R32" s="904"/>
      <c r="S32" s="904"/>
    </row>
    <row r="33" spans="1:19" x14ac:dyDescent="0.25">
      <c r="A33" s="379" t="s">
        <v>10</v>
      </c>
      <c r="B33" s="373">
        <v>96</v>
      </c>
      <c r="C33" s="374">
        <v>61.500656020692773</v>
      </c>
      <c r="D33" s="374">
        <v>78.850484303034094</v>
      </c>
      <c r="E33" s="374">
        <v>57.198568008825433</v>
      </c>
      <c r="F33" s="374">
        <v>50.545455361090973</v>
      </c>
      <c r="G33" s="383">
        <v>74.110422976086426</v>
      </c>
      <c r="Q33" s="904"/>
      <c r="R33" s="904"/>
      <c r="S33" s="904"/>
    </row>
    <row r="34" spans="1:19" x14ac:dyDescent="0.25">
      <c r="A34" s="380" t="s">
        <v>11</v>
      </c>
      <c r="B34" s="375">
        <v>120</v>
      </c>
      <c r="C34" s="376">
        <v>90.450390568158809</v>
      </c>
      <c r="D34" s="376">
        <v>57.150138034986334</v>
      </c>
      <c r="E34" s="376">
        <v>75.828718377112779</v>
      </c>
      <c r="F34" s="376">
        <v>53.14845343962083</v>
      </c>
      <c r="G34" s="384">
        <v>47.542027639725077</v>
      </c>
      <c r="Q34" s="904"/>
      <c r="R34" s="904"/>
      <c r="S34" s="904"/>
    </row>
    <row r="35" spans="1:19" x14ac:dyDescent="0.25">
      <c r="A35" s="380" t="s">
        <v>12</v>
      </c>
      <c r="B35" s="375">
        <v>144</v>
      </c>
      <c r="C35" s="376">
        <v>112.77742676626137</v>
      </c>
      <c r="D35" s="376">
        <v>84.56951082544704</v>
      </c>
      <c r="E35" s="376">
        <v>52.605766021870764</v>
      </c>
      <c r="F35" s="376">
        <v>72.558554067945877</v>
      </c>
      <c r="G35" s="384">
        <v>48.855602360838674</v>
      </c>
      <c r="Q35" s="904"/>
      <c r="R35" s="904"/>
      <c r="S35" s="904"/>
    </row>
    <row r="36" spans="1:19" x14ac:dyDescent="0.25">
      <c r="A36" s="380" t="s">
        <v>13</v>
      </c>
      <c r="B36" s="375">
        <v>122</v>
      </c>
      <c r="C36" s="376">
        <v>137.05737909862705</v>
      </c>
      <c r="D36" s="376">
        <v>105.21958438151597</v>
      </c>
      <c r="E36" s="376">
        <v>78.519917769174938</v>
      </c>
      <c r="F36" s="376">
        <v>48.011292428667296</v>
      </c>
      <c r="G36" s="384">
        <v>69.179006869981691</v>
      </c>
      <c r="Q36" s="904"/>
      <c r="R36" s="904"/>
      <c r="S36" s="904"/>
    </row>
    <row r="37" spans="1:19" x14ac:dyDescent="0.25">
      <c r="A37" s="380" t="s">
        <v>14</v>
      </c>
      <c r="B37" s="375">
        <v>100</v>
      </c>
      <c r="C37" s="376">
        <v>114.41809641500119</v>
      </c>
      <c r="D37" s="376">
        <v>128.1936821073819</v>
      </c>
      <c r="E37" s="376">
        <v>96.231812574731293</v>
      </c>
      <c r="F37" s="376">
        <v>71.543426006707975</v>
      </c>
      <c r="G37" s="384">
        <v>42.920094201040449</v>
      </c>
      <c r="Q37" s="904"/>
      <c r="R37" s="904"/>
      <c r="S37" s="904"/>
    </row>
    <row r="38" spans="1:19" x14ac:dyDescent="0.25">
      <c r="A38" s="380" t="s">
        <v>15</v>
      </c>
      <c r="B38" s="375">
        <v>88</v>
      </c>
      <c r="C38" s="376">
        <v>91.975416944427479</v>
      </c>
      <c r="D38" s="376">
        <v>105.41222689388709</v>
      </c>
      <c r="E38" s="376">
        <v>117.72458531830327</v>
      </c>
      <c r="F38" s="376">
        <v>86.204663372041068</v>
      </c>
      <c r="G38" s="384">
        <v>63.942433021755804</v>
      </c>
      <c r="Q38" s="904"/>
      <c r="R38" s="904"/>
      <c r="S38" s="904"/>
    </row>
    <row r="39" spans="1:19" x14ac:dyDescent="0.25">
      <c r="A39" s="380" t="s">
        <v>16</v>
      </c>
      <c r="B39" s="375">
        <v>96</v>
      </c>
      <c r="C39" s="376">
        <v>78.990125018206754</v>
      </c>
      <c r="D39" s="376">
        <v>83.315549279561438</v>
      </c>
      <c r="E39" s="376">
        <v>95.605043019336136</v>
      </c>
      <c r="F39" s="376">
        <v>106.40752282065191</v>
      </c>
      <c r="G39" s="384">
        <v>75.796642087384669</v>
      </c>
      <c r="Q39" s="904"/>
      <c r="R39" s="904"/>
      <c r="S39" s="904"/>
    </row>
    <row r="40" spans="1:19" x14ac:dyDescent="0.25">
      <c r="A40" s="380" t="s">
        <v>17</v>
      </c>
      <c r="B40" s="375">
        <v>106</v>
      </c>
      <c r="C40" s="376">
        <v>81.833530708936664</v>
      </c>
      <c r="D40" s="376">
        <v>67.386603589049031</v>
      </c>
      <c r="E40" s="376">
        <v>71.77354432605118</v>
      </c>
      <c r="F40" s="376">
        <v>82.449547919840185</v>
      </c>
      <c r="G40" s="384">
        <v>91.43037824669517</v>
      </c>
      <c r="Q40" s="904"/>
      <c r="R40" s="904"/>
      <c r="S40" s="904"/>
    </row>
    <row r="41" spans="1:19" x14ac:dyDescent="0.25">
      <c r="A41" s="380" t="s">
        <v>18</v>
      </c>
      <c r="B41" s="375">
        <v>86</v>
      </c>
      <c r="C41" s="376">
        <v>88.854377209898573</v>
      </c>
      <c r="D41" s="376">
        <v>67.416649487294961</v>
      </c>
      <c r="E41" s="376">
        <v>55.606251602970538</v>
      </c>
      <c r="F41" s="376">
        <v>59.872433724881802</v>
      </c>
      <c r="G41" s="384">
        <v>68.834245967647973</v>
      </c>
      <c r="Q41" s="904"/>
      <c r="R41" s="904"/>
      <c r="S41" s="904"/>
    </row>
    <row r="42" spans="1:19" ht="15.75" thickBot="1" x14ac:dyDescent="0.3">
      <c r="A42" s="381" t="s">
        <v>19</v>
      </c>
      <c r="B42" s="377">
        <v>104</v>
      </c>
      <c r="C42" s="378">
        <v>145.58243592165815</v>
      </c>
      <c r="D42" s="378">
        <v>178.55161345934334</v>
      </c>
      <c r="E42" s="378">
        <v>185.69035571632571</v>
      </c>
      <c r="F42" s="378">
        <v>181.18601574349705</v>
      </c>
      <c r="G42" s="385">
        <v>180.77883510321018</v>
      </c>
      <c r="Q42" s="904"/>
      <c r="R42" s="904"/>
      <c r="S42" s="904"/>
    </row>
    <row r="43" spans="1:19" ht="15.75" thickTop="1" x14ac:dyDescent="0.25">
      <c r="A43" s="380" t="s">
        <v>20</v>
      </c>
      <c r="B43" s="375">
        <v>1730</v>
      </c>
      <c r="C43" s="376">
        <v>1659.5826446078192</v>
      </c>
      <c r="D43" s="376">
        <v>1582.7691144998198</v>
      </c>
      <c r="E43" s="376">
        <v>1512.8217849877674</v>
      </c>
      <c r="F43" s="376">
        <v>1449.4333377484261</v>
      </c>
      <c r="G43" s="384">
        <v>1382.2206771170149</v>
      </c>
      <c r="Q43" s="904"/>
      <c r="R43" s="904"/>
      <c r="S43" s="904"/>
    </row>
    <row r="44" spans="1:19" x14ac:dyDescent="0.25">
      <c r="A44" s="372"/>
      <c r="B44" s="372"/>
      <c r="C44" s="372"/>
      <c r="D44" s="372"/>
      <c r="E44" s="372"/>
      <c r="F44" s="372"/>
      <c r="G44" s="372"/>
      <c r="Q44" s="919" t="s">
        <v>223</v>
      </c>
      <c r="R44" s="918"/>
      <c r="S44" s="920">
        <f>(SUM(C$48:C$50,C$61:C$65)/SUM(C$51:C$60))*100</f>
        <v>73.608696706521727</v>
      </c>
    </row>
    <row r="45" spans="1:19" x14ac:dyDescent="0.25">
      <c r="A45" s="372"/>
      <c r="B45" s="372"/>
      <c r="C45" s="372"/>
      <c r="D45" s="372"/>
      <c r="E45" s="372"/>
      <c r="F45" s="372"/>
      <c r="G45" s="372"/>
      <c r="Q45" s="919" t="s">
        <v>224</v>
      </c>
      <c r="R45" s="918"/>
      <c r="S45" s="920">
        <f>(SUM(C$48:C$50)/SUM(C$51:C$60))*100</f>
        <v>27.565604735934574</v>
      </c>
    </row>
    <row r="46" spans="1:19" x14ac:dyDescent="0.25">
      <c r="A46" s="922" t="s">
        <v>108</v>
      </c>
      <c r="B46" s="923"/>
      <c r="C46" s="923"/>
      <c r="D46" s="923"/>
      <c r="E46" s="923"/>
      <c r="F46" s="923"/>
      <c r="G46" s="924"/>
      <c r="Q46" s="919" t="s">
        <v>225</v>
      </c>
      <c r="R46" s="918"/>
      <c r="S46" s="920">
        <f>(SUM(C$61:C$65)/SUM(C$51:C$60))*100</f>
        <v>46.043091970587163</v>
      </c>
    </row>
    <row r="47" spans="1:19" x14ac:dyDescent="0.25">
      <c r="A47" s="379" t="s">
        <v>1</v>
      </c>
      <c r="B47" s="373">
        <v>2010</v>
      </c>
      <c r="C47" s="373">
        <v>2015</v>
      </c>
      <c r="D47" s="373">
        <v>2020</v>
      </c>
      <c r="E47" s="373">
        <v>2025</v>
      </c>
      <c r="F47" s="373">
        <v>2030</v>
      </c>
      <c r="G47" s="382">
        <v>2035</v>
      </c>
      <c r="Q47" s="919" t="s">
        <v>226</v>
      </c>
      <c r="R47" s="918"/>
      <c r="S47" s="920">
        <f>(SUM(C$61:C$65)/SUM(C$48:C$50))*100</f>
        <v>167.03095183892449</v>
      </c>
    </row>
    <row r="48" spans="1:19" x14ac:dyDescent="0.25">
      <c r="A48" s="379" t="s">
        <v>2</v>
      </c>
      <c r="B48" s="373">
        <v>187</v>
      </c>
      <c r="C48" s="374">
        <v>164.13316213837524</v>
      </c>
      <c r="D48" s="374">
        <v>163.58863832284567</v>
      </c>
      <c r="E48" s="374">
        <v>180.15408366428352</v>
      </c>
      <c r="F48" s="374">
        <v>191.1976807299738</v>
      </c>
      <c r="G48" s="383">
        <v>180.80975147564379</v>
      </c>
      <c r="Q48" s="919" t="s">
        <v>227</v>
      </c>
      <c r="R48" s="918"/>
      <c r="S48" s="921">
        <f>(C$21/C$43)*100</f>
        <v>96.701011796561701</v>
      </c>
    </row>
    <row r="49" spans="1:19" x14ac:dyDescent="0.25">
      <c r="A49" s="379" t="s">
        <v>3</v>
      </c>
      <c r="B49" s="373">
        <v>185</v>
      </c>
      <c r="C49" s="374">
        <v>178.48955563862279</v>
      </c>
      <c r="D49" s="374">
        <v>155.56149807642691</v>
      </c>
      <c r="E49" s="374">
        <v>155.67273959662526</v>
      </c>
      <c r="F49" s="374">
        <v>171.80419837291311</v>
      </c>
      <c r="G49" s="383">
        <v>181.57413243944052</v>
      </c>
      <c r="Q49" s="919" t="s">
        <v>228</v>
      </c>
      <c r="R49" s="918"/>
      <c r="S49" s="921">
        <f>(SUM(C$48)/SUM(C$28:C$33))*1000</f>
        <v>361.99390412172494</v>
      </c>
    </row>
    <row r="50" spans="1:19" x14ac:dyDescent="0.25">
      <c r="A50" s="379" t="s">
        <v>4</v>
      </c>
      <c r="B50" s="373">
        <v>210</v>
      </c>
      <c r="C50" s="374">
        <v>175.70152991101656</v>
      </c>
      <c r="D50" s="374">
        <v>170.29953160609762</v>
      </c>
      <c r="E50" s="374">
        <v>147.19849276604475</v>
      </c>
      <c r="F50" s="374">
        <v>148.06041118213292</v>
      </c>
      <c r="G50" s="383">
        <v>163.77063114416742</v>
      </c>
      <c r="Q50" s="919" t="s">
        <v>229</v>
      </c>
      <c r="R50" s="918"/>
      <c r="S50" s="921">
        <f>(SUM(C$52:C$54)/SUM(C$48:C$51,C$55:C$65))*100</f>
        <v>16.442919417213368</v>
      </c>
    </row>
    <row r="51" spans="1:19" x14ac:dyDescent="0.25">
      <c r="A51" s="379" t="s">
        <v>5</v>
      </c>
      <c r="B51" s="373">
        <v>199</v>
      </c>
      <c r="C51" s="374">
        <v>201.10925232791288</v>
      </c>
      <c r="D51" s="374">
        <v>166.30871356366066</v>
      </c>
      <c r="E51" s="374">
        <v>162.07423876392821</v>
      </c>
      <c r="F51" s="374">
        <v>138.7947457697598</v>
      </c>
      <c r="G51" s="383">
        <v>140.49968424742588</v>
      </c>
      <c r="Q51" s="904"/>
      <c r="R51" s="904"/>
      <c r="S51" s="904"/>
    </row>
    <row r="52" spans="1:19" x14ac:dyDescent="0.25">
      <c r="A52" s="379" t="s">
        <v>6</v>
      </c>
      <c r="B52" s="373">
        <v>129</v>
      </c>
      <c r="C52" s="374">
        <v>192.40079023744107</v>
      </c>
      <c r="D52" s="374">
        <v>191.30211116986243</v>
      </c>
      <c r="E52" s="374">
        <v>156.23331895589814</v>
      </c>
      <c r="F52" s="374">
        <v>153.32145721184105</v>
      </c>
      <c r="G52" s="383">
        <v>129.92446504832756</v>
      </c>
      <c r="Q52" s="904"/>
      <c r="R52" s="904"/>
      <c r="S52" s="904"/>
    </row>
    <row r="53" spans="1:19" x14ac:dyDescent="0.25">
      <c r="A53" s="379" t="s">
        <v>7</v>
      </c>
      <c r="B53" s="373">
        <v>155</v>
      </c>
      <c r="C53" s="374">
        <v>121.39329751611771</v>
      </c>
      <c r="D53" s="374">
        <v>185.51380545287094</v>
      </c>
      <c r="E53" s="374">
        <v>181.08129841129957</v>
      </c>
      <c r="F53" s="374">
        <v>146.10490078619236</v>
      </c>
      <c r="G53" s="383">
        <v>144.47551723733966</v>
      </c>
      <c r="Q53" s="904"/>
      <c r="R53" s="904"/>
      <c r="S53" s="904"/>
    </row>
    <row r="54" spans="1:19" x14ac:dyDescent="0.25">
      <c r="A54" s="379" t="s">
        <v>8</v>
      </c>
      <c r="B54" s="373">
        <v>164</v>
      </c>
      <c r="C54" s="374">
        <v>147.17448889102764</v>
      </c>
      <c r="D54" s="374">
        <v>114.13705190203846</v>
      </c>
      <c r="E54" s="374">
        <v>179.19294555021031</v>
      </c>
      <c r="F54" s="374">
        <v>171.20508769021077</v>
      </c>
      <c r="G54" s="383">
        <v>136.39474782761573</v>
      </c>
      <c r="Q54" s="904"/>
      <c r="R54" s="904"/>
      <c r="S54" s="904"/>
    </row>
    <row r="55" spans="1:19" x14ac:dyDescent="0.25">
      <c r="A55" s="379" t="s">
        <v>9</v>
      </c>
      <c r="B55" s="373">
        <v>136</v>
      </c>
      <c r="C55" s="374">
        <v>157.42897654179549</v>
      </c>
      <c r="D55" s="374">
        <v>139.30819952233955</v>
      </c>
      <c r="E55" s="374">
        <v>106.92786737332176</v>
      </c>
      <c r="F55" s="374">
        <v>172.97094990412825</v>
      </c>
      <c r="G55" s="383">
        <v>161.28094960621604</v>
      </c>
      <c r="Q55" s="904"/>
      <c r="R55" s="904"/>
      <c r="S55" s="904"/>
    </row>
    <row r="56" spans="1:19" x14ac:dyDescent="0.25">
      <c r="A56" s="379" t="s">
        <v>10</v>
      </c>
      <c r="B56" s="373">
        <v>191</v>
      </c>
      <c r="C56" s="374">
        <v>126.78582799078853</v>
      </c>
      <c r="D56" s="374">
        <v>150.62266865231996</v>
      </c>
      <c r="E56" s="374">
        <v>131.09424185593258</v>
      </c>
      <c r="F56" s="374">
        <v>99.565471191171582</v>
      </c>
      <c r="G56" s="383">
        <v>166.52169753217933</v>
      </c>
      <c r="Q56" s="904"/>
      <c r="R56" s="904"/>
      <c r="S56" s="904"/>
    </row>
    <row r="57" spans="1:19" x14ac:dyDescent="0.25">
      <c r="A57" s="380" t="s">
        <v>11</v>
      </c>
      <c r="B57" s="375">
        <v>265</v>
      </c>
      <c r="C57" s="376">
        <v>178.08358292789578</v>
      </c>
      <c r="D57" s="376">
        <v>117.70241873196866</v>
      </c>
      <c r="E57" s="376">
        <v>143.88691275155372</v>
      </c>
      <c r="F57" s="376">
        <v>122.77197659381716</v>
      </c>
      <c r="G57" s="384">
        <v>92.306603322740585</v>
      </c>
      <c r="Q57" s="904"/>
      <c r="R57" s="904"/>
      <c r="S57" s="904"/>
    </row>
    <row r="58" spans="1:19" x14ac:dyDescent="0.25">
      <c r="A58" s="380" t="s">
        <v>12</v>
      </c>
      <c r="B58" s="375">
        <v>284</v>
      </c>
      <c r="C58" s="376">
        <v>248.75268227925386</v>
      </c>
      <c r="D58" s="376">
        <v>164.19950674344307</v>
      </c>
      <c r="E58" s="376">
        <v>108.08206513029954</v>
      </c>
      <c r="F58" s="376">
        <v>136.4228251286433</v>
      </c>
      <c r="G58" s="384">
        <v>113.66762110045514</v>
      </c>
      <c r="Q58" s="904"/>
      <c r="R58" s="904"/>
      <c r="S58" s="904"/>
    </row>
    <row r="59" spans="1:19" x14ac:dyDescent="0.25">
      <c r="A59" s="380" t="s">
        <v>13</v>
      </c>
      <c r="B59" s="375">
        <v>257</v>
      </c>
      <c r="C59" s="376">
        <v>267.47316643000033</v>
      </c>
      <c r="D59" s="376">
        <v>231.62594240851303</v>
      </c>
      <c r="E59" s="376">
        <v>149.92298593338953</v>
      </c>
      <c r="F59" s="376">
        <v>98.384952531844235</v>
      </c>
      <c r="G59" s="384">
        <v>128.66832607041138</v>
      </c>
      <c r="Q59" s="904"/>
      <c r="R59" s="904"/>
      <c r="S59" s="904"/>
    </row>
    <row r="60" spans="1:19" x14ac:dyDescent="0.25">
      <c r="A60" s="380" t="s">
        <v>14</v>
      </c>
      <c r="B60" s="375">
        <v>202</v>
      </c>
      <c r="C60" s="376">
        <v>239.72761618823347</v>
      </c>
      <c r="D60" s="376">
        <v>247.7979890339999</v>
      </c>
      <c r="E60" s="376">
        <v>211.93745092778704</v>
      </c>
      <c r="F60" s="376">
        <v>134.2754570505661</v>
      </c>
      <c r="G60" s="384">
        <v>87.985322315979175</v>
      </c>
      <c r="Q60" s="904"/>
      <c r="R60" s="904"/>
      <c r="S60" s="904"/>
    </row>
    <row r="61" spans="1:19" x14ac:dyDescent="0.25">
      <c r="A61" s="380" t="s">
        <v>15</v>
      </c>
      <c r="B61" s="375">
        <v>173</v>
      </c>
      <c r="C61" s="376">
        <v>183.86271229629131</v>
      </c>
      <c r="D61" s="376">
        <v>218.6411578457575</v>
      </c>
      <c r="E61" s="376">
        <v>224.33503314947473</v>
      </c>
      <c r="F61" s="376">
        <v>189.21409419841154</v>
      </c>
      <c r="G61" s="384">
        <v>117.22888859672581</v>
      </c>
      <c r="Q61" s="904"/>
      <c r="R61" s="904"/>
      <c r="S61" s="904"/>
    </row>
    <row r="62" spans="1:19" x14ac:dyDescent="0.25">
      <c r="A62" s="380" t="s">
        <v>16</v>
      </c>
      <c r="B62" s="375">
        <v>178</v>
      </c>
      <c r="C62" s="376">
        <v>152.94782162030486</v>
      </c>
      <c r="D62" s="376">
        <v>163.74289751238541</v>
      </c>
      <c r="E62" s="376">
        <v>194.99809433871295</v>
      </c>
      <c r="F62" s="376">
        <v>198.59284055767429</v>
      </c>
      <c r="G62" s="384">
        <v>164.83630068719819</v>
      </c>
      <c r="Q62" s="904"/>
      <c r="R62" s="904"/>
      <c r="S62" s="904"/>
    </row>
    <row r="63" spans="1:19" x14ac:dyDescent="0.25">
      <c r="A63" s="380" t="s">
        <v>17</v>
      </c>
      <c r="B63" s="375">
        <v>197</v>
      </c>
      <c r="C63" s="376">
        <v>147.41740781422001</v>
      </c>
      <c r="D63" s="376">
        <v>127.11287805585418</v>
      </c>
      <c r="E63" s="376">
        <v>137.10413270571246</v>
      </c>
      <c r="F63" s="376">
        <v>163.43305583694297</v>
      </c>
      <c r="G63" s="384">
        <v>165.30006035724955</v>
      </c>
      <c r="Q63" s="904"/>
      <c r="R63" s="904"/>
      <c r="S63" s="904"/>
    </row>
    <row r="64" spans="1:19" x14ac:dyDescent="0.25">
      <c r="A64" s="380" t="s">
        <v>18</v>
      </c>
      <c r="B64" s="375">
        <v>151</v>
      </c>
      <c r="C64" s="376">
        <v>155.12196902417259</v>
      </c>
      <c r="D64" s="376">
        <v>114.17887963737377</v>
      </c>
      <c r="E64" s="376">
        <v>98.696303541620424</v>
      </c>
      <c r="F64" s="376">
        <v>107.28850413810183</v>
      </c>
      <c r="G64" s="384">
        <v>127.79960880230456</v>
      </c>
      <c r="Q64" s="919" t="s">
        <v>223</v>
      </c>
      <c r="R64" s="918"/>
      <c r="S64" s="920">
        <f>(SUM(D$48:D$50,D$61:D$65)/SUM(D$51:D$60))*100</f>
        <v>80.96620574172502</v>
      </c>
    </row>
    <row r="65" spans="1:19" ht="15.75" thickBot="1" x14ac:dyDescent="0.3">
      <c r="A65" s="381" t="s">
        <v>19</v>
      </c>
      <c r="B65" s="377">
        <v>168</v>
      </c>
      <c r="C65" s="378">
        <v>226.41201377024649</v>
      </c>
      <c r="D65" s="378">
        <v>270.19704763668426</v>
      </c>
      <c r="E65" s="378">
        <v>270.97055545867477</v>
      </c>
      <c r="F65" s="378">
        <v>260.05368319675785</v>
      </c>
      <c r="G65" s="385">
        <v>258.42570799358612</v>
      </c>
      <c r="Q65" s="919" t="s">
        <v>224</v>
      </c>
      <c r="R65" s="918"/>
      <c r="S65" s="920">
        <f>(SUM(D$48:D$50)/SUM(D$51:D$60))*100</f>
        <v>28.647608708702265</v>
      </c>
    </row>
    <row r="66" spans="1:19" ht="15.75" thickTop="1" x14ac:dyDescent="0.25">
      <c r="A66" s="380" t="s">
        <v>20</v>
      </c>
      <c r="B66" s="375">
        <v>3431</v>
      </c>
      <c r="C66" s="376">
        <v>3264.4158535437164</v>
      </c>
      <c r="D66" s="376">
        <v>3091.840935874442</v>
      </c>
      <c r="E66" s="376">
        <v>2939.5627608747695</v>
      </c>
      <c r="F66" s="376">
        <v>2803.4622920710831</v>
      </c>
      <c r="G66" s="384">
        <v>2661.4700158050064</v>
      </c>
      <c r="Q66" s="919" t="s">
        <v>225</v>
      </c>
      <c r="R66" s="918"/>
      <c r="S66" s="920">
        <f>(SUM(D$61:D$65)/SUM(D$51:D$60))*100</f>
        <v>52.318597033022755</v>
      </c>
    </row>
    <row r="67" spans="1:19" x14ac:dyDescent="0.25">
      <c r="Q67" s="919" t="s">
        <v>226</v>
      </c>
      <c r="R67" s="918"/>
      <c r="S67" s="920">
        <f>(SUM(D$61:D$65)/SUM(D$48:D$50))*100</f>
        <v>182.62814730895835</v>
      </c>
    </row>
    <row r="68" spans="1:19" x14ac:dyDescent="0.25">
      <c r="Q68" s="919" t="s">
        <v>227</v>
      </c>
      <c r="R68" s="918"/>
      <c r="S68" s="921">
        <f>(D$21/D$43)*100</f>
        <v>95.343774878467499</v>
      </c>
    </row>
    <row r="69" spans="1:19" x14ac:dyDescent="0.25">
      <c r="Q69" s="919" t="s">
        <v>228</v>
      </c>
      <c r="R69" s="918"/>
      <c r="S69" s="921">
        <f>(SUM(D$48)/SUM(D$28:D$33))*1000</f>
        <v>348.60501773929809</v>
      </c>
    </row>
    <row r="70" spans="1:19" x14ac:dyDescent="0.25">
      <c r="Q70" s="919" t="s">
        <v>229</v>
      </c>
      <c r="R70" s="918"/>
      <c r="S70" s="921">
        <f>(SUM(D$52:D$54)/SUM(D$48:D$51,D$55:D$65))*100</f>
        <v>18.876359715911082</v>
      </c>
    </row>
    <row r="71" spans="1:19" x14ac:dyDescent="0.25">
      <c r="Q71" s="904"/>
      <c r="R71" s="904"/>
      <c r="S71" s="904"/>
    </row>
    <row r="72" spans="1:19" x14ac:dyDescent="0.25">
      <c r="Q72" s="904"/>
      <c r="R72" s="904"/>
      <c r="S72" s="904"/>
    </row>
    <row r="73" spans="1:19" x14ac:dyDescent="0.25">
      <c r="Q73" s="904"/>
      <c r="R73" s="904"/>
      <c r="S73" s="904"/>
    </row>
    <row r="74" spans="1:19" x14ac:dyDescent="0.25">
      <c r="Q74" s="904"/>
      <c r="R74" s="904"/>
      <c r="S74" s="904"/>
    </row>
    <row r="75" spans="1:19" x14ac:dyDescent="0.25">
      <c r="Q75" s="904"/>
      <c r="R75" s="904"/>
      <c r="S75" s="904"/>
    </row>
    <row r="76" spans="1:19" x14ac:dyDescent="0.25">
      <c r="Q76" s="904"/>
      <c r="R76" s="904"/>
      <c r="S76" s="904"/>
    </row>
    <row r="77" spans="1:19" x14ac:dyDescent="0.25">
      <c r="Q77" s="904"/>
      <c r="R77" s="904"/>
      <c r="S77" s="904"/>
    </row>
    <row r="78" spans="1:19" x14ac:dyDescent="0.25">
      <c r="Q78" s="904"/>
      <c r="R78" s="904"/>
      <c r="S78" s="904"/>
    </row>
    <row r="79" spans="1:19" x14ac:dyDescent="0.25">
      <c r="Q79" s="904"/>
      <c r="R79" s="904"/>
      <c r="S79" s="904"/>
    </row>
    <row r="80" spans="1:19" x14ac:dyDescent="0.25">
      <c r="Q80" s="904"/>
      <c r="R80" s="904"/>
      <c r="S80" s="904"/>
    </row>
    <row r="81" spans="17:19" x14ac:dyDescent="0.25">
      <c r="Q81" s="904"/>
      <c r="R81" s="904"/>
      <c r="S81" s="904"/>
    </row>
    <row r="82" spans="17:19" x14ac:dyDescent="0.25">
      <c r="Q82" s="904"/>
      <c r="R82" s="904"/>
      <c r="S82" s="904"/>
    </row>
    <row r="83" spans="17:19" x14ac:dyDescent="0.25">
      <c r="Q83" s="904"/>
      <c r="R83" s="904"/>
      <c r="S83" s="904"/>
    </row>
    <row r="84" spans="17:19" x14ac:dyDescent="0.25">
      <c r="Q84" s="919" t="s">
        <v>223</v>
      </c>
      <c r="R84" s="918"/>
      <c r="S84" s="920">
        <f>(SUM(E$48:E$50,E$61:E$65)/SUM(E$51:E$60))*100</f>
        <v>92.073885977315285</v>
      </c>
    </row>
    <row r="85" spans="17:19" x14ac:dyDescent="0.25">
      <c r="Q85" s="919" t="s">
        <v>224</v>
      </c>
      <c r="R85" s="918"/>
      <c r="S85" s="920">
        <f>(SUM(E$48:E$50)/SUM(E$51:E$60))*100</f>
        <v>31.561343309135147</v>
      </c>
    </row>
    <row r="86" spans="17:19" x14ac:dyDescent="0.25">
      <c r="Q86" s="919" t="s">
        <v>225</v>
      </c>
      <c r="R86" s="918"/>
      <c r="S86" s="920">
        <f>(SUM(E$61:E$65)/SUM(E$51:E$60))*100</f>
        <v>60.512542668180124</v>
      </c>
    </row>
    <row r="87" spans="17:19" x14ac:dyDescent="0.25">
      <c r="Q87" s="919" t="s">
        <v>226</v>
      </c>
      <c r="R87" s="918"/>
      <c r="S87" s="920">
        <f>(SUM(E$61:E$65)/SUM(E$48:E$50))*100</f>
        <v>191.72993391147997</v>
      </c>
    </row>
    <row r="88" spans="17:19" x14ac:dyDescent="0.25">
      <c r="Q88" s="919" t="s">
        <v>227</v>
      </c>
      <c r="R88" s="918"/>
      <c r="S88" s="921">
        <f>(E$21/E$43)*100</f>
        <v>94.309917403690648</v>
      </c>
    </row>
    <row r="89" spans="17:19" x14ac:dyDescent="0.25">
      <c r="Q89" s="919" t="s">
        <v>228</v>
      </c>
      <c r="R89" s="918"/>
      <c r="S89" s="921">
        <f>(SUM(E$48)/SUM(E$28:E$33))*1000</f>
        <v>403.83438438115724</v>
      </c>
    </row>
    <row r="90" spans="17:19" x14ac:dyDescent="0.25">
      <c r="Q90" s="919" t="s">
        <v>229</v>
      </c>
      <c r="R90" s="918"/>
      <c r="S90" s="921">
        <f>(SUM(E$52:E$54)/SUM(E$48:E$51,E$55:E$65))*100</f>
        <v>21.316376257248475</v>
      </c>
    </row>
    <row r="91" spans="17:19" x14ac:dyDescent="0.25">
      <c r="Q91" s="904"/>
      <c r="R91" s="904"/>
      <c r="S91" s="904"/>
    </row>
    <row r="92" spans="17:19" x14ac:dyDescent="0.25">
      <c r="Q92" s="904"/>
      <c r="R92" s="904"/>
      <c r="S92" s="904"/>
    </row>
    <row r="93" spans="17:19" x14ac:dyDescent="0.25">
      <c r="Q93" s="904"/>
      <c r="R93" s="904"/>
      <c r="S93" s="904"/>
    </row>
    <row r="94" spans="17:19" x14ac:dyDescent="0.25">
      <c r="Q94" s="904"/>
      <c r="R94" s="904"/>
      <c r="S94" s="904"/>
    </row>
    <row r="95" spans="17:19" x14ac:dyDescent="0.25">
      <c r="Q95" s="904"/>
      <c r="R95" s="904"/>
      <c r="S95" s="904"/>
    </row>
    <row r="96" spans="17:19" x14ac:dyDescent="0.25">
      <c r="Q96" s="904"/>
      <c r="R96" s="904"/>
      <c r="S96" s="904"/>
    </row>
    <row r="97" spans="17:19" x14ac:dyDescent="0.25">
      <c r="Q97" s="904"/>
      <c r="R97" s="904"/>
      <c r="S97" s="904"/>
    </row>
    <row r="98" spans="17:19" x14ac:dyDescent="0.25">
      <c r="Q98" s="904"/>
      <c r="R98" s="904"/>
      <c r="S98" s="904"/>
    </row>
    <row r="99" spans="17:19" x14ac:dyDescent="0.25">
      <c r="Q99" s="904"/>
      <c r="R99" s="904"/>
      <c r="S99" s="904"/>
    </row>
    <row r="100" spans="17:19" x14ac:dyDescent="0.25">
      <c r="Q100" s="904"/>
      <c r="R100" s="904"/>
      <c r="S100" s="904"/>
    </row>
    <row r="101" spans="17:19" x14ac:dyDescent="0.25">
      <c r="Q101" s="904"/>
      <c r="R101" s="904"/>
      <c r="S101" s="904"/>
    </row>
    <row r="102" spans="17:19" x14ac:dyDescent="0.25">
      <c r="Q102" s="904"/>
      <c r="R102" s="904"/>
      <c r="S102" s="904"/>
    </row>
    <row r="103" spans="17:19" x14ac:dyDescent="0.25">
      <c r="Q103" s="904"/>
      <c r="R103" s="904"/>
      <c r="S103" s="904"/>
    </row>
    <row r="104" spans="17:19" x14ac:dyDescent="0.25">
      <c r="Q104" s="919" t="s">
        <v>223</v>
      </c>
      <c r="R104" s="918"/>
      <c r="S104" s="920">
        <f>(SUM(F$48:F$50,F$61:F$65)/SUM(F$51:F$60))*100</f>
        <v>104.06361333979149</v>
      </c>
    </row>
    <row r="105" spans="17:19" x14ac:dyDescent="0.25">
      <c r="Q105" s="919" t="s">
        <v>224</v>
      </c>
      <c r="R105" s="918"/>
      <c r="S105" s="920">
        <f>(SUM(F$48:F$50)/SUM(F$51:F$60))*100</f>
        <v>37.200149933254842</v>
      </c>
    </row>
    <row r="106" spans="17:19" x14ac:dyDescent="0.25">
      <c r="Q106" s="919" t="s">
        <v>225</v>
      </c>
      <c r="R106" s="918"/>
      <c r="S106" s="920">
        <f>(SUM(F$61:F$65)/SUM(F$51:F$60))*100</f>
        <v>66.863463406536638</v>
      </c>
    </row>
    <row r="107" spans="17:19" x14ac:dyDescent="0.25">
      <c r="Q107" s="919" t="s">
        <v>226</v>
      </c>
      <c r="R107" s="918"/>
      <c r="S107" s="920">
        <f>(SUM(F$61:F$65)/SUM(F$48:F$50))*100</f>
        <v>179.73976859368642</v>
      </c>
    </row>
    <row r="108" spans="17:19" x14ac:dyDescent="0.25">
      <c r="Q108" s="919" t="s">
        <v>227</v>
      </c>
      <c r="R108" s="918"/>
      <c r="S108" s="921">
        <f>(F$21/F$43)*100</f>
        <v>93.417815021836603</v>
      </c>
    </row>
    <row r="109" spans="17:19" x14ac:dyDescent="0.25">
      <c r="Q109" s="919" t="s">
        <v>228</v>
      </c>
      <c r="R109" s="918"/>
      <c r="S109" s="921">
        <f>(SUM(F$48)/SUM(F$28:F$33))*1000</f>
        <v>436.88676850850783</v>
      </c>
    </row>
    <row r="110" spans="17:19" x14ac:dyDescent="0.25">
      <c r="Q110" s="919" t="s">
        <v>229</v>
      </c>
      <c r="R110" s="918"/>
      <c r="S110" s="921">
        <f>(SUM(F$52:F$54)/SUM(F$48:F$51,F$55:F$65))*100</f>
        <v>20.174263659878289</v>
      </c>
    </row>
    <row r="111" spans="17:19" x14ac:dyDescent="0.25">
      <c r="Q111" s="904"/>
      <c r="R111" s="904"/>
      <c r="S111" s="904"/>
    </row>
    <row r="112" spans="17:19" x14ac:dyDescent="0.25">
      <c r="Q112" s="904"/>
      <c r="R112" s="904"/>
      <c r="S112" s="904"/>
    </row>
    <row r="113" spans="17:19" x14ac:dyDescent="0.25">
      <c r="Q113" s="904"/>
      <c r="R113" s="904"/>
      <c r="S113" s="904"/>
    </row>
    <row r="114" spans="17:19" x14ac:dyDescent="0.25">
      <c r="Q114" s="904"/>
      <c r="R114" s="904"/>
      <c r="S114" s="904"/>
    </row>
    <row r="115" spans="17:19" x14ac:dyDescent="0.25">
      <c r="Q115" s="904"/>
      <c r="R115" s="904"/>
      <c r="S115" s="904"/>
    </row>
    <row r="116" spans="17:19" x14ac:dyDescent="0.25">
      <c r="Q116" s="904"/>
      <c r="R116" s="904"/>
      <c r="S116" s="904"/>
    </row>
    <row r="117" spans="17:19" x14ac:dyDescent="0.25">
      <c r="Q117" s="904"/>
      <c r="R117" s="904"/>
      <c r="S117" s="904"/>
    </row>
    <row r="118" spans="17:19" x14ac:dyDescent="0.25">
      <c r="Q118" s="904"/>
      <c r="R118" s="904"/>
      <c r="S118" s="904"/>
    </row>
    <row r="119" spans="17:19" x14ac:dyDescent="0.25">
      <c r="Q119" s="904"/>
      <c r="R119" s="904"/>
      <c r="S119" s="904"/>
    </row>
    <row r="120" spans="17:19" x14ac:dyDescent="0.25">
      <c r="Q120" s="904"/>
      <c r="R120" s="904"/>
      <c r="S120" s="904"/>
    </row>
    <row r="121" spans="17:19" x14ac:dyDescent="0.25">
      <c r="Q121" s="904"/>
      <c r="R121" s="904"/>
      <c r="S121" s="904"/>
    </row>
    <row r="122" spans="17:19" x14ac:dyDescent="0.25">
      <c r="Q122" s="904"/>
      <c r="R122" s="904"/>
      <c r="S122" s="904"/>
    </row>
    <row r="123" spans="17:19" x14ac:dyDescent="0.25">
      <c r="Q123" s="904"/>
      <c r="R123" s="904"/>
      <c r="S123" s="904"/>
    </row>
    <row r="124" spans="17:19" x14ac:dyDescent="0.25">
      <c r="Q124" s="919" t="s">
        <v>223</v>
      </c>
      <c r="R124" s="918"/>
      <c r="S124" s="920">
        <f>(SUM(G$48:G$50,G$61:G$65)/SUM(G$51:G$60))*100</f>
        <v>104.45717414320239</v>
      </c>
    </row>
    <row r="125" spans="17:19" x14ac:dyDescent="0.25">
      <c r="Q125" s="919" t="s">
        <v>224</v>
      </c>
      <c r="R125" s="918"/>
      <c r="S125" s="920">
        <f>(SUM(G$48:G$50)/SUM(G$51:G$60))*100</f>
        <v>40.419792322613652</v>
      </c>
    </row>
    <row r="126" spans="17:19" x14ac:dyDescent="0.25">
      <c r="Q126" s="919" t="s">
        <v>225</v>
      </c>
      <c r="R126" s="918"/>
      <c r="S126" s="920">
        <f>(SUM(G$61:G$65)/SUM(G$51:G$60))*100</f>
        <v>64.037381820588749</v>
      </c>
    </row>
    <row r="127" spans="17:19" x14ac:dyDescent="0.25">
      <c r="Q127" s="919" t="s">
        <v>226</v>
      </c>
      <c r="R127" s="918"/>
      <c r="S127" s="920">
        <f>(SUM(G$61:G$65)/SUM(G$48:G$50))*100</f>
        <v>158.43075419455278</v>
      </c>
    </row>
    <row r="128" spans="17:19" x14ac:dyDescent="0.25">
      <c r="Q128" s="919" t="s">
        <v>227</v>
      </c>
      <c r="R128" s="918"/>
      <c r="S128" s="921">
        <f>(G$21/G$43)*100</f>
        <v>92.55029676999213</v>
      </c>
    </row>
    <row r="129" spans="17:19" x14ac:dyDescent="0.25">
      <c r="Q129" s="919" t="s">
        <v>228</v>
      </c>
      <c r="R129" s="918"/>
      <c r="S129" s="921">
        <f>(SUM(G$48)/SUM(G$28:G$33))*1000</f>
        <v>415.56923685341496</v>
      </c>
    </row>
    <row r="130" spans="17:19" x14ac:dyDescent="0.25">
      <c r="Q130" s="919" t="s">
        <v>229</v>
      </c>
      <c r="R130" s="918"/>
      <c r="S130" s="921">
        <f>(SUM(G$52:G$54)/SUM(G$48:G$51,G$55:G$65))*100</f>
        <v>18.252065623363748</v>
      </c>
    </row>
    <row r="147" spans="4:8" x14ac:dyDescent="0.25">
      <c r="D147" s="19"/>
      <c r="E147" s="19"/>
      <c r="F147" s="19"/>
      <c r="G147" s="19"/>
      <c r="H147" s="19"/>
    </row>
  </sheetData>
  <mergeCells count="3">
    <mergeCell ref="A1:G1"/>
    <mergeCell ref="A23:G23"/>
    <mergeCell ref="A46:G4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47"/>
  <sheetViews>
    <sheetView workbookViewId="0">
      <selection sqref="A1:G1"/>
    </sheetView>
  </sheetViews>
  <sheetFormatPr defaultRowHeight="15" x14ac:dyDescent="0.25"/>
  <cols>
    <col min="1" max="9" width="9.140625" style="18"/>
    <col min="10" max="11" width="11.140625" style="18" bestFit="1" customWidth="1"/>
    <col min="12" max="12" width="11.140625" style="18" customWidth="1"/>
    <col min="13" max="14" width="11.140625" style="18" bestFit="1" customWidth="1"/>
    <col min="15" max="15" width="11.140625" style="18" customWidth="1"/>
    <col min="16" max="17" width="11.140625" style="18" bestFit="1" customWidth="1"/>
    <col min="18" max="18" width="11.140625" style="18" customWidth="1"/>
    <col min="19" max="20" width="11.140625" style="18" bestFit="1" customWidth="1"/>
    <col min="21" max="21" width="11.140625" style="18" customWidth="1"/>
    <col min="22" max="23" width="11.140625" style="18" bestFit="1" customWidth="1"/>
    <col min="24" max="24" width="11.140625" style="18" customWidth="1"/>
    <col min="25" max="26" width="11.140625" style="18" bestFit="1" customWidth="1"/>
    <col min="27" max="16384" width="9.140625" style="18"/>
  </cols>
  <sheetData>
    <row r="1" spans="1:26" x14ac:dyDescent="0.25">
      <c r="A1" s="922" t="s">
        <v>28</v>
      </c>
      <c r="B1" s="923"/>
      <c r="C1" s="923"/>
      <c r="D1" s="923"/>
      <c r="E1" s="923"/>
      <c r="F1" s="923"/>
      <c r="G1" s="924"/>
      <c r="J1" s="20" t="s">
        <v>23</v>
      </c>
      <c r="K1" s="20" t="s">
        <v>24</v>
      </c>
      <c r="L1" s="20"/>
      <c r="M1" s="20" t="s">
        <v>23</v>
      </c>
      <c r="N1" s="20" t="s">
        <v>24</v>
      </c>
      <c r="O1" s="20"/>
      <c r="P1" s="20" t="s">
        <v>23</v>
      </c>
      <c r="Q1" s="20" t="s">
        <v>24</v>
      </c>
      <c r="R1" s="20"/>
      <c r="S1" s="20" t="s">
        <v>23</v>
      </c>
      <c r="T1" s="20" t="s">
        <v>24</v>
      </c>
      <c r="U1" s="20"/>
      <c r="V1" s="20" t="s">
        <v>23</v>
      </c>
      <c r="W1" s="20" t="s">
        <v>24</v>
      </c>
      <c r="X1" s="20"/>
      <c r="Y1" s="20" t="s">
        <v>23</v>
      </c>
      <c r="Z1" s="20" t="s">
        <v>24</v>
      </c>
    </row>
    <row r="2" spans="1:26" x14ac:dyDescent="0.25">
      <c r="A2" s="43" t="s">
        <v>1</v>
      </c>
      <c r="B2" s="37">
        <v>2010</v>
      </c>
      <c r="C2" s="37">
        <v>2015</v>
      </c>
      <c r="D2" s="37">
        <v>2020</v>
      </c>
      <c r="E2" s="37">
        <v>2025</v>
      </c>
      <c r="F2" s="37">
        <v>2030</v>
      </c>
      <c r="G2" s="46">
        <v>2035</v>
      </c>
      <c r="J2" s="1">
        <f>B2</f>
        <v>2010</v>
      </c>
      <c r="K2" s="1">
        <f>B24</f>
        <v>2010</v>
      </c>
      <c r="L2" s="1"/>
      <c r="M2" s="1">
        <v>2015</v>
      </c>
      <c r="N2" s="1">
        <v>2015</v>
      </c>
      <c r="O2" s="1"/>
      <c r="P2" s="1">
        <v>2020</v>
      </c>
      <c r="Q2" s="1">
        <v>2020</v>
      </c>
      <c r="R2" s="1"/>
      <c r="S2" s="1">
        <v>2025</v>
      </c>
      <c r="T2" s="1">
        <v>2025</v>
      </c>
      <c r="U2" s="1"/>
      <c r="V2" s="1">
        <v>2030</v>
      </c>
      <c r="W2" s="1">
        <v>2030</v>
      </c>
      <c r="X2" s="1"/>
      <c r="Y2" s="1">
        <v>2035</v>
      </c>
      <c r="Z2" s="1">
        <v>2035</v>
      </c>
    </row>
    <row r="3" spans="1:26" x14ac:dyDescent="0.25">
      <c r="A3" s="43" t="s">
        <v>2</v>
      </c>
      <c r="B3" s="37">
        <v>164</v>
      </c>
      <c r="C3" s="38">
        <v>176.36735027136612</v>
      </c>
      <c r="D3" s="38">
        <v>191.01934359396236</v>
      </c>
      <c r="E3" s="38">
        <v>197.03142017141462</v>
      </c>
      <c r="F3" s="38">
        <v>204.79273417042808</v>
      </c>
      <c r="G3" s="47">
        <v>207.81443815082537</v>
      </c>
      <c r="I3" s="21" t="s">
        <v>2</v>
      </c>
      <c r="J3" s="20">
        <f>-B3/B$66</f>
        <v>-4.7799475371611777E-2</v>
      </c>
      <c r="K3" s="20">
        <f>B25/B$66</f>
        <v>5.2462838822500732E-2</v>
      </c>
      <c r="L3" s="21" t="s">
        <v>2</v>
      </c>
      <c r="M3" s="20">
        <f>-C3/C$66</f>
        <v>-5.0824812003895603E-2</v>
      </c>
      <c r="N3" s="20">
        <f>C25/C$66</f>
        <v>4.8733362312045704E-2</v>
      </c>
      <c r="O3" s="21" t="s">
        <v>2</v>
      </c>
      <c r="P3" s="20">
        <f>-D3/D$66</f>
        <v>-5.4082245736037877E-2</v>
      </c>
      <c r="Q3" s="20">
        <f>D25/D$66</f>
        <v>5.1963628549943575E-2</v>
      </c>
      <c r="R3" s="21" t="s">
        <v>2</v>
      </c>
      <c r="S3" s="20">
        <f>-E3/E$66</f>
        <v>-5.4645169919349125E-2</v>
      </c>
      <c r="T3" s="20">
        <f>E25/E$66</f>
        <v>5.2502156053273706E-2</v>
      </c>
      <c r="U3" s="21" t="s">
        <v>2</v>
      </c>
      <c r="V3" s="20">
        <f>-F3/F$66</f>
        <v>-5.5499151785645483E-2</v>
      </c>
      <c r="W3" s="20">
        <f>F25/F$66</f>
        <v>5.3322716534491027E-2</v>
      </c>
      <c r="X3" s="21" t="s">
        <v>2</v>
      </c>
      <c r="Y3" s="20">
        <f>-G3/G$66</f>
        <v>-5.5018688178610227E-2</v>
      </c>
      <c r="Z3" s="20">
        <f>G25/G$66</f>
        <v>5.286109249846227E-2</v>
      </c>
    </row>
    <row r="4" spans="1:26" x14ac:dyDescent="0.25">
      <c r="A4" s="43" t="s">
        <v>3</v>
      </c>
      <c r="B4" s="37">
        <v>160</v>
      </c>
      <c r="C4" s="38">
        <v>155.75646926008216</v>
      </c>
      <c r="D4" s="38">
        <v>168.29192751083741</v>
      </c>
      <c r="E4" s="38">
        <v>182.41803361913739</v>
      </c>
      <c r="F4" s="38">
        <v>187.94263705883461</v>
      </c>
      <c r="G4" s="47">
        <v>195.59379271132974</v>
      </c>
      <c r="I4" s="21" t="s">
        <v>3</v>
      </c>
      <c r="J4" s="20">
        <f t="shared" ref="J4:J20" si="0">-B4/B$66</f>
        <v>-4.6633634508889535E-2</v>
      </c>
      <c r="K4" s="20">
        <f t="shared" ref="K4:K20" si="1">B26/B$66</f>
        <v>4.8382395802972891E-2</v>
      </c>
      <c r="L4" s="21" t="s">
        <v>3</v>
      </c>
      <c r="M4" s="20">
        <f t="shared" ref="M4:M20" si="2">-C4/C$66</f>
        <v>-4.488525374086464E-2</v>
      </c>
      <c r="N4" s="20">
        <f t="shared" ref="N4:N20" si="3">C26/C$66</f>
        <v>4.9527857757598825E-2</v>
      </c>
      <c r="O4" s="21" t="s">
        <v>3</v>
      </c>
      <c r="P4" s="20">
        <f t="shared" ref="P4:P20" si="4">-D4/D$66</f>
        <v>-4.76475586597098E-2</v>
      </c>
      <c r="Q4" s="20">
        <f t="shared" ref="Q4:Q20" si="5">D26/D$66</f>
        <v>4.5542763998340063E-2</v>
      </c>
      <c r="R4" s="21" t="s">
        <v>3</v>
      </c>
      <c r="S4" s="20">
        <f t="shared" ref="S4:S20" si="6">-E4/E$66</f>
        <v>-5.0592258000267426E-2</v>
      </c>
      <c r="T4" s="20">
        <f t="shared" ref="T4:T20" si="7">E26/E$66</f>
        <v>4.8760090480017761E-2</v>
      </c>
      <c r="U4" s="21" t="s">
        <v>3</v>
      </c>
      <c r="V4" s="20">
        <f t="shared" ref="V4:V20" si="8">-F4/F$66</f>
        <v>-5.0932749071275013E-2</v>
      </c>
      <c r="W4" s="20">
        <f t="shared" ref="W4:W20" si="9">F26/F$66</f>
        <v>4.9070068378372342E-2</v>
      </c>
      <c r="X4" s="21" t="s">
        <v>3</v>
      </c>
      <c r="Y4" s="20">
        <f t="shared" ref="Y4:Y20" si="10">-G4/G$66</f>
        <v>-5.1783283137652562E-2</v>
      </c>
      <c r="Z4" s="20">
        <f t="shared" ref="Z4:Z20" si="11">G26/G$66</f>
        <v>4.9890309948120187E-2</v>
      </c>
    </row>
    <row r="5" spans="1:26" x14ac:dyDescent="0.25">
      <c r="A5" s="43" t="s">
        <v>4</v>
      </c>
      <c r="B5" s="37">
        <v>163</v>
      </c>
      <c r="C5" s="38">
        <v>152.56367461126209</v>
      </c>
      <c r="D5" s="38">
        <v>148.85979613897399</v>
      </c>
      <c r="E5" s="38">
        <v>161.64385531953329</v>
      </c>
      <c r="F5" s="38">
        <v>175.33985373076149</v>
      </c>
      <c r="G5" s="47">
        <v>180.45074732623485</v>
      </c>
      <c r="I5" s="21" t="s">
        <v>4</v>
      </c>
      <c r="J5" s="20">
        <f t="shared" si="0"/>
        <v>-4.7508015155931213E-2</v>
      </c>
      <c r="K5" s="20">
        <f t="shared" si="1"/>
        <v>4.4593412999125621E-2</v>
      </c>
      <c r="L5" s="21" t="s">
        <v>4</v>
      </c>
      <c r="M5" s="20">
        <f t="shared" si="2"/>
        <v>-4.3965167412280327E-2</v>
      </c>
      <c r="N5" s="20">
        <f t="shared" si="3"/>
        <v>4.5779212147419535E-2</v>
      </c>
      <c r="O5" s="21" t="s">
        <v>4</v>
      </c>
      <c r="P5" s="20">
        <f t="shared" si="4"/>
        <v>-4.2145847240043367E-2</v>
      </c>
      <c r="Q5" s="20">
        <f t="shared" si="5"/>
        <v>4.6582896505931969E-2</v>
      </c>
      <c r="R5" s="21" t="s">
        <v>4</v>
      </c>
      <c r="S5" s="20">
        <f t="shared" si="6"/>
        <v>-4.4830697219103155E-2</v>
      </c>
      <c r="T5" s="20">
        <f t="shared" si="7"/>
        <v>4.2553187088748473E-2</v>
      </c>
      <c r="U5" s="21" t="s">
        <v>4</v>
      </c>
      <c r="V5" s="20">
        <f t="shared" si="8"/>
        <v>-4.7517375046021479E-2</v>
      </c>
      <c r="W5" s="20">
        <f t="shared" si="9"/>
        <v>4.578565183307453E-2</v>
      </c>
      <c r="X5" s="21" t="s">
        <v>4</v>
      </c>
      <c r="Y5" s="20">
        <f t="shared" si="10"/>
        <v>-4.7774175303131446E-2</v>
      </c>
      <c r="Z5" s="20">
        <f t="shared" si="11"/>
        <v>4.5989041632401181E-2</v>
      </c>
    </row>
    <row r="6" spans="1:26" x14ac:dyDescent="0.25">
      <c r="A6" s="43" t="s">
        <v>5</v>
      </c>
      <c r="B6" s="37">
        <v>176</v>
      </c>
      <c r="C6" s="38">
        <v>154.6176067328345</v>
      </c>
      <c r="D6" s="38">
        <v>145.23631212074446</v>
      </c>
      <c r="E6" s="38">
        <v>142.06363025056129</v>
      </c>
      <c r="F6" s="38">
        <v>155.05169399365229</v>
      </c>
      <c r="G6" s="47">
        <v>168.29704942228651</v>
      </c>
      <c r="I6" s="21" t="s">
        <v>5</v>
      </c>
      <c r="J6" s="20">
        <f t="shared" si="0"/>
        <v>-5.129699795977849E-2</v>
      </c>
      <c r="K6" s="20">
        <f t="shared" si="1"/>
        <v>4.0804430195278345E-2</v>
      </c>
      <c r="L6" s="21" t="s">
        <v>5</v>
      </c>
      <c r="M6" s="20">
        <f t="shared" si="2"/>
        <v>-4.4557061058054681E-2</v>
      </c>
      <c r="N6" s="20">
        <f t="shared" si="3"/>
        <v>4.2042113842327804E-2</v>
      </c>
      <c r="O6" s="21" t="s">
        <v>5</v>
      </c>
      <c r="P6" s="20">
        <f t="shared" si="4"/>
        <v>-4.1119950336580814E-2</v>
      </c>
      <c r="Q6" s="20">
        <f t="shared" si="5"/>
        <v>4.290059015702153E-2</v>
      </c>
      <c r="R6" s="21" t="s">
        <v>5</v>
      </c>
      <c r="S6" s="20">
        <f t="shared" si="6"/>
        <v>-3.9400270310429301E-2</v>
      </c>
      <c r="T6" s="20">
        <f t="shared" si="7"/>
        <v>4.3551925481020139E-2</v>
      </c>
      <c r="U6" s="21" t="s">
        <v>5</v>
      </c>
      <c r="V6" s="20">
        <f t="shared" si="8"/>
        <v>-4.2019251974114977E-2</v>
      </c>
      <c r="W6" s="20">
        <f t="shared" si="9"/>
        <v>3.9541164394097966E-2</v>
      </c>
      <c r="X6" s="21" t="s">
        <v>5</v>
      </c>
      <c r="Y6" s="20">
        <f t="shared" si="10"/>
        <v>-4.4556494562830548E-2</v>
      </c>
      <c r="Z6" s="20">
        <f t="shared" si="11"/>
        <v>4.2869937732181458E-2</v>
      </c>
    </row>
    <row r="7" spans="1:26" x14ac:dyDescent="0.25">
      <c r="A7" s="43" t="s">
        <v>6</v>
      </c>
      <c r="B7" s="37">
        <v>115</v>
      </c>
      <c r="C7" s="38">
        <v>166.6810375398756</v>
      </c>
      <c r="D7" s="38">
        <v>143.6426659945929</v>
      </c>
      <c r="E7" s="38">
        <v>135.59481339068904</v>
      </c>
      <c r="F7" s="38">
        <v>132.95887217344688</v>
      </c>
      <c r="G7" s="47">
        <v>145.86637742152243</v>
      </c>
      <c r="I7" s="21" t="s">
        <v>6</v>
      </c>
      <c r="J7" s="20">
        <f t="shared" si="0"/>
        <v>-3.3517924803264355E-2</v>
      </c>
      <c r="K7" s="20">
        <f t="shared" si="1"/>
        <v>3.9930049548236667E-2</v>
      </c>
      <c r="L7" s="21" t="s">
        <v>6</v>
      </c>
      <c r="M7" s="20">
        <f t="shared" si="2"/>
        <v>-4.8033450548209698E-2</v>
      </c>
      <c r="N7" s="20">
        <f t="shared" si="3"/>
        <v>3.8168342725007083E-2</v>
      </c>
      <c r="O7" s="21" t="s">
        <v>6</v>
      </c>
      <c r="P7" s="20">
        <f t="shared" si="4"/>
        <v>-4.0668750160780726E-2</v>
      </c>
      <c r="Q7" s="20">
        <f t="shared" si="5"/>
        <v>3.9223237400144738E-2</v>
      </c>
      <c r="R7" s="21" t="s">
        <v>6</v>
      </c>
      <c r="S7" s="20">
        <f t="shared" si="6"/>
        <v>-3.7606193019724406E-2</v>
      </c>
      <c r="T7" s="20">
        <f t="shared" si="7"/>
        <v>3.9923732013135177E-2</v>
      </c>
      <c r="U7" s="21" t="s">
        <v>6</v>
      </c>
      <c r="V7" s="20">
        <f t="shared" si="8"/>
        <v>-3.6032062650530799E-2</v>
      </c>
      <c r="W7" s="20">
        <f t="shared" si="9"/>
        <v>4.0458366779721811E-2</v>
      </c>
      <c r="X7" s="21" t="s">
        <v>6</v>
      </c>
      <c r="Y7" s="20">
        <f t="shared" si="10"/>
        <v>-3.8617994045599666E-2</v>
      </c>
      <c r="Z7" s="20">
        <f t="shared" si="11"/>
        <v>3.659108895042705E-2</v>
      </c>
    </row>
    <row r="8" spans="1:26" x14ac:dyDescent="0.25">
      <c r="A8" s="43" t="s">
        <v>7</v>
      </c>
      <c r="B8" s="37">
        <v>102</v>
      </c>
      <c r="C8" s="38">
        <v>107.34989563392261</v>
      </c>
      <c r="D8" s="38">
        <v>157.41599731229235</v>
      </c>
      <c r="E8" s="38">
        <v>132.97194268313046</v>
      </c>
      <c r="F8" s="38">
        <v>126.30081749715863</v>
      </c>
      <c r="G8" s="47">
        <v>124.1356685356298</v>
      </c>
      <c r="I8" s="21" t="s">
        <v>7</v>
      </c>
      <c r="J8" s="20">
        <f t="shared" si="0"/>
        <v>-2.9728941999417079E-2</v>
      </c>
      <c r="K8" s="20">
        <f t="shared" si="1"/>
        <v>3.2060623724861556E-2</v>
      </c>
      <c r="L8" s="21" t="s">
        <v>7</v>
      </c>
      <c r="M8" s="20">
        <f t="shared" si="2"/>
        <v>-3.0935647986075902E-2</v>
      </c>
      <c r="N8" s="20">
        <f t="shared" si="3"/>
        <v>3.7719953166065967E-2</v>
      </c>
      <c r="O8" s="21" t="s">
        <v>7</v>
      </c>
      <c r="P8" s="20">
        <f t="shared" si="4"/>
        <v>-4.4568316952880369E-2</v>
      </c>
      <c r="Q8" s="20">
        <f t="shared" si="5"/>
        <v>3.5541880783108853E-2</v>
      </c>
      <c r="R8" s="21" t="s">
        <v>7</v>
      </c>
      <c r="S8" s="20">
        <f t="shared" si="6"/>
        <v>-3.6878759723216012E-2</v>
      </c>
      <c r="T8" s="20">
        <f t="shared" si="7"/>
        <v>3.6579375496112475E-2</v>
      </c>
      <c r="U8" s="21" t="s">
        <v>7</v>
      </c>
      <c r="V8" s="20">
        <f t="shared" si="8"/>
        <v>-3.4227719402840487E-2</v>
      </c>
      <c r="W8" s="20">
        <f t="shared" si="9"/>
        <v>3.7154173052471554E-2</v>
      </c>
      <c r="X8" s="21" t="s">
        <v>7</v>
      </c>
      <c r="Y8" s="20">
        <f t="shared" si="10"/>
        <v>-3.2864808142196E-2</v>
      </c>
      <c r="Z8" s="20">
        <f t="shared" si="11"/>
        <v>3.7674745932794677E-2</v>
      </c>
    </row>
    <row r="9" spans="1:26" x14ac:dyDescent="0.25">
      <c r="A9" s="43" t="s">
        <v>8</v>
      </c>
      <c r="B9" s="37">
        <v>91</v>
      </c>
      <c r="C9" s="38">
        <v>95.075592416779031</v>
      </c>
      <c r="D9" s="38">
        <v>100.13963017474936</v>
      </c>
      <c r="E9" s="38">
        <v>148.61669392527261</v>
      </c>
      <c r="F9" s="38">
        <v>122.94877493874451</v>
      </c>
      <c r="G9" s="47">
        <v>117.65508628133028</v>
      </c>
      <c r="I9" s="21" t="s">
        <v>8</v>
      </c>
      <c r="J9" s="20">
        <f t="shared" si="0"/>
        <v>-2.6522879626930923E-2</v>
      </c>
      <c r="K9" s="20">
        <f t="shared" si="1"/>
        <v>2.3316817254444767E-2</v>
      </c>
      <c r="L9" s="21" t="s">
        <v>8</v>
      </c>
      <c r="M9" s="20">
        <f t="shared" si="2"/>
        <v>-2.7398490158789451E-2</v>
      </c>
      <c r="N9" s="20">
        <f t="shared" si="3"/>
        <v>3.0311358736545432E-2</v>
      </c>
      <c r="O9" s="21" t="s">
        <v>8</v>
      </c>
      <c r="P9" s="20">
        <f t="shared" si="4"/>
        <v>-2.8351977266442285E-2</v>
      </c>
      <c r="Q9" s="20">
        <f t="shared" si="5"/>
        <v>3.5327135682969392E-2</v>
      </c>
      <c r="R9" s="21" t="s">
        <v>8</v>
      </c>
      <c r="S9" s="20">
        <f t="shared" si="6"/>
        <v>-4.1217712816225473E-2</v>
      </c>
      <c r="T9" s="20">
        <f t="shared" si="7"/>
        <v>3.2928925845679226E-2</v>
      </c>
      <c r="U9" s="21" t="s">
        <v>8</v>
      </c>
      <c r="V9" s="20">
        <f t="shared" si="8"/>
        <v>-3.331931061824684E-2</v>
      </c>
      <c r="W9" s="20">
        <f t="shared" si="9"/>
        <v>3.3975927667375193E-2</v>
      </c>
      <c r="X9" s="21" t="s">
        <v>8</v>
      </c>
      <c r="Y9" s="20">
        <f t="shared" si="10"/>
        <v>-3.1149079738347733E-2</v>
      </c>
      <c r="Z9" s="20">
        <f t="shared" si="11"/>
        <v>3.4512489928411674E-2</v>
      </c>
    </row>
    <row r="10" spans="1:26" x14ac:dyDescent="0.25">
      <c r="A10" s="43" t="s">
        <v>9</v>
      </c>
      <c r="B10" s="37">
        <v>73</v>
      </c>
      <c r="C10" s="38">
        <v>84.46415362568392</v>
      </c>
      <c r="D10" s="38">
        <v>87.930373133654982</v>
      </c>
      <c r="E10" s="38">
        <v>92.72509528485277</v>
      </c>
      <c r="F10" s="38">
        <v>139.29736537592603</v>
      </c>
      <c r="G10" s="47">
        <v>112.76779224083141</v>
      </c>
      <c r="I10" s="21" t="s">
        <v>9</v>
      </c>
      <c r="J10" s="20">
        <f t="shared" si="0"/>
        <v>-2.1276595744680851E-2</v>
      </c>
      <c r="K10" s="20">
        <f t="shared" si="1"/>
        <v>2.7688720489653162E-2</v>
      </c>
      <c r="L10" s="21" t="s">
        <v>9</v>
      </c>
      <c r="M10" s="20">
        <f t="shared" si="2"/>
        <v>-2.4340529709656278E-2</v>
      </c>
      <c r="N10" s="20">
        <f t="shared" si="3"/>
        <v>2.1600491363007606E-2</v>
      </c>
      <c r="O10" s="21" t="s">
        <v>9</v>
      </c>
      <c r="P10" s="20">
        <f t="shared" si="4"/>
        <v>-2.4895238136637281E-2</v>
      </c>
      <c r="Q10" s="20">
        <f t="shared" si="5"/>
        <v>2.8531105717601594E-2</v>
      </c>
      <c r="R10" s="21" t="s">
        <v>9</v>
      </c>
      <c r="S10" s="20">
        <f t="shared" si="6"/>
        <v>-2.5716601865938011E-2</v>
      </c>
      <c r="T10" s="20">
        <f t="shared" si="7"/>
        <v>3.3033429644562302E-2</v>
      </c>
      <c r="U10" s="21" t="s">
        <v>9</v>
      </c>
      <c r="V10" s="20">
        <f t="shared" si="8"/>
        <v>-3.7749804238198265E-2</v>
      </c>
      <c r="W10" s="20">
        <f t="shared" si="9"/>
        <v>3.0474996515973508E-2</v>
      </c>
      <c r="X10" s="21" t="s">
        <v>9</v>
      </c>
      <c r="Y10" s="20">
        <f t="shared" si="10"/>
        <v>-2.9855172975930034E-2</v>
      </c>
      <c r="Z10" s="20">
        <f t="shared" si="11"/>
        <v>3.1612238099197179E-2</v>
      </c>
    </row>
    <row r="11" spans="1:26" x14ac:dyDescent="0.25">
      <c r="A11" s="43" t="s">
        <v>10</v>
      </c>
      <c r="B11" s="37">
        <v>84</v>
      </c>
      <c r="C11" s="38">
        <v>66.543298648234767</v>
      </c>
      <c r="D11" s="38">
        <v>78.366169395133994</v>
      </c>
      <c r="E11" s="38">
        <v>81.248502428866217</v>
      </c>
      <c r="F11" s="38">
        <v>85.808406805244815</v>
      </c>
      <c r="G11" s="47">
        <v>130.49627427875168</v>
      </c>
      <c r="I11" s="21" t="s">
        <v>10</v>
      </c>
      <c r="J11" s="20">
        <f t="shared" si="0"/>
        <v>-2.4482658117167006E-2</v>
      </c>
      <c r="K11" s="20">
        <f t="shared" si="1"/>
        <v>2.7688720489653162E-2</v>
      </c>
      <c r="L11" s="21" t="s">
        <v>10</v>
      </c>
      <c r="M11" s="20">
        <f t="shared" si="2"/>
        <v>-1.9176171999589771E-2</v>
      </c>
      <c r="N11" s="20">
        <f t="shared" si="3"/>
        <v>2.5609903985989831E-2</v>
      </c>
      <c r="O11" s="21" t="s">
        <v>10</v>
      </c>
      <c r="P11" s="20">
        <f t="shared" si="4"/>
        <v>-2.2187378256458248E-2</v>
      </c>
      <c r="Q11" s="20">
        <f t="shared" si="5"/>
        <v>1.9692450150545167E-2</v>
      </c>
      <c r="R11" s="21" t="s">
        <v>10</v>
      </c>
      <c r="S11" s="20">
        <f t="shared" si="6"/>
        <v>-2.253365588623097E-2</v>
      </c>
      <c r="T11" s="20">
        <f t="shared" si="7"/>
        <v>2.6547383116228424E-2</v>
      </c>
      <c r="U11" s="21" t="s">
        <v>10</v>
      </c>
      <c r="V11" s="20">
        <f t="shared" si="8"/>
        <v>-2.3254212670482371E-2</v>
      </c>
      <c r="W11" s="20">
        <f t="shared" si="9"/>
        <v>3.0527076073117821E-2</v>
      </c>
      <c r="X11" s="21" t="s">
        <v>10</v>
      </c>
      <c r="Y11" s="20">
        <f t="shared" si="10"/>
        <v>-3.4548772871123623E-2</v>
      </c>
      <c r="Z11" s="20">
        <f t="shared" si="11"/>
        <v>2.7939804333466822E-2</v>
      </c>
    </row>
    <row r="12" spans="1:26" x14ac:dyDescent="0.25">
      <c r="A12" s="44" t="s">
        <v>11</v>
      </c>
      <c r="B12" s="39">
        <v>99</v>
      </c>
      <c r="C12" s="40">
        <v>76.003142348143541</v>
      </c>
      <c r="D12" s="40">
        <v>60.351700530739095</v>
      </c>
      <c r="E12" s="40">
        <v>72.3804954548213</v>
      </c>
      <c r="F12" s="40">
        <v>74.688872554333329</v>
      </c>
      <c r="G12" s="48">
        <v>79.024631540316278</v>
      </c>
      <c r="I12" s="21" t="s">
        <v>11</v>
      </c>
      <c r="J12" s="20">
        <f t="shared" si="0"/>
        <v>-2.88545613523754E-2</v>
      </c>
      <c r="K12" s="20">
        <f t="shared" si="1"/>
        <v>3.1769163509180999E-2</v>
      </c>
      <c r="L12" s="21" t="s">
        <v>11</v>
      </c>
      <c r="M12" s="20">
        <f t="shared" si="2"/>
        <v>-2.1902270548410336E-2</v>
      </c>
      <c r="N12" s="20">
        <f t="shared" si="3"/>
        <v>2.5051619389063407E-2</v>
      </c>
      <c r="O12" s="21" t="s">
        <v>11</v>
      </c>
      <c r="P12" s="20">
        <f t="shared" si="4"/>
        <v>-1.7087041748134062E-2</v>
      </c>
      <c r="Q12" s="20">
        <f t="shared" si="5"/>
        <v>2.3222295343734739E-2</v>
      </c>
      <c r="R12" s="21" t="s">
        <v>11</v>
      </c>
      <c r="S12" s="20">
        <f t="shared" si="6"/>
        <v>-2.0074181414996544E-2</v>
      </c>
      <c r="T12" s="20">
        <f t="shared" si="7"/>
        <v>1.7653531445094826E-2</v>
      </c>
      <c r="U12" s="21" t="s">
        <v>11</v>
      </c>
      <c r="V12" s="20">
        <f t="shared" si="8"/>
        <v>-2.0240801468777089E-2</v>
      </c>
      <c r="W12" s="20">
        <f t="shared" si="9"/>
        <v>2.4320927784869436E-2</v>
      </c>
      <c r="X12" s="21" t="s">
        <v>11</v>
      </c>
      <c r="Y12" s="20">
        <f t="shared" si="10"/>
        <v>-2.0921701109095726E-2</v>
      </c>
      <c r="Z12" s="20">
        <f t="shared" si="11"/>
        <v>2.7820059937441476E-2</v>
      </c>
    </row>
    <row r="13" spans="1:26" x14ac:dyDescent="0.25">
      <c r="A13" s="44" t="s">
        <v>12</v>
      </c>
      <c r="B13" s="39">
        <v>111</v>
      </c>
      <c r="C13" s="40">
        <v>87.116555046011953</v>
      </c>
      <c r="D13" s="40">
        <v>66.839932898916089</v>
      </c>
      <c r="E13" s="40">
        <v>53.227131842231223</v>
      </c>
      <c r="F13" s="40">
        <v>65.025965636669397</v>
      </c>
      <c r="G13" s="48">
        <v>66.741410310992165</v>
      </c>
      <c r="I13" s="21" t="s">
        <v>12</v>
      </c>
      <c r="J13" s="20">
        <f t="shared" si="0"/>
        <v>-3.2352083940542113E-2</v>
      </c>
      <c r="K13" s="20">
        <f t="shared" si="1"/>
        <v>2.8271640921014283E-2</v>
      </c>
      <c r="L13" s="21" t="s">
        <v>12</v>
      </c>
      <c r="M13" s="20">
        <f t="shared" si="2"/>
        <v>-2.51048877574447E-2</v>
      </c>
      <c r="N13" s="20">
        <f t="shared" si="3"/>
        <v>2.924710519533907E-2</v>
      </c>
      <c r="O13" s="21" t="s">
        <v>12</v>
      </c>
      <c r="P13" s="20">
        <f t="shared" si="4"/>
        <v>-1.8924018939690875E-2</v>
      </c>
      <c r="Q13" s="20">
        <f t="shared" si="5"/>
        <v>2.2632307725766628E-2</v>
      </c>
      <c r="R13" s="21" t="s">
        <v>12</v>
      </c>
      <c r="S13" s="20">
        <f t="shared" si="6"/>
        <v>-1.4762141293545347E-2</v>
      </c>
      <c r="T13" s="20">
        <f t="shared" si="7"/>
        <v>2.1124323695746849E-2</v>
      </c>
      <c r="U13" s="21" t="s">
        <v>12</v>
      </c>
      <c r="V13" s="20">
        <f t="shared" si="8"/>
        <v>-1.7622138556314088E-2</v>
      </c>
      <c r="W13" s="20">
        <f t="shared" si="9"/>
        <v>1.5873908063839082E-2</v>
      </c>
      <c r="X13" s="21" t="s">
        <v>12</v>
      </c>
      <c r="Y13" s="20">
        <f t="shared" si="10"/>
        <v>-1.7669729183282808E-2</v>
      </c>
      <c r="Z13" s="20">
        <f t="shared" si="11"/>
        <v>2.241688601200453E-2</v>
      </c>
    </row>
    <row r="14" spans="1:26" x14ac:dyDescent="0.25">
      <c r="A14" s="44" t="s">
        <v>13</v>
      </c>
      <c r="B14" s="39">
        <v>92</v>
      </c>
      <c r="C14" s="40">
        <v>96.83219706710517</v>
      </c>
      <c r="D14" s="40">
        <v>74.968198989882438</v>
      </c>
      <c r="E14" s="40">
        <v>57.546811847991158</v>
      </c>
      <c r="F14" s="40">
        <v>45.968025405918965</v>
      </c>
      <c r="G14" s="48">
        <v>57.213833741761221</v>
      </c>
      <c r="I14" s="21" t="s">
        <v>13</v>
      </c>
      <c r="J14" s="20">
        <f t="shared" si="0"/>
        <v>-2.6814339842611484E-2</v>
      </c>
      <c r="K14" s="20">
        <f t="shared" si="1"/>
        <v>2.7688720489653162E-2</v>
      </c>
      <c r="L14" s="21" t="s">
        <v>13</v>
      </c>
      <c r="M14" s="20">
        <f t="shared" si="2"/>
        <v>-2.7904701206245948E-2</v>
      </c>
      <c r="N14" s="20">
        <f t="shared" si="3"/>
        <v>2.5471089046893571E-2</v>
      </c>
      <c r="O14" s="21" t="s">
        <v>13</v>
      </c>
      <c r="P14" s="20">
        <f t="shared" si="4"/>
        <v>-2.122532976962423E-2</v>
      </c>
      <c r="Q14" s="20">
        <f t="shared" si="5"/>
        <v>2.6331703953057069E-2</v>
      </c>
      <c r="R14" s="21" t="s">
        <v>13</v>
      </c>
      <c r="S14" s="20">
        <f t="shared" si="6"/>
        <v>-1.5960171778767483E-2</v>
      </c>
      <c r="T14" s="20">
        <f t="shared" si="7"/>
        <v>2.0055444778161034E-2</v>
      </c>
      <c r="U14" s="21" t="s">
        <v>13</v>
      </c>
      <c r="V14" s="20">
        <f t="shared" si="8"/>
        <v>-1.2457406897875646E-2</v>
      </c>
      <c r="W14" s="20">
        <f t="shared" si="9"/>
        <v>1.8877156931418632E-2</v>
      </c>
      <c r="X14" s="21" t="s">
        <v>13</v>
      </c>
      <c r="Y14" s="20">
        <f t="shared" si="10"/>
        <v>-1.5147311737099855E-2</v>
      </c>
      <c r="Z14" s="20">
        <f t="shared" si="11"/>
        <v>1.404508013596994E-2</v>
      </c>
    </row>
    <row r="15" spans="1:26" x14ac:dyDescent="0.25">
      <c r="A15" s="44" t="s">
        <v>14</v>
      </c>
      <c r="B15" s="39">
        <v>80</v>
      </c>
      <c r="C15" s="40">
        <v>77.697502967657599</v>
      </c>
      <c r="D15" s="40">
        <v>82.101121773883591</v>
      </c>
      <c r="E15" s="40">
        <v>62.676805605278055</v>
      </c>
      <c r="F15" s="40">
        <v>48.18076448984494</v>
      </c>
      <c r="G15" s="48">
        <v>38.61073405359415</v>
      </c>
      <c r="I15" s="21" t="s">
        <v>14</v>
      </c>
      <c r="J15" s="20">
        <f t="shared" si="0"/>
        <v>-2.3316817254444767E-2</v>
      </c>
      <c r="K15" s="20">
        <f t="shared" si="1"/>
        <v>2.3316817254444767E-2</v>
      </c>
      <c r="L15" s="21" t="s">
        <v>14</v>
      </c>
      <c r="M15" s="20">
        <f t="shared" si="2"/>
        <v>-2.2390544369052905E-2</v>
      </c>
      <c r="N15" s="20">
        <f t="shared" si="3"/>
        <v>2.531909363724907E-2</v>
      </c>
      <c r="O15" s="21" t="s">
        <v>14</v>
      </c>
      <c r="P15" s="20">
        <f t="shared" si="4"/>
        <v>-2.3244834577684552E-2</v>
      </c>
      <c r="Q15" s="20">
        <f t="shared" si="5"/>
        <v>2.2989816318172814E-2</v>
      </c>
      <c r="R15" s="21" t="s">
        <v>14</v>
      </c>
      <c r="S15" s="20">
        <f t="shared" si="6"/>
        <v>-1.7382936636820379E-2</v>
      </c>
      <c r="T15" s="20">
        <f t="shared" si="7"/>
        <v>2.384852120241648E-2</v>
      </c>
      <c r="U15" s="21" t="s">
        <v>14</v>
      </c>
      <c r="V15" s="20">
        <f t="shared" si="8"/>
        <v>-1.3057062656065972E-2</v>
      </c>
      <c r="W15" s="20">
        <f t="shared" si="9"/>
        <v>1.7876062428055704E-2</v>
      </c>
      <c r="X15" s="21" t="s">
        <v>14</v>
      </c>
      <c r="Y15" s="20">
        <f t="shared" si="10"/>
        <v>-1.0222157594748942E-2</v>
      </c>
      <c r="Z15" s="20">
        <f t="shared" si="11"/>
        <v>1.7024617553254195E-2</v>
      </c>
    </row>
    <row r="16" spans="1:26" x14ac:dyDescent="0.25">
      <c r="A16" s="44" t="s">
        <v>15</v>
      </c>
      <c r="B16" s="39">
        <v>42</v>
      </c>
      <c r="C16" s="40">
        <v>70.683357468939064</v>
      </c>
      <c r="D16" s="40">
        <v>67.376970474284562</v>
      </c>
      <c r="E16" s="40">
        <v>71.562801965450689</v>
      </c>
      <c r="F16" s="40">
        <v>53.839067024226765</v>
      </c>
      <c r="G16" s="48">
        <v>41.487025379242496</v>
      </c>
      <c r="I16" s="21" t="s">
        <v>15</v>
      </c>
      <c r="J16" s="20">
        <f t="shared" si="0"/>
        <v>-1.2241329058583503E-2</v>
      </c>
      <c r="K16" s="20">
        <f t="shared" si="1"/>
        <v>1.3407169921305742E-2</v>
      </c>
      <c r="L16" s="21" t="s">
        <v>15</v>
      </c>
      <c r="M16" s="20">
        <f t="shared" si="2"/>
        <v>-2.0369236991061312E-2</v>
      </c>
      <c r="N16" s="20">
        <f t="shared" si="3"/>
        <v>2.0633699940703319E-2</v>
      </c>
      <c r="O16" s="21" t="s">
        <v>15</v>
      </c>
      <c r="P16" s="20">
        <f t="shared" si="4"/>
        <v>-1.9076067405433179E-2</v>
      </c>
      <c r="Q16" s="20">
        <f t="shared" si="5"/>
        <v>2.2012746417138296E-2</v>
      </c>
      <c r="R16" s="21" t="s">
        <v>15</v>
      </c>
      <c r="S16" s="20">
        <f t="shared" si="6"/>
        <v>-1.9847400327849485E-2</v>
      </c>
      <c r="T16" s="20">
        <f t="shared" si="7"/>
        <v>1.9806347232909957E-2</v>
      </c>
      <c r="U16" s="21" t="s">
        <v>15</v>
      </c>
      <c r="V16" s="20">
        <f t="shared" si="8"/>
        <v>-1.4590471507101788E-2</v>
      </c>
      <c r="W16" s="20">
        <f t="shared" si="9"/>
        <v>2.0637418689292551E-2</v>
      </c>
      <c r="X16" s="21" t="s">
        <v>15</v>
      </c>
      <c r="Y16" s="20">
        <f t="shared" si="10"/>
        <v>-1.0983653172076609E-2</v>
      </c>
      <c r="Z16" s="20">
        <f t="shared" si="11"/>
        <v>1.5249632413565146E-2</v>
      </c>
    </row>
    <row r="17" spans="1:26" x14ac:dyDescent="0.25">
      <c r="A17" s="44" t="s">
        <v>16</v>
      </c>
      <c r="B17" s="39">
        <v>49</v>
      </c>
      <c r="C17" s="40">
        <v>32.947833408303886</v>
      </c>
      <c r="D17" s="40">
        <v>57.630157780522175</v>
      </c>
      <c r="E17" s="40">
        <v>53.844484515532386</v>
      </c>
      <c r="F17" s="40">
        <v>57.549125704510317</v>
      </c>
      <c r="G17" s="48">
        <v>42.641957728943218</v>
      </c>
      <c r="I17" s="21" t="s">
        <v>16</v>
      </c>
      <c r="J17" s="20">
        <f t="shared" si="0"/>
        <v>-1.428155056834742E-2</v>
      </c>
      <c r="K17" s="20">
        <f t="shared" si="1"/>
        <v>1.6321772078111339E-2</v>
      </c>
      <c r="L17" s="21" t="s">
        <v>16</v>
      </c>
      <c r="M17" s="20">
        <f t="shared" si="2"/>
        <v>-9.4947700713094406E-3</v>
      </c>
      <c r="N17" s="20">
        <f t="shared" si="3"/>
        <v>1.0928462892572686E-2</v>
      </c>
      <c r="O17" s="21" t="s">
        <v>16</v>
      </c>
      <c r="P17" s="20">
        <f t="shared" si="4"/>
        <v>-1.631650646605692E-2</v>
      </c>
      <c r="Q17" s="20">
        <f t="shared" si="5"/>
        <v>1.7327290015415463E-2</v>
      </c>
      <c r="R17" s="21" t="s">
        <v>16</v>
      </c>
      <c r="S17" s="20">
        <f t="shared" si="6"/>
        <v>-1.4933359374922201E-2</v>
      </c>
      <c r="T17" s="20">
        <f t="shared" si="7"/>
        <v>1.820375497137974E-2</v>
      </c>
      <c r="U17" s="21" t="s">
        <v>16</v>
      </c>
      <c r="V17" s="20">
        <f t="shared" si="8"/>
        <v>-1.5595903221585147E-2</v>
      </c>
      <c r="W17" s="20">
        <f t="shared" si="9"/>
        <v>1.6245316507336703E-2</v>
      </c>
      <c r="X17" s="21" t="s">
        <v>16</v>
      </c>
      <c r="Y17" s="20">
        <f t="shared" si="10"/>
        <v>-1.1289420487288156E-2</v>
      </c>
      <c r="Z17" s="20">
        <f t="shared" si="11"/>
        <v>1.7049083182625626E-2</v>
      </c>
    </row>
    <row r="18" spans="1:26" x14ac:dyDescent="0.25">
      <c r="A18" s="44" t="s">
        <v>17</v>
      </c>
      <c r="B18" s="39">
        <v>34</v>
      </c>
      <c r="C18" s="40">
        <v>37.037475039251476</v>
      </c>
      <c r="D18" s="40">
        <v>24.302672845702936</v>
      </c>
      <c r="E18" s="40">
        <v>44.276871582056629</v>
      </c>
      <c r="F18" s="40">
        <v>40.490689766283197</v>
      </c>
      <c r="G18" s="48">
        <v>43.599310024154583</v>
      </c>
      <c r="I18" s="21" t="s">
        <v>17</v>
      </c>
      <c r="J18" s="20">
        <f t="shared" si="0"/>
        <v>-9.9096473331390274E-3</v>
      </c>
      <c r="K18" s="20">
        <f t="shared" si="1"/>
        <v>1.3115709705625183E-2</v>
      </c>
      <c r="L18" s="21" t="s">
        <v>17</v>
      </c>
      <c r="M18" s="20">
        <f t="shared" si="2"/>
        <v>-1.0673306046003177E-2</v>
      </c>
      <c r="N18" s="20">
        <f t="shared" si="3"/>
        <v>1.3575281648956741E-2</v>
      </c>
      <c r="O18" s="21" t="s">
        <v>17</v>
      </c>
      <c r="P18" s="20">
        <f t="shared" si="4"/>
        <v>-6.8806807737631882E-3</v>
      </c>
      <c r="Q18" s="20">
        <f t="shared" si="5"/>
        <v>8.8326395778807378E-3</v>
      </c>
      <c r="R18" s="21" t="s">
        <v>17</v>
      </c>
      <c r="S18" s="20">
        <f t="shared" si="6"/>
        <v>-1.2279854497286465E-2</v>
      </c>
      <c r="T18" s="20">
        <f t="shared" si="7"/>
        <v>1.4507028128243133E-2</v>
      </c>
      <c r="U18" s="21" t="s">
        <v>17</v>
      </c>
      <c r="V18" s="20">
        <f t="shared" si="8"/>
        <v>-1.0973040358816242E-2</v>
      </c>
      <c r="W18" s="20">
        <f t="shared" si="9"/>
        <v>1.4998223313997772E-2</v>
      </c>
      <c r="X18" s="21" t="s">
        <v>17</v>
      </c>
      <c r="Y18" s="20">
        <f t="shared" si="10"/>
        <v>-1.1542878658318038E-2</v>
      </c>
      <c r="Z18" s="20">
        <f t="shared" si="11"/>
        <v>1.3312332900895393E-2</v>
      </c>
    </row>
    <row r="19" spans="1:26" x14ac:dyDescent="0.25">
      <c r="A19" s="44" t="s">
        <v>18</v>
      </c>
      <c r="B19" s="39">
        <v>25</v>
      </c>
      <c r="C19" s="40">
        <v>22.945744050980629</v>
      </c>
      <c r="D19" s="40">
        <v>25.194417610547099</v>
      </c>
      <c r="E19" s="40">
        <v>16.112530919147133</v>
      </c>
      <c r="F19" s="40">
        <v>30.634382418029212</v>
      </c>
      <c r="G19" s="48">
        <v>27.382480103675299</v>
      </c>
      <c r="I19" s="21" t="s">
        <v>18</v>
      </c>
      <c r="J19" s="20">
        <f t="shared" si="0"/>
        <v>-7.2865053920139903E-3</v>
      </c>
      <c r="K19" s="20">
        <f t="shared" si="1"/>
        <v>9.0352666860973475E-3</v>
      </c>
      <c r="L19" s="21" t="s">
        <v>18</v>
      </c>
      <c r="M19" s="20">
        <f t="shared" si="2"/>
        <v>-6.6124094164039578E-3</v>
      </c>
      <c r="N19" s="20">
        <f t="shared" si="3"/>
        <v>9.6354776773448468E-3</v>
      </c>
      <c r="O19" s="21" t="s">
        <v>18</v>
      </c>
      <c r="P19" s="20">
        <f t="shared" si="4"/>
        <v>-7.1331555158429304E-3</v>
      </c>
      <c r="Q19" s="20">
        <f t="shared" si="5"/>
        <v>9.9024386788848645E-3</v>
      </c>
      <c r="R19" s="21" t="s">
        <v>18</v>
      </c>
      <c r="S19" s="20">
        <f t="shared" si="6"/>
        <v>-4.4686882383609839E-3</v>
      </c>
      <c r="T19" s="20">
        <f t="shared" si="7"/>
        <v>6.2774693319354313E-3</v>
      </c>
      <c r="U19" s="21" t="s">
        <v>18</v>
      </c>
      <c r="V19" s="20">
        <f t="shared" si="8"/>
        <v>-8.3019656266849016E-3</v>
      </c>
      <c r="W19" s="20">
        <f t="shared" si="9"/>
        <v>1.0704383208553736E-2</v>
      </c>
      <c r="X19" s="21" t="s">
        <v>18</v>
      </c>
      <c r="Y19" s="20">
        <f t="shared" si="10"/>
        <v>-7.2494873204512538E-3</v>
      </c>
      <c r="Z19" s="20">
        <f t="shared" si="11"/>
        <v>1.0903127821879102E-2</v>
      </c>
    </row>
    <row r="20" spans="1:26" ht="15.75" thickBot="1" x14ac:dyDescent="0.3">
      <c r="A20" s="45" t="s">
        <v>19</v>
      </c>
      <c r="B20" s="41">
        <v>24</v>
      </c>
      <c r="C20" s="42">
        <v>29.404312805777934</v>
      </c>
      <c r="D20" s="42">
        <v>31.264592727278199</v>
      </c>
      <c r="E20" s="42">
        <v>33.761589527336071</v>
      </c>
      <c r="F20" s="42">
        <v>29.592308564479556</v>
      </c>
      <c r="G20" s="49">
        <v>36.22803967328764</v>
      </c>
      <c r="I20" s="21" t="s">
        <v>19</v>
      </c>
      <c r="J20" s="20">
        <f t="shared" si="0"/>
        <v>-6.9950451763334306E-3</v>
      </c>
      <c r="K20" s="20">
        <f t="shared" si="1"/>
        <v>9.326726901777908E-3</v>
      </c>
      <c r="L20" s="21" t="s">
        <v>19</v>
      </c>
      <c r="M20" s="20">
        <f t="shared" si="2"/>
        <v>-8.4736129910550455E-3</v>
      </c>
      <c r="N20" s="20">
        <f t="shared" si="3"/>
        <v>1.3603250521466409E-2</v>
      </c>
      <c r="O20" s="21" t="s">
        <v>19</v>
      </c>
      <c r="P20" s="20">
        <f t="shared" si="4"/>
        <v>-8.851770479894194E-3</v>
      </c>
      <c r="Q20" s="20">
        <f t="shared" si="5"/>
        <v>1.7036404602647423E-2</v>
      </c>
      <c r="R20" s="21" t="s">
        <v>19</v>
      </c>
      <c r="S20" s="20">
        <f t="shared" si="6"/>
        <v>-9.3635207768565688E-3</v>
      </c>
      <c r="T20" s="20">
        <f t="shared" si="7"/>
        <v>1.9649800895445452E-2</v>
      </c>
      <c r="U20" s="21" t="s">
        <v>19</v>
      </c>
      <c r="V20" s="20">
        <f t="shared" si="8"/>
        <v>-8.0195619798744868E-3</v>
      </c>
      <c r="W20" s="20">
        <f t="shared" si="9"/>
        <v>1.8746472113489402E-2</v>
      </c>
      <c r="X20" s="21" t="s">
        <v>19</v>
      </c>
      <c r="Y20" s="20">
        <f t="shared" si="10"/>
        <v>-9.5913413709028013E-3</v>
      </c>
      <c r="Z20" s="20">
        <f t="shared" si="11"/>
        <v>2.1452281398215887E-2</v>
      </c>
    </row>
    <row r="21" spans="1:26" ht="15.75" thickTop="1" x14ac:dyDescent="0.25">
      <c r="A21" s="44" t="s">
        <v>20</v>
      </c>
      <c r="B21" s="39">
        <v>1684</v>
      </c>
      <c r="C21" s="40">
        <v>1690.0871989422114</v>
      </c>
      <c r="D21" s="40">
        <v>1710.9319810066979</v>
      </c>
      <c r="E21" s="40">
        <v>1739.7035103333028</v>
      </c>
      <c r="F21" s="40">
        <v>1776.4103573084928</v>
      </c>
      <c r="G21" s="48">
        <v>1816.0066489247095</v>
      </c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 x14ac:dyDescent="0.25">
      <c r="A22" s="36"/>
      <c r="B22" s="36"/>
      <c r="C22" s="36"/>
      <c r="D22" s="36"/>
      <c r="E22" s="36"/>
      <c r="F22" s="36"/>
      <c r="G22" s="36"/>
    </row>
    <row r="23" spans="1:26" x14ac:dyDescent="0.25">
      <c r="A23" s="922" t="s">
        <v>29</v>
      </c>
      <c r="B23" s="923"/>
      <c r="C23" s="923"/>
      <c r="D23" s="923"/>
      <c r="E23" s="923"/>
      <c r="F23" s="923"/>
      <c r="G23" s="924"/>
    </row>
    <row r="24" spans="1:26" x14ac:dyDescent="0.25">
      <c r="A24" s="43" t="s">
        <v>1</v>
      </c>
      <c r="B24" s="37">
        <v>2010</v>
      </c>
      <c r="C24" s="37">
        <v>2015</v>
      </c>
      <c r="D24" s="37">
        <v>2020</v>
      </c>
      <c r="E24" s="37">
        <v>2025</v>
      </c>
      <c r="F24" s="37">
        <v>2030</v>
      </c>
      <c r="G24" s="46">
        <v>2035</v>
      </c>
      <c r="Q24" s="919" t="s">
        <v>223</v>
      </c>
      <c r="R24" s="918"/>
      <c r="S24" s="920">
        <f>(SUM(B$48:B$50,B$61:B$65)/SUM(B$51:B$60))*100</f>
        <v>66.472586123241143</v>
      </c>
    </row>
    <row r="25" spans="1:26" x14ac:dyDescent="0.25">
      <c r="A25" s="43" t="s">
        <v>2</v>
      </c>
      <c r="B25" s="37">
        <v>180</v>
      </c>
      <c r="C25" s="38">
        <v>169.10980369452568</v>
      </c>
      <c r="D25" s="38">
        <v>183.53635432998379</v>
      </c>
      <c r="E25" s="38">
        <v>189.30445974466403</v>
      </c>
      <c r="F25" s="38">
        <v>196.76165420815548</v>
      </c>
      <c r="G25" s="47">
        <v>199.66485209433858</v>
      </c>
      <c r="Q25" s="919" t="s">
        <v>224</v>
      </c>
      <c r="R25" s="918"/>
      <c r="S25" s="920">
        <f>(SUM(B$48:B$50)/SUM(B$51:B$60))*100</f>
        <v>47.840853954391072</v>
      </c>
    </row>
    <row r="26" spans="1:26" x14ac:dyDescent="0.25">
      <c r="A26" s="43" t="s">
        <v>3</v>
      </c>
      <c r="B26" s="37">
        <v>166</v>
      </c>
      <c r="C26" s="38">
        <v>171.86678499972228</v>
      </c>
      <c r="D26" s="38">
        <v>160.85775962185474</v>
      </c>
      <c r="E26" s="38">
        <v>175.81187667901767</v>
      </c>
      <c r="F26" s="38">
        <v>181.06931630144118</v>
      </c>
      <c r="G26" s="47">
        <v>188.44372838154834</v>
      </c>
      <c r="Q26" s="919" t="s">
        <v>225</v>
      </c>
      <c r="R26" s="918"/>
      <c r="S26" s="920">
        <f>(SUM(B$61:B$65)/SUM(B$51:B$60))*100</f>
        <v>18.631732168850075</v>
      </c>
    </row>
    <row r="27" spans="1:26" x14ac:dyDescent="0.25">
      <c r="A27" s="43" t="s">
        <v>4</v>
      </c>
      <c r="B27" s="37">
        <v>153</v>
      </c>
      <c r="C27" s="38">
        <v>158.85859731920445</v>
      </c>
      <c r="D27" s="38">
        <v>164.53152401804277</v>
      </c>
      <c r="E27" s="38">
        <v>153.43194828180492</v>
      </c>
      <c r="F27" s="38">
        <v>168.94976811331733</v>
      </c>
      <c r="G27" s="47">
        <v>173.70801021111848</v>
      </c>
      <c r="Q27" s="919" t="s">
        <v>226</v>
      </c>
      <c r="R27" s="918"/>
      <c r="S27" s="920">
        <f>(SUM(B$61:B$65)/SUM(B$48:B$50))*100</f>
        <v>38.945233265720077</v>
      </c>
    </row>
    <row r="28" spans="1:26" x14ac:dyDescent="0.25">
      <c r="A28" s="43" t="s">
        <v>5</v>
      </c>
      <c r="B28" s="37">
        <v>140</v>
      </c>
      <c r="C28" s="38">
        <v>145.89047998072567</v>
      </c>
      <c r="D28" s="38">
        <v>151.52556000697277</v>
      </c>
      <c r="E28" s="38">
        <v>157.03305052193764</v>
      </c>
      <c r="F28" s="38">
        <v>145.90751224136966</v>
      </c>
      <c r="G28" s="47">
        <v>161.92665289387494</v>
      </c>
      <c r="Q28" s="919" t="s">
        <v>227</v>
      </c>
      <c r="R28" s="918"/>
      <c r="S28" s="921">
        <f>(B$21/B$43)*100</f>
        <v>96.393817973669144</v>
      </c>
    </row>
    <row r="29" spans="1:26" x14ac:dyDescent="0.25">
      <c r="A29" s="43" t="s">
        <v>6</v>
      </c>
      <c r="B29" s="37">
        <v>137</v>
      </c>
      <c r="C29" s="38">
        <v>132.44809385901729</v>
      </c>
      <c r="D29" s="38">
        <v>138.53709216097178</v>
      </c>
      <c r="E29" s="38">
        <v>143.95105054482897</v>
      </c>
      <c r="F29" s="38">
        <v>149.29200332449517</v>
      </c>
      <c r="G29" s="47">
        <v>138.21043073353687</v>
      </c>
      <c r="Q29" s="919" t="s">
        <v>228</v>
      </c>
      <c r="R29" s="918"/>
      <c r="S29" s="921">
        <f>(SUM(B$48)/SUM(B$28:B$33))*1000</f>
        <v>523.59208523592088</v>
      </c>
    </row>
    <row r="30" spans="1:26" x14ac:dyDescent="0.25">
      <c r="A30" s="43" t="s">
        <v>7</v>
      </c>
      <c r="B30" s="37">
        <v>110</v>
      </c>
      <c r="C30" s="38">
        <v>130.89213574954647</v>
      </c>
      <c r="D30" s="38">
        <v>125.53448261783851</v>
      </c>
      <c r="E30" s="38">
        <v>131.89246759813773</v>
      </c>
      <c r="F30" s="38">
        <v>137.09947702705045</v>
      </c>
      <c r="G30" s="47">
        <v>142.30357752409409</v>
      </c>
      <c r="Q30" s="919" t="s">
        <v>229</v>
      </c>
      <c r="R30" s="918"/>
      <c r="S30" s="921">
        <f>(SUM(B$52:B$54)/SUM(B$48:B$51,B$55:B$65))*100</f>
        <v>22.711015736766811</v>
      </c>
    </row>
    <row r="31" spans="1:26" x14ac:dyDescent="0.25">
      <c r="A31" s="43" t="s">
        <v>8</v>
      </c>
      <c r="B31" s="37">
        <v>80</v>
      </c>
      <c r="C31" s="38">
        <v>105.18354741931142</v>
      </c>
      <c r="D31" s="38">
        <v>124.77599954247084</v>
      </c>
      <c r="E31" s="38">
        <v>118.73021959066236</v>
      </c>
      <c r="F31" s="38">
        <v>125.37170207307764</v>
      </c>
      <c r="G31" s="47">
        <v>130.35922776594381</v>
      </c>
      <c r="Q31" s="918"/>
      <c r="R31" s="918"/>
      <c r="S31" s="904"/>
    </row>
    <row r="32" spans="1:26" x14ac:dyDescent="0.25">
      <c r="A32" s="43" t="s">
        <v>9</v>
      </c>
      <c r="B32" s="37">
        <v>95</v>
      </c>
      <c r="C32" s="38">
        <v>74.955937386668197</v>
      </c>
      <c r="D32" s="38">
        <v>100.77231468504982</v>
      </c>
      <c r="E32" s="38">
        <v>119.10702383406812</v>
      </c>
      <c r="F32" s="38">
        <v>112.45321161745568</v>
      </c>
      <c r="G32" s="47">
        <v>119.40450993574966</v>
      </c>
      <c r="Q32" s="904"/>
      <c r="R32" s="904"/>
      <c r="S32" s="904"/>
    </row>
    <row r="33" spans="1:19" x14ac:dyDescent="0.25">
      <c r="A33" s="43" t="s">
        <v>10</v>
      </c>
      <c r="B33" s="37">
        <v>95</v>
      </c>
      <c r="C33" s="38">
        <v>88.869013551234104</v>
      </c>
      <c r="D33" s="38">
        <v>69.554044036440274</v>
      </c>
      <c r="E33" s="38">
        <v>95.720602661590618</v>
      </c>
      <c r="F33" s="38">
        <v>112.64538599415899</v>
      </c>
      <c r="G33" s="47">
        <v>105.53313668174178</v>
      </c>
      <c r="Q33" s="904"/>
      <c r="R33" s="904"/>
      <c r="S33" s="904"/>
    </row>
    <row r="34" spans="1:19" x14ac:dyDescent="0.25">
      <c r="A34" s="44" t="s">
        <v>11</v>
      </c>
      <c r="B34" s="39">
        <v>109</v>
      </c>
      <c r="C34" s="40">
        <v>86.931708302575544</v>
      </c>
      <c r="D34" s="40">
        <v>82.021512844638721</v>
      </c>
      <c r="E34" s="40">
        <v>63.652476088945953</v>
      </c>
      <c r="F34" s="40">
        <v>89.744602185310967</v>
      </c>
      <c r="G34" s="48">
        <v>105.08084283022477</v>
      </c>
      <c r="Q34" s="904"/>
      <c r="R34" s="904"/>
      <c r="S34" s="904"/>
    </row>
    <row r="35" spans="1:19" x14ac:dyDescent="0.25">
      <c r="A35" s="44" t="s">
        <v>12</v>
      </c>
      <c r="B35" s="39">
        <v>97</v>
      </c>
      <c r="C35" s="40">
        <v>101.49047764337016</v>
      </c>
      <c r="D35" s="40">
        <v>79.937667287209564</v>
      </c>
      <c r="E35" s="40">
        <v>76.166942184946961</v>
      </c>
      <c r="F35" s="40">
        <v>58.574967900760377</v>
      </c>
      <c r="G35" s="48">
        <v>84.672185504541645</v>
      </c>
      <c r="Q35" s="904"/>
      <c r="R35" s="904"/>
      <c r="S35" s="904"/>
    </row>
    <row r="36" spans="1:19" x14ac:dyDescent="0.25">
      <c r="A36" s="44" t="s">
        <v>13</v>
      </c>
      <c r="B36" s="39">
        <v>95</v>
      </c>
      <c r="C36" s="40">
        <v>88.387311366391543</v>
      </c>
      <c r="D36" s="40">
        <v>93.003993017838724</v>
      </c>
      <c r="E36" s="40">
        <v>72.312937678527703</v>
      </c>
      <c r="F36" s="40">
        <v>69.657002980527764</v>
      </c>
      <c r="G36" s="48">
        <v>53.050527627349901</v>
      </c>
      <c r="Q36" s="904"/>
      <c r="R36" s="904"/>
      <c r="S36" s="904"/>
    </row>
    <row r="37" spans="1:19" x14ac:dyDescent="0.25">
      <c r="A37" s="44" t="s">
        <v>14</v>
      </c>
      <c r="B37" s="39">
        <v>80</v>
      </c>
      <c r="C37" s="40">
        <v>87.859871586577768</v>
      </c>
      <c r="D37" s="40">
        <v>81.200393265415855</v>
      </c>
      <c r="E37" s="40">
        <v>85.989448078125406</v>
      </c>
      <c r="F37" s="40">
        <v>65.962948676805823</v>
      </c>
      <c r="G37" s="48">
        <v>64.304719881301409</v>
      </c>
      <c r="Q37" s="904"/>
      <c r="R37" s="904"/>
      <c r="S37" s="904"/>
    </row>
    <row r="38" spans="1:19" x14ac:dyDescent="0.25">
      <c r="A38" s="44" t="s">
        <v>15</v>
      </c>
      <c r="B38" s="39">
        <v>46</v>
      </c>
      <c r="C38" s="40">
        <v>71.601071235784588</v>
      </c>
      <c r="D38" s="40">
        <v>77.749366988660043</v>
      </c>
      <c r="E38" s="40">
        <v>71.414778826163072</v>
      </c>
      <c r="F38" s="40">
        <v>76.152396273076818</v>
      </c>
      <c r="G38" s="48">
        <v>57.600315400898886</v>
      </c>
      <c r="Q38" s="904"/>
      <c r="R38" s="904"/>
      <c r="S38" s="904"/>
    </row>
    <row r="39" spans="1:19" x14ac:dyDescent="0.25">
      <c r="A39" s="44" t="s">
        <v>16</v>
      </c>
      <c r="B39" s="39">
        <v>56</v>
      </c>
      <c r="C39" s="40">
        <v>37.922895666672829</v>
      </c>
      <c r="D39" s="40">
        <v>61.200261194060438</v>
      </c>
      <c r="E39" s="40">
        <v>65.636390183378182</v>
      </c>
      <c r="F39" s="40">
        <v>59.945470839825717</v>
      </c>
      <c r="G39" s="48">
        <v>64.397130500131951</v>
      </c>
      <c r="Q39" s="904"/>
      <c r="R39" s="904"/>
      <c r="S39" s="904"/>
    </row>
    <row r="40" spans="1:19" x14ac:dyDescent="0.25">
      <c r="A40" s="44" t="s">
        <v>17</v>
      </c>
      <c r="B40" s="39">
        <v>45</v>
      </c>
      <c r="C40" s="40">
        <v>47.107630293457639</v>
      </c>
      <c r="D40" s="40">
        <v>31.197022080104873</v>
      </c>
      <c r="E40" s="40">
        <v>52.307282762466137</v>
      </c>
      <c r="F40" s="40">
        <v>55.343677540071781</v>
      </c>
      <c r="G40" s="48">
        <v>50.28282341620536</v>
      </c>
      <c r="Q40" s="904"/>
      <c r="R40" s="904"/>
      <c r="S40" s="904"/>
    </row>
    <row r="41" spans="1:19" x14ac:dyDescent="0.25">
      <c r="A41" s="44" t="s">
        <v>18</v>
      </c>
      <c r="B41" s="39">
        <v>31</v>
      </c>
      <c r="C41" s="40">
        <v>33.436103343027696</v>
      </c>
      <c r="D41" s="40">
        <v>34.975569351396317</v>
      </c>
      <c r="E41" s="40">
        <v>22.634364562855616</v>
      </c>
      <c r="F41" s="40">
        <v>39.499340699018276</v>
      </c>
      <c r="G41" s="48">
        <v>41.182868174442042</v>
      </c>
      <c r="Q41" s="904"/>
      <c r="R41" s="904"/>
      <c r="S41" s="904"/>
    </row>
    <row r="42" spans="1:19" ht="15.75" thickBot="1" x14ac:dyDescent="0.3">
      <c r="A42" s="45" t="s">
        <v>19</v>
      </c>
      <c r="B42" s="41">
        <v>32</v>
      </c>
      <c r="C42" s="42">
        <v>47.20468517157957</v>
      </c>
      <c r="D42" s="42">
        <v>60.172849335477359</v>
      </c>
      <c r="E42" s="42">
        <v>70.850327343282004</v>
      </c>
      <c r="F42" s="42">
        <v>69.174773967701412</v>
      </c>
      <c r="G42" s="49">
        <v>81.028718666484366</v>
      </c>
      <c r="Q42" s="904"/>
      <c r="R42" s="904"/>
      <c r="S42" s="904"/>
    </row>
    <row r="43" spans="1:19" ht="15.75" thickTop="1" x14ac:dyDescent="0.25">
      <c r="A43" s="44" t="s">
        <v>20</v>
      </c>
      <c r="B43" s="39">
        <v>1747</v>
      </c>
      <c r="C43" s="40">
        <v>1780.0161485693927</v>
      </c>
      <c r="D43" s="40">
        <v>1821.0837663844275</v>
      </c>
      <c r="E43" s="40">
        <v>1865.9476471654032</v>
      </c>
      <c r="F43" s="40">
        <v>1913.6052119636204</v>
      </c>
      <c r="G43" s="48">
        <v>1961.154258223527</v>
      </c>
      <c r="Q43" s="904"/>
      <c r="R43" s="904"/>
      <c r="S43" s="904"/>
    </row>
    <row r="44" spans="1:19" x14ac:dyDescent="0.25">
      <c r="A44" s="36"/>
      <c r="B44" s="36"/>
      <c r="C44" s="36"/>
      <c r="D44" s="36"/>
      <c r="E44" s="36"/>
      <c r="F44" s="36"/>
      <c r="G44" s="36"/>
      <c r="Q44" s="919" t="s">
        <v>223</v>
      </c>
      <c r="R44" s="918"/>
      <c r="S44" s="920">
        <f>(SUM(C$48:C$50,C$61:C$65)/SUM(C$51:C$60))*100</f>
        <v>68.837686764518807</v>
      </c>
    </row>
    <row r="45" spans="1:19" x14ac:dyDescent="0.25">
      <c r="A45" s="36"/>
      <c r="B45" s="36"/>
      <c r="C45" s="36"/>
      <c r="D45" s="36"/>
      <c r="E45" s="36"/>
      <c r="F45" s="36"/>
      <c r="G45" s="36"/>
      <c r="Q45" s="919" t="s">
        <v>224</v>
      </c>
      <c r="R45" s="918"/>
      <c r="S45" s="920">
        <f>(SUM(C$48:C$50)/SUM(C$51:C$60))*100</f>
        <v>47.901896640620109</v>
      </c>
    </row>
    <row r="46" spans="1:19" x14ac:dyDescent="0.25">
      <c r="A46" s="922" t="s">
        <v>30</v>
      </c>
      <c r="B46" s="923"/>
      <c r="C46" s="923"/>
      <c r="D46" s="923"/>
      <c r="E46" s="923"/>
      <c r="F46" s="923"/>
      <c r="G46" s="924"/>
      <c r="Q46" s="919" t="s">
        <v>225</v>
      </c>
      <c r="R46" s="918"/>
      <c r="S46" s="920">
        <f>(SUM(C$61:C$65)/SUM(C$51:C$60))*100</f>
        <v>20.935790123898691</v>
      </c>
    </row>
    <row r="47" spans="1:19" x14ac:dyDescent="0.25">
      <c r="A47" s="43" t="s">
        <v>1</v>
      </c>
      <c r="B47" s="37">
        <v>2010</v>
      </c>
      <c r="C47" s="37">
        <v>2015</v>
      </c>
      <c r="D47" s="37">
        <v>2020</v>
      </c>
      <c r="E47" s="37">
        <v>2025</v>
      </c>
      <c r="F47" s="37">
        <v>2030</v>
      </c>
      <c r="G47" s="46">
        <v>2035</v>
      </c>
      <c r="Q47" s="919" t="s">
        <v>226</v>
      </c>
      <c r="R47" s="918"/>
      <c r="S47" s="920">
        <f>(SUM(C$61:C$65)/SUM(C$48:C$50))*100</f>
        <v>43.705555713101859</v>
      </c>
    </row>
    <row r="48" spans="1:19" x14ac:dyDescent="0.25">
      <c r="A48" s="43" t="s">
        <v>2</v>
      </c>
      <c r="B48" s="37">
        <v>344</v>
      </c>
      <c r="C48" s="38">
        <v>345.47715396589183</v>
      </c>
      <c r="D48" s="38">
        <v>374.55569792394613</v>
      </c>
      <c r="E48" s="38">
        <v>386.33587991607862</v>
      </c>
      <c r="F48" s="38">
        <v>401.55438837858355</v>
      </c>
      <c r="G48" s="47">
        <v>407.47929024516395</v>
      </c>
      <c r="Q48" s="919" t="s">
        <v>227</v>
      </c>
      <c r="R48" s="918"/>
      <c r="S48" s="921">
        <f>(C$21/C$43)*100</f>
        <v>94.947857652895024</v>
      </c>
    </row>
    <row r="49" spans="1:19" x14ac:dyDescent="0.25">
      <c r="A49" s="43" t="s">
        <v>3</v>
      </c>
      <c r="B49" s="37">
        <v>326</v>
      </c>
      <c r="C49" s="38">
        <v>327.62325425980441</v>
      </c>
      <c r="D49" s="38">
        <v>329.14968713269218</v>
      </c>
      <c r="E49" s="38">
        <v>358.22991029815506</v>
      </c>
      <c r="F49" s="38">
        <v>369.01195336027581</v>
      </c>
      <c r="G49" s="47">
        <v>384.03752109287808</v>
      </c>
      <c r="Q49" s="919" t="s">
        <v>228</v>
      </c>
      <c r="R49" s="918"/>
      <c r="S49" s="921">
        <f>(SUM(C$48)/SUM(C$28:C$33))*1000</f>
        <v>509.37361025159402</v>
      </c>
    </row>
    <row r="50" spans="1:19" x14ac:dyDescent="0.25">
      <c r="A50" s="43" t="s">
        <v>4</v>
      </c>
      <c r="B50" s="37">
        <v>316</v>
      </c>
      <c r="C50" s="38">
        <v>311.42227193046654</v>
      </c>
      <c r="D50" s="38">
        <v>313.39132015701676</v>
      </c>
      <c r="E50" s="38">
        <v>315.07580360133818</v>
      </c>
      <c r="F50" s="38">
        <v>344.28962184407885</v>
      </c>
      <c r="G50" s="47">
        <v>354.15875753735332</v>
      </c>
      <c r="Q50" s="919" t="s">
        <v>229</v>
      </c>
      <c r="R50" s="918"/>
      <c r="S50" s="921">
        <f>(SUM(C$52:C$54)/SUM(C$48:C$51,C$55:C$65))*100</f>
        <v>26.99497087435298</v>
      </c>
    </row>
    <row r="51" spans="1:19" x14ac:dyDescent="0.25">
      <c r="A51" s="43" t="s">
        <v>5</v>
      </c>
      <c r="B51" s="37">
        <v>316</v>
      </c>
      <c r="C51" s="38">
        <v>300.50808671356015</v>
      </c>
      <c r="D51" s="38">
        <v>296.7618721277172</v>
      </c>
      <c r="E51" s="38">
        <v>299.09668077249893</v>
      </c>
      <c r="F51" s="38">
        <v>300.95920623502195</v>
      </c>
      <c r="G51" s="47">
        <v>330.22370231616145</v>
      </c>
      <c r="Q51" s="904"/>
      <c r="R51" s="904"/>
      <c r="S51" s="904"/>
    </row>
    <row r="52" spans="1:19" x14ac:dyDescent="0.25">
      <c r="A52" s="43" t="s">
        <v>6</v>
      </c>
      <c r="B52" s="37">
        <v>252</v>
      </c>
      <c r="C52" s="38">
        <v>299.12913139889292</v>
      </c>
      <c r="D52" s="38">
        <v>282.17975815556468</v>
      </c>
      <c r="E52" s="38">
        <v>279.54586393551801</v>
      </c>
      <c r="F52" s="38">
        <v>282.25087549794205</v>
      </c>
      <c r="G52" s="47">
        <v>284.07680815505933</v>
      </c>
      <c r="Q52" s="904"/>
      <c r="R52" s="904"/>
      <c r="S52" s="904"/>
    </row>
    <row r="53" spans="1:19" x14ac:dyDescent="0.25">
      <c r="A53" s="43" t="s">
        <v>7</v>
      </c>
      <c r="B53" s="37">
        <v>212</v>
      </c>
      <c r="C53" s="38">
        <v>238.24203138346908</v>
      </c>
      <c r="D53" s="38">
        <v>282.95047993013088</v>
      </c>
      <c r="E53" s="38">
        <v>264.86441028126819</v>
      </c>
      <c r="F53" s="38">
        <v>263.40029452420907</v>
      </c>
      <c r="G53" s="47">
        <v>266.43924605972393</v>
      </c>
      <c r="Q53" s="904"/>
      <c r="R53" s="904"/>
      <c r="S53" s="904"/>
    </row>
    <row r="54" spans="1:19" x14ac:dyDescent="0.25">
      <c r="A54" s="43" t="s">
        <v>8</v>
      </c>
      <c r="B54" s="37">
        <v>171</v>
      </c>
      <c r="C54" s="38">
        <v>200.25913983609047</v>
      </c>
      <c r="D54" s="38">
        <v>224.91562971722021</v>
      </c>
      <c r="E54" s="38">
        <v>267.34691351593494</v>
      </c>
      <c r="F54" s="38">
        <v>248.32047701182216</v>
      </c>
      <c r="G54" s="47">
        <v>248.0143140472741</v>
      </c>
      <c r="Q54" s="904"/>
      <c r="R54" s="904"/>
      <c r="S54" s="904"/>
    </row>
    <row r="55" spans="1:19" x14ac:dyDescent="0.25">
      <c r="A55" s="43" t="s">
        <v>9</v>
      </c>
      <c r="B55" s="37">
        <v>168</v>
      </c>
      <c r="C55" s="38">
        <v>159.42009101235212</v>
      </c>
      <c r="D55" s="38">
        <v>188.70268781870482</v>
      </c>
      <c r="E55" s="38">
        <v>211.8321191189209</v>
      </c>
      <c r="F55" s="38">
        <v>251.75057699338171</v>
      </c>
      <c r="G55" s="47">
        <v>232.17230217658107</v>
      </c>
      <c r="Q55" s="904"/>
      <c r="R55" s="904"/>
      <c r="S55" s="904"/>
    </row>
    <row r="56" spans="1:19" x14ac:dyDescent="0.25">
      <c r="A56" s="43" t="s">
        <v>10</v>
      </c>
      <c r="B56" s="37">
        <v>179</v>
      </c>
      <c r="C56" s="38">
        <v>155.41231219946889</v>
      </c>
      <c r="D56" s="38">
        <v>147.92021343157427</v>
      </c>
      <c r="E56" s="38">
        <v>176.96910509045682</v>
      </c>
      <c r="F56" s="38">
        <v>198.4537927994038</v>
      </c>
      <c r="G56" s="47">
        <v>236.02941096049346</v>
      </c>
      <c r="Q56" s="904"/>
      <c r="R56" s="904"/>
      <c r="S56" s="904"/>
    </row>
    <row r="57" spans="1:19" x14ac:dyDescent="0.25">
      <c r="A57" s="44" t="s">
        <v>11</v>
      </c>
      <c r="B57" s="39">
        <v>208</v>
      </c>
      <c r="C57" s="40">
        <v>162.93485065071908</v>
      </c>
      <c r="D57" s="40">
        <v>142.37321337537782</v>
      </c>
      <c r="E57" s="40">
        <v>136.03297154376725</v>
      </c>
      <c r="F57" s="40">
        <v>164.43347473964428</v>
      </c>
      <c r="G57" s="48">
        <v>184.10547437054106</v>
      </c>
      <c r="Q57" s="904"/>
      <c r="R57" s="904"/>
      <c r="S57" s="904"/>
    </row>
    <row r="58" spans="1:19" x14ac:dyDescent="0.25">
      <c r="A58" s="44" t="s">
        <v>12</v>
      </c>
      <c r="B58" s="39">
        <v>208</v>
      </c>
      <c r="C58" s="40">
        <v>188.60703268938209</v>
      </c>
      <c r="D58" s="40">
        <v>146.77760018612565</v>
      </c>
      <c r="E58" s="40">
        <v>129.39407402717819</v>
      </c>
      <c r="F58" s="40">
        <v>123.60093353742977</v>
      </c>
      <c r="G58" s="48">
        <v>151.41359581553382</v>
      </c>
      <c r="Q58" s="904"/>
      <c r="R58" s="904"/>
      <c r="S58" s="904"/>
    </row>
    <row r="59" spans="1:19" x14ac:dyDescent="0.25">
      <c r="A59" s="44" t="s">
        <v>13</v>
      </c>
      <c r="B59" s="39">
        <v>187</v>
      </c>
      <c r="C59" s="40">
        <v>185.21950843349671</v>
      </c>
      <c r="D59" s="40">
        <v>167.97219200772116</v>
      </c>
      <c r="E59" s="40">
        <v>129.85974952651887</v>
      </c>
      <c r="F59" s="40">
        <v>115.62502838644673</v>
      </c>
      <c r="G59" s="48">
        <v>110.26436136911113</v>
      </c>
      <c r="Q59" s="904"/>
      <c r="R59" s="904"/>
      <c r="S59" s="904"/>
    </row>
    <row r="60" spans="1:19" x14ac:dyDescent="0.25">
      <c r="A60" s="44" t="s">
        <v>14</v>
      </c>
      <c r="B60" s="39">
        <v>160</v>
      </c>
      <c r="C60" s="40">
        <v>165.55737455423537</v>
      </c>
      <c r="D60" s="40">
        <v>163.30151503929943</v>
      </c>
      <c r="E60" s="40">
        <v>148.66625368340345</v>
      </c>
      <c r="F60" s="40">
        <v>114.14371316665077</v>
      </c>
      <c r="G60" s="48">
        <v>102.91545393489557</v>
      </c>
      <c r="Q60" s="904"/>
      <c r="R60" s="904"/>
      <c r="S60" s="904"/>
    </row>
    <row r="61" spans="1:19" x14ac:dyDescent="0.25">
      <c r="A61" s="44" t="s">
        <v>15</v>
      </c>
      <c r="B61" s="39">
        <v>88</v>
      </c>
      <c r="C61" s="40">
        <v>142.28442870472367</v>
      </c>
      <c r="D61" s="40">
        <v>145.1263374629446</v>
      </c>
      <c r="E61" s="40">
        <v>142.97758079161378</v>
      </c>
      <c r="F61" s="40">
        <v>129.9914632973036</v>
      </c>
      <c r="G61" s="48">
        <v>99.087340780141375</v>
      </c>
      <c r="Q61" s="904"/>
      <c r="R61" s="904"/>
      <c r="S61" s="904"/>
    </row>
    <row r="62" spans="1:19" x14ac:dyDescent="0.25">
      <c r="A62" s="44" t="s">
        <v>16</v>
      </c>
      <c r="B62" s="39">
        <v>105</v>
      </c>
      <c r="C62" s="40">
        <v>70.870729074976708</v>
      </c>
      <c r="D62" s="40">
        <v>118.83041897458261</v>
      </c>
      <c r="E62" s="40">
        <v>119.48087469891057</v>
      </c>
      <c r="F62" s="40">
        <v>117.49459654433603</v>
      </c>
      <c r="G62" s="48">
        <v>107.03908822907516</v>
      </c>
      <c r="Q62" s="904"/>
      <c r="R62" s="904"/>
      <c r="S62" s="904"/>
    </row>
    <row r="63" spans="1:19" x14ac:dyDescent="0.25">
      <c r="A63" s="44" t="s">
        <v>17</v>
      </c>
      <c r="B63" s="39">
        <v>79</v>
      </c>
      <c r="C63" s="40">
        <v>84.145105332709107</v>
      </c>
      <c r="D63" s="40">
        <v>55.499694925807809</v>
      </c>
      <c r="E63" s="40">
        <v>96.584154344522773</v>
      </c>
      <c r="F63" s="40">
        <v>95.834367306354977</v>
      </c>
      <c r="G63" s="48">
        <v>93.882133440359951</v>
      </c>
      <c r="Q63" s="904"/>
      <c r="R63" s="904"/>
      <c r="S63" s="904"/>
    </row>
    <row r="64" spans="1:19" x14ac:dyDescent="0.25">
      <c r="A64" s="44" t="s">
        <v>18</v>
      </c>
      <c r="B64" s="39">
        <v>56</v>
      </c>
      <c r="C64" s="40">
        <v>56.381847394008325</v>
      </c>
      <c r="D64" s="40">
        <v>60.169986961943415</v>
      </c>
      <c r="E64" s="40">
        <v>38.746895482002749</v>
      </c>
      <c r="F64" s="40">
        <v>70.133723117047481</v>
      </c>
      <c r="G64" s="48">
        <v>68.565348278117341</v>
      </c>
      <c r="Q64" s="919" t="s">
        <v>223</v>
      </c>
      <c r="R64" s="918"/>
      <c r="S64" s="920">
        <f>(SUM(D$48:D$50,D$61:D$65)/SUM(D$51:D$60))*100</f>
        <v>72.811450313278286</v>
      </c>
    </row>
    <row r="65" spans="1:19" ht="15.75" thickBot="1" x14ac:dyDescent="0.3">
      <c r="A65" s="45" t="s">
        <v>19</v>
      </c>
      <c r="B65" s="41">
        <v>56</v>
      </c>
      <c r="C65" s="42">
        <v>76.608997977357504</v>
      </c>
      <c r="D65" s="42">
        <v>91.437442062755565</v>
      </c>
      <c r="E65" s="42">
        <v>104.61191687061807</v>
      </c>
      <c r="F65" s="42">
        <v>98.767082532180964</v>
      </c>
      <c r="G65" s="49">
        <v>117.25675833977201</v>
      </c>
      <c r="Q65" s="919" t="s">
        <v>224</v>
      </c>
      <c r="R65" s="918"/>
      <c r="S65" s="920">
        <f>(SUM(D$48:D$50)/SUM(D$51:D$60))*100</f>
        <v>49.763639040017225</v>
      </c>
    </row>
    <row r="66" spans="1:19" ht="15.75" thickTop="1" x14ac:dyDescent="0.25">
      <c r="A66" s="44" t="s">
        <v>20</v>
      </c>
      <c r="B66" s="39">
        <v>3431</v>
      </c>
      <c r="C66" s="40">
        <v>3470.1033475116046</v>
      </c>
      <c r="D66" s="40">
        <v>3532.0157473911258</v>
      </c>
      <c r="E66" s="40">
        <v>3605.6511574987057</v>
      </c>
      <c r="F66" s="40">
        <v>3690.0155692721141</v>
      </c>
      <c r="G66" s="48">
        <v>3777.1609071482367</v>
      </c>
      <c r="Q66" s="919" t="s">
        <v>225</v>
      </c>
      <c r="R66" s="918"/>
      <c r="S66" s="920">
        <f>(SUM(D$61:D$65)/SUM(D$51:D$60))*100</f>
        <v>23.047811273261075</v>
      </c>
    </row>
    <row r="67" spans="1:19" x14ac:dyDescent="0.25">
      <c r="Q67" s="919" t="s">
        <v>226</v>
      </c>
      <c r="R67" s="918"/>
      <c r="S67" s="920">
        <f>(SUM(D$61:D$65)/SUM(D$48:D$50))*100</f>
        <v>46.314561631490164</v>
      </c>
    </row>
    <row r="68" spans="1:19" x14ac:dyDescent="0.25">
      <c r="Q68" s="919" t="s">
        <v>227</v>
      </c>
      <c r="R68" s="918"/>
      <c r="S68" s="921">
        <f>(D$21/D$43)*100</f>
        <v>93.951305952475522</v>
      </c>
    </row>
    <row r="69" spans="1:19" x14ac:dyDescent="0.25">
      <c r="Q69" s="919" t="s">
        <v>228</v>
      </c>
      <c r="R69" s="918"/>
      <c r="S69" s="921">
        <f>(SUM(D$48)/SUM(D$28:D$33))*1000</f>
        <v>527.02401167708422</v>
      </c>
    </row>
    <row r="70" spans="1:19" x14ac:dyDescent="0.25">
      <c r="Q70" s="919" t="s">
        <v>229</v>
      </c>
      <c r="R70" s="918"/>
      <c r="S70" s="921">
        <f>(SUM(D$52:D$54)/SUM(D$48:D$51,D$55:D$65))*100</f>
        <v>28.813076091177386</v>
      </c>
    </row>
    <row r="71" spans="1:19" x14ac:dyDescent="0.25">
      <c r="Q71" s="904"/>
      <c r="R71" s="904"/>
      <c r="S71" s="904"/>
    </row>
    <row r="72" spans="1:19" x14ac:dyDescent="0.25">
      <c r="Q72" s="904"/>
      <c r="R72" s="904"/>
      <c r="S72" s="904"/>
    </row>
    <row r="73" spans="1:19" x14ac:dyDescent="0.25">
      <c r="Q73" s="904"/>
      <c r="R73" s="904"/>
      <c r="S73" s="904"/>
    </row>
    <row r="74" spans="1:19" x14ac:dyDescent="0.25">
      <c r="Q74" s="904"/>
      <c r="R74" s="904"/>
      <c r="S74" s="904"/>
    </row>
    <row r="75" spans="1:19" x14ac:dyDescent="0.25">
      <c r="Q75" s="904"/>
      <c r="R75" s="904"/>
      <c r="S75" s="904"/>
    </row>
    <row r="76" spans="1:19" x14ac:dyDescent="0.25">
      <c r="Q76" s="904"/>
      <c r="R76" s="904"/>
      <c r="S76" s="904"/>
    </row>
    <row r="77" spans="1:19" x14ac:dyDescent="0.25">
      <c r="Q77" s="904"/>
      <c r="R77" s="904"/>
      <c r="S77" s="904"/>
    </row>
    <row r="78" spans="1:19" x14ac:dyDescent="0.25">
      <c r="Q78" s="904"/>
      <c r="R78" s="904"/>
      <c r="S78" s="904"/>
    </row>
    <row r="79" spans="1:19" x14ac:dyDescent="0.25">
      <c r="Q79" s="904"/>
      <c r="R79" s="904"/>
      <c r="S79" s="904"/>
    </row>
    <row r="80" spans="1:19" x14ac:dyDescent="0.25">
      <c r="Q80" s="904"/>
      <c r="R80" s="904"/>
      <c r="S80" s="904"/>
    </row>
    <row r="81" spans="17:19" x14ac:dyDescent="0.25">
      <c r="Q81" s="904"/>
      <c r="R81" s="904"/>
      <c r="S81" s="904"/>
    </row>
    <row r="82" spans="17:19" x14ac:dyDescent="0.25">
      <c r="Q82" s="904"/>
      <c r="R82" s="904"/>
      <c r="S82" s="904"/>
    </row>
    <row r="83" spans="17:19" x14ac:dyDescent="0.25">
      <c r="Q83" s="904"/>
      <c r="R83" s="904"/>
      <c r="S83" s="904"/>
    </row>
    <row r="84" spans="17:19" x14ac:dyDescent="0.25">
      <c r="Q84" s="919" t="s">
        <v>223</v>
      </c>
      <c r="R84" s="918"/>
      <c r="S84" s="920">
        <f>(SUM(E$48:E$50,E$61:E$65)/SUM(E$51:E$60))*100</f>
        <v>76.435544774262482</v>
      </c>
    </row>
    <row r="85" spans="17:19" x14ac:dyDescent="0.25">
      <c r="Q85" s="919" t="s">
        <v>224</v>
      </c>
      <c r="R85" s="918"/>
      <c r="S85" s="920">
        <f>(SUM(E$48:E$50)/SUM(E$51:E$60))*100</f>
        <v>51.85150579015361</v>
      </c>
    </row>
    <row r="86" spans="17:19" x14ac:dyDescent="0.25">
      <c r="Q86" s="919" t="s">
        <v>225</v>
      </c>
      <c r="R86" s="918"/>
      <c r="S86" s="920">
        <f>(SUM(E$61:E$65)/SUM(E$51:E$60))*100</f>
        <v>24.584038984108865</v>
      </c>
    </row>
    <row r="87" spans="17:19" x14ac:dyDescent="0.25">
      <c r="Q87" s="919" t="s">
        <v>226</v>
      </c>
      <c r="R87" s="918"/>
      <c r="S87" s="920">
        <f>(SUM(E$61:E$65)/SUM(E$48:E$50))*100</f>
        <v>47.412391616170332</v>
      </c>
    </row>
    <row r="88" spans="17:19" x14ac:dyDescent="0.25">
      <c r="Q88" s="919" t="s">
        <v>227</v>
      </c>
      <c r="R88" s="918"/>
      <c r="S88" s="921">
        <f>(E$21/E$43)*100</f>
        <v>93.234315173639501</v>
      </c>
    </row>
    <row r="89" spans="17:19" x14ac:dyDescent="0.25">
      <c r="Q89" s="919" t="s">
        <v>228</v>
      </c>
      <c r="R89" s="918"/>
      <c r="S89" s="921">
        <f>(SUM(E$48)/SUM(E$28:E$33))*1000</f>
        <v>504.06906642035142</v>
      </c>
    </row>
    <row r="90" spans="17:19" x14ac:dyDescent="0.25">
      <c r="Q90" s="919" t="s">
        <v>229</v>
      </c>
      <c r="R90" s="918"/>
      <c r="S90" s="921">
        <f>(SUM(E$52:E$54)/SUM(E$48:E$51,E$55:E$65))*100</f>
        <v>29.054688421146977</v>
      </c>
    </row>
    <row r="91" spans="17:19" x14ac:dyDescent="0.25">
      <c r="Q91" s="904"/>
      <c r="R91" s="904"/>
      <c r="S91" s="904"/>
    </row>
    <row r="92" spans="17:19" x14ac:dyDescent="0.25">
      <c r="Q92" s="904"/>
      <c r="R92" s="904"/>
      <c r="S92" s="904"/>
    </row>
    <row r="93" spans="17:19" x14ac:dyDescent="0.25">
      <c r="Q93" s="904"/>
      <c r="R93" s="904"/>
      <c r="S93" s="904"/>
    </row>
    <row r="94" spans="17:19" x14ac:dyDescent="0.25">
      <c r="Q94" s="904"/>
      <c r="R94" s="904"/>
      <c r="S94" s="904"/>
    </row>
    <row r="95" spans="17:19" x14ac:dyDescent="0.25">
      <c r="Q95" s="904"/>
      <c r="R95" s="904"/>
      <c r="S95" s="904"/>
    </row>
    <row r="96" spans="17:19" x14ac:dyDescent="0.25">
      <c r="Q96" s="904"/>
      <c r="R96" s="904"/>
      <c r="S96" s="904"/>
    </row>
    <row r="97" spans="17:19" x14ac:dyDescent="0.25">
      <c r="Q97" s="904"/>
      <c r="R97" s="904"/>
      <c r="S97" s="904"/>
    </row>
    <row r="98" spans="17:19" x14ac:dyDescent="0.25">
      <c r="Q98" s="904"/>
      <c r="R98" s="904"/>
      <c r="S98" s="904"/>
    </row>
    <row r="99" spans="17:19" x14ac:dyDescent="0.25">
      <c r="Q99" s="904"/>
      <c r="R99" s="904"/>
      <c r="S99" s="904"/>
    </row>
    <row r="100" spans="17:19" x14ac:dyDescent="0.25">
      <c r="Q100" s="904"/>
      <c r="R100" s="904"/>
      <c r="S100" s="904"/>
    </row>
    <row r="101" spans="17:19" x14ac:dyDescent="0.25">
      <c r="Q101" s="904"/>
      <c r="R101" s="904"/>
      <c r="S101" s="904"/>
    </row>
    <row r="102" spans="17:19" x14ac:dyDescent="0.25">
      <c r="Q102" s="904"/>
      <c r="R102" s="904"/>
      <c r="S102" s="904"/>
    </row>
    <row r="103" spans="17:19" x14ac:dyDescent="0.25">
      <c r="Q103" s="904"/>
      <c r="R103" s="904"/>
      <c r="S103" s="904"/>
    </row>
    <row r="104" spans="17:19" x14ac:dyDescent="0.25">
      <c r="Q104" s="919" t="s">
        <v>223</v>
      </c>
      <c r="R104" s="918"/>
      <c r="S104" s="920">
        <f>(SUM(F$48:F$50,F$61:F$65)/SUM(F$51:F$60))*100</f>
        <v>78.871827571815729</v>
      </c>
    </row>
    <row r="105" spans="17:19" x14ac:dyDescent="0.25">
      <c r="Q105" s="919" t="s">
        <v>224</v>
      </c>
      <c r="R105" s="918"/>
      <c r="S105" s="920">
        <f>(SUM(F$48:F$50)/SUM(F$51:F$60))*100</f>
        <v>54.042136121597551</v>
      </c>
    </row>
    <row r="106" spans="17:19" x14ac:dyDescent="0.25">
      <c r="Q106" s="919" t="s">
        <v>225</v>
      </c>
      <c r="R106" s="918"/>
      <c r="S106" s="920">
        <f>(SUM(F$61:F$65)/SUM(F$51:F$60))*100</f>
        <v>24.829691450218185</v>
      </c>
    </row>
    <row r="107" spans="17:19" x14ac:dyDescent="0.25">
      <c r="Q107" s="919" t="s">
        <v>226</v>
      </c>
      <c r="R107" s="918"/>
      <c r="S107" s="920">
        <f>(SUM(F$61:F$65)/SUM(F$48:F$50))*100</f>
        <v>45.945059229986981</v>
      </c>
    </row>
    <row r="108" spans="17:19" x14ac:dyDescent="0.25">
      <c r="Q108" s="919" t="s">
        <v>227</v>
      </c>
      <c r="R108" s="918"/>
      <c r="S108" s="921">
        <f>(F$21/F$43)*100</f>
        <v>92.830555968524621</v>
      </c>
    </row>
    <row r="109" spans="17:19" x14ac:dyDescent="0.25">
      <c r="Q109" s="919" t="s">
        <v>228</v>
      </c>
      <c r="R109" s="918"/>
      <c r="S109" s="921">
        <f>(SUM(F$48)/SUM(F$28:F$33))*1000</f>
        <v>512.99200459204155</v>
      </c>
    </row>
    <row r="110" spans="17:19" x14ac:dyDescent="0.25">
      <c r="Q110" s="919" t="s">
        <v>229</v>
      </c>
      <c r="R110" s="918"/>
      <c r="S110" s="921">
        <f>(SUM(F$52:F$54)/SUM(F$48:F$51,F$55:F$65))*100</f>
        <v>27.415732231725638</v>
      </c>
    </row>
    <row r="111" spans="17:19" x14ac:dyDescent="0.25">
      <c r="Q111" s="904"/>
      <c r="R111" s="904"/>
      <c r="S111" s="904"/>
    </row>
    <row r="112" spans="17:19" x14ac:dyDescent="0.25">
      <c r="Q112" s="904"/>
      <c r="R112" s="904"/>
      <c r="S112" s="904"/>
    </row>
    <row r="113" spans="17:19" x14ac:dyDescent="0.25">
      <c r="Q113" s="904"/>
      <c r="R113" s="904"/>
      <c r="S113" s="904"/>
    </row>
    <row r="114" spans="17:19" x14ac:dyDescent="0.25">
      <c r="Q114" s="904"/>
      <c r="R114" s="904"/>
      <c r="S114" s="904"/>
    </row>
    <row r="115" spans="17:19" x14ac:dyDescent="0.25">
      <c r="Q115" s="904"/>
      <c r="R115" s="904"/>
      <c r="S115" s="904"/>
    </row>
    <row r="116" spans="17:19" x14ac:dyDescent="0.25">
      <c r="Q116" s="904"/>
      <c r="R116" s="904"/>
      <c r="S116" s="904"/>
    </row>
    <row r="117" spans="17:19" x14ac:dyDescent="0.25">
      <c r="Q117" s="904"/>
      <c r="R117" s="904"/>
      <c r="S117" s="904"/>
    </row>
    <row r="118" spans="17:19" x14ac:dyDescent="0.25">
      <c r="Q118" s="904"/>
      <c r="R118" s="904"/>
      <c r="S118" s="904"/>
    </row>
    <row r="119" spans="17:19" x14ac:dyDescent="0.25">
      <c r="Q119" s="904"/>
      <c r="R119" s="904"/>
      <c r="S119" s="904"/>
    </row>
    <row r="120" spans="17:19" x14ac:dyDescent="0.25">
      <c r="Q120" s="904"/>
      <c r="R120" s="904"/>
      <c r="S120" s="904"/>
    </row>
    <row r="121" spans="17:19" x14ac:dyDescent="0.25">
      <c r="Q121" s="904"/>
      <c r="R121" s="904"/>
      <c r="S121" s="904"/>
    </row>
    <row r="122" spans="17:19" x14ac:dyDescent="0.25">
      <c r="Q122" s="904"/>
      <c r="R122" s="904"/>
      <c r="S122" s="904"/>
    </row>
    <row r="123" spans="17:19" x14ac:dyDescent="0.25">
      <c r="Q123" s="904"/>
      <c r="R123" s="904"/>
      <c r="S123" s="904"/>
    </row>
    <row r="124" spans="17:19" x14ac:dyDescent="0.25">
      <c r="Q124" s="919" t="s">
        <v>223</v>
      </c>
      <c r="R124" s="918"/>
      <c r="S124" s="920">
        <f>(SUM(G$48:G$50,G$61:G$65)/SUM(G$51:G$60))*100</f>
        <v>76.03768963190501</v>
      </c>
    </row>
    <row r="125" spans="17:19" x14ac:dyDescent="0.25">
      <c r="Q125" s="919" t="s">
        <v>224</v>
      </c>
      <c r="R125" s="918"/>
      <c r="S125" s="920">
        <f>(SUM(G$48:G$50)/SUM(G$51:G$60))*100</f>
        <v>53.39515185356862</v>
      </c>
    </row>
    <row r="126" spans="17:19" x14ac:dyDescent="0.25">
      <c r="Q126" s="919" t="s">
        <v>225</v>
      </c>
      <c r="R126" s="918"/>
      <c r="S126" s="920">
        <f>(SUM(G$61:G$65)/SUM(G$51:G$60))*100</f>
        <v>22.642537778336393</v>
      </c>
    </row>
    <row r="127" spans="17:19" x14ac:dyDescent="0.25">
      <c r="Q127" s="919" t="s">
        <v>226</v>
      </c>
      <c r="R127" s="918"/>
      <c r="S127" s="920">
        <f>(SUM(G$61:G$65)/SUM(G$48:G$50))*100</f>
        <v>42.405606112763778</v>
      </c>
    </row>
    <row r="128" spans="17:19" x14ac:dyDescent="0.25">
      <c r="Q128" s="919" t="s">
        <v>227</v>
      </c>
      <c r="R128" s="918"/>
      <c r="S128" s="921">
        <f>(G$21/G$43)*100</f>
        <v>92.598868309813795</v>
      </c>
    </row>
    <row r="129" spans="17:19" x14ac:dyDescent="0.25">
      <c r="Q129" s="919" t="s">
        <v>228</v>
      </c>
      <c r="R129" s="918"/>
      <c r="S129" s="921">
        <f>(SUM(G$48)/SUM(G$28:G$33))*1000</f>
        <v>510.79367848965438</v>
      </c>
    </row>
    <row r="130" spans="17:19" x14ac:dyDescent="0.25">
      <c r="Q130" s="919" t="s">
        <v>229</v>
      </c>
      <c r="R130" s="918"/>
      <c r="S130" s="921">
        <f>(SUM(G$52:G$54)/SUM(G$48:G$51,G$55:G$65))*100</f>
        <v>26.808641012613045</v>
      </c>
    </row>
    <row r="147" spans="4:8" x14ac:dyDescent="0.25">
      <c r="D147" s="19"/>
      <c r="E147" s="19"/>
      <c r="F147" s="19"/>
      <c r="G147" s="19"/>
      <c r="H147" s="19"/>
    </row>
  </sheetData>
  <mergeCells count="3">
    <mergeCell ref="A1:G1"/>
    <mergeCell ref="A23:G23"/>
    <mergeCell ref="A46:G46"/>
  </mergeCells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Z147"/>
  <sheetViews>
    <sheetView workbookViewId="0">
      <selection sqref="A1:G1"/>
    </sheetView>
  </sheetViews>
  <sheetFormatPr defaultRowHeight="15" x14ac:dyDescent="0.25"/>
  <cols>
    <col min="1" max="9" width="9.140625" style="18"/>
    <col min="10" max="11" width="11.140625" style="18" bestFit="1" customWidth="1"/>
    <col min="12" max="12" width="11.140625" style="18" customWidth="1"/>
    <col min="13" max="14" width="11.140625" style="18" bestFit="1" customWidth="1"/>
    <col min="15" max="15" width="11.140625" style="18" customWidth="1"/>
    <col min="16" max="17" width="11.140625" style="18" bestFit="1" customWidth="1"/>
    <col min="18" max="18" width="11.140625" style="18" customWidth="1"/>
    <col min="19" max="20" width="11.140625" style="18" bestFit="1" customWidth="1"/>
    <col min="21" max="21" width="11.140625" style="18" customWidth="1"/>
    <col min="22" max="23" width="11.140625" style="18" bestFit="1" customWidth="1"/>
    <col min="24" max="24" width="11.140625" style="18" customWidth="1"/>
    <col min="25" max="26" width="11.140625" style="18" bestFit="1" customWidth="1"/>
    <col min="27" max="16384" width="9.140625" style="18"/>
  </cols>
  <sheetData>
    <row r="1" spans="1:26" x14ac:dyDescent="0.25">
      <c r="A1" s="922" t="s">
        <v>109</v>
      </c>
      <c r="B1" s="923"/>
      <c r="C1" s="923"/>
      <c r="D1" s="923"/>
      <c r="E1" s="923"/>
      <c r="F1" s="923"/>
      <c r="G1" s="924"/>
      <c r="J1" s="20" t="s">
        <v>23</v>
      </c>
      <c r="K1" s="20" t="s">
        <v>24</v>
      </c>
      <c r="L1" s="20"/>
      <c r="M1" s="20" t="s">
        <v>23</v>
      </c>
      <c r="N1" s="20" t="s">
        <v>24</v>
      </c>
      <c r="O1" s="20"/>
      <c r="P1" s="20" t="s">
        <v>23</v>
      </c>
      <c r="Q1" s="20" t="s">
        <v>24</v>
      </c>
      <c r="R1" s="20"/>
      <c r="S1" s="20" t="s">
        <v>23</v>
      </c>
      <c r="T1" s="20" t="s">
        <v>24</v>
      </c>
      <c r="U1" s="20"/>
      <c r="V1" s="20" t="s">
        <v>23</v>
      </c>
      <c r="W1" s="20" t="s">
        <v>24</v>
      </c>
      <c r="X1" s="20"/>
      <c r="Y1" s="20" t="s">
        <v>23</v>
      </c>
      <c r="Z1" s="20" t="s">
        <v>24</v>
      </c>
    </row>
    <row r="2" spans="1:26" x14ac:dyDescent="0.25">
      <c r="A2" s="393" t="s">
        <v>1</v>
      </c>
      <c r="B2" s="387">
        <v>2010</v>
      </c>
      <c r="C2" s="387">
        <v>2015</v>
      </c>
      <c r="D2" s="387">
        <v>2020</v>
      </c>
      <c r="E2" s="387">
        <v>2025</v>
      </c>
      <c r="F2" s="387">
        <v>2030</v>
      </c>
      <c r="G2" s="396">
        <v>2035</v>
      </c>
      <c r="J2" s="1">
        <f>B2</f>
        <v>2010</v>
      </c>
      <c r="K2" s="1">
        <f>B24</f>
        <v>2010</v>
      </c>
      <c r="L2" s="1"/>
      <c r="M2" s="1">
        <v>2015</v>
      </c>
      <c r="N2" s="1">
        <v>2015</v>
      </c>
      <c r="O2" s="1"/>
      <c r="P2" s="1">
        <v>2020</v>
      </c>
      <c r="Q2" s="1">
        <v>2020</v>
      </c>
      <c r="R2" s="1"/>
      <c r="S2" s="1">
        <v>2025</v>
      </c>
      <c r="T2" s="1">
        <v>2025</v>
      </c>
      <c r="U2" s="1"/>
      <c r="V2" s="1">
        <v>2030</v>
      </c>
      <c r="W2" s="1">
        <v>2030</v>
      </c>
      <c r="X2" s="1"/>
      <c r="Y2" s="1">
        <v>2035</v>
      </c>
      <c r="Z2" s="1">
        <v>2035</v>
      </c>
    </row>
    <row r="3" spans="1:26" x14ac:dyDescent="0.25">
      <c r="A3" s="393" t="s">
        <v>2</v>
      </c>
      <c r="B3" s="387">
        <v>148</v>
      </c>
      <c r="C3" s="388">
        <v>141.26119326198673</v>
      </c>
      <c r="D3" s="388">
        <v>159.57228936831814</v>
      </c>
      <c r="E3" s="388">
        <v>205.57006592361816</v>
      </c>
      <c r="F3" s="388">
        <v>241.71851686235732</v>
      </c>
      <c r="G3" s="397">
        <v>271.61354724670491</v>
      </c>
      <c r="I3" s="21" t="s">
        <v>2</v>
      </c>
      <c r="J3" s="20">
        <f>-B3/B$66</f>
        <v>-4.4431101771239871E-2</v>
      </c>
      <c r="K3" s="20">
        <f>B25/B$66</f>
        <v>5.0135094566196338E-2</v>
      </c>
      <c r="L3" s="21" t="s">
        <v>2</v>
      </c>
      <c r="M3" s="20">
        <f>-C3/C$66</f>
        <v>-3.9248879127448039E-2</v>
      </c>
      <c r="N3" s="20">
        <f>C25/C$66</f>
        <v>3.783969964004099E-2</v>
      </c>
      <c r="O3" s="21" t="s">
        <v>2</v>
      </c>
      <c r="P3" s="20">
        <f>-D3/D$66</f>
        <v>-4.1082722773991713E-2</v>
      </c>
      <c r="Q3" s="20">
        <f>D25/D$66</f>
        <v>3.9474130065396656E-2</v>
      </c>
      <c r="R3" s="21" t="s">
        <v>2</v>
      </c>
      <c r="S3" s="20">
        <f>-E3/E$66</f>
        <v>-4.8534214970608155E-2</v>
      </c>
      <c r="T3" s="20">
        <f>E25/E$66</f>
        <v>4.6630958673518443E-2</v>
      </c>
      <c r="U3" s="21" t="s">
        <v>2</v>
      </c>
      <c r="V3" s="20">
        <f>-F3/F$66</f>
        <v>-5.2151976671411054E-2</v>
      </c>
      <c r="W3" s="20">
        <f>F25/F$66</f>
        <v>5.010680191024932E-2</v>
      </c>
      <c r="X3" s="21" t="s">
        <v>2</v>
      </c>
      <c r="Y3" s="20">
        <f>-G3/G$66</f>
        <v>-5.3540502427040941E-2</v>
      </c>
      <c r="Z3" s="20">
        <f>G25/G$66</f>
        <v>5.1440874893397999E-2</v>
      </c>
    </row>
    <row r="4" spans="1:26" x14ac:dyDescent="0.25">
      <c r="A4" s="393" t="s">
        <v>3</v>
      </c>
      <c r="B4" s="387">
        <v>174</v>
      </c>
      <c r="C4" s="388">
        <v>152.46630410555989</v>
      </c>
      <c r="D4" s="388">
        <v>144.77454254889361</v>
      </c>
      <c r="E4" s="388">
        <v>162.48301518406791</v>
      </c>
      <c r="F4" s="388">
        <v>208.35426788539684</v>
      </c>
      <c r="G4" s="397">
        <v>244.97693101367349</v>
      </c>
      <c r="I4" s="21" t="s">
        <v>3</v>
      </c>
      <c r="J4" s="20">
        <f t="shared" ref="J4:J20" si="0">-B4/B$66</f>
        <v>-5.2236565595917141E-2</v>
      </c>
      <c r="K4" s="20">
        <f t="shared" ref="K4:K20" si="1">B26/B$66</f>
        <v>4.1128790153107178E-2</v>
      </c>
      <c r="L4" s="21" t="s">
        <v>3</v>
      </c>
      <c r="M4" s="20">
        <f t="shared" ref="M4:M20" si="2">-C4/C$66</f>
        <v>-4.2362176070178927E-2</v>
      </c>
      <c r="N4" s="20">
        <f t="shared" ref="N4:N20" si="3">C26/C$66</f>
        <v>4.7418071234126717E-2</v>
      </c>
      <c r="O4" s="21" t="s">
        <v>3</v>
      </c>
      <c r="P4" s="20">
        <f t="shared" ref="P4:P20" si="4">-D4/D$66</f>
        <v>-3.7272965248617534E-2</v>
      </c>
      <c r="Q4" s="20">
        <f t="shared" ref="Q4:Q20" si="5">D26/D$66</f>
        <v>3.6189032362410084E-2</v>
      </c>
      <c r="R4" s="21" t="s">
        <v>3</v>
      </c>
      <c r="S4" s="20">
        <f t="shared" ref="S4:S20" si="6">-E4/E$66</f>
        <v>-3.8361546232836573E-2</v>
      </c>
      <c r="T4" s="20">
        <f t="shared" ref="T4:T20" si="7">E26/E$66</f>
        <v>3.6956100234531497E-2</v>
      </c>
      <c r="U4" s="21" t="s">
        <v>3</v>
      </c>
      <c r="V4" s="20">
        <f t="shared" ref="V4:V20" si="8">-F4/F$66</f>
        <v>-4.4953473400367018E-2</v>
      </c>
      <c r="W4" s="20">
        <f t="shared" ref="W4:W20" si="9">F26/F$66</f>
        <v>4.3296048518875085E-2</v>
      </c>
      <c r="X4" s="21" t="s">
        <v>3</v>
      </c>
      <c r="Y4" s="20">
        <f t="shared" ref="Y4:Y20" si="10">-G4/G$66</f>
        <v>-4.8289888713073922E-2</v>
      </c>
      <c r="Z4" s="20">
        <f t="shared" ref="Z4:Z20" si="11">G26/G$66</f>
        <v>4.650919923824226E-2</v>
      </c>
    </row>
    <row r="5" spans="1:26" x14ac:dyDescent="0.25">
      <c r="A5" s="393" t="s">
        <v>4</v>
      </c>
      <c r="B5" s="387">
        <v>135</v>
      </c>
      <c r="C5" s="388">
        <v>177.76617125211811</v>
      </c>
      <c r="D5" s="388">
        <v>157.1542799096139</v>
      </c>
      <c r="E5" s="388">
        <v>148.58204523527934</v>
      </c>
      <c r="F5" s="388">
        <v>165.72328238856883</v>
      </c>
      <c r="G5" s="397">
        <v>211.58656589697208</v>
      </c>
      <c r="I5" s="21" t="s">
        <v>4</v>
      </c>
      <c r="J5" s="20">
        <f t="shared" si="0"/>
        <v>-4.052836985890123E-2</v>
      </c>
      <c r="K5" s="20">
        <f t="shared" si="1"/>
        <v>4.4731311918342842E-2</v>
      </c>
      <c r="L5" s="21" t="s">
        <v>4</v>
      </c>
      <c r="M5" s="20">
        <f t="shared" si="2"/>
        <v>-4.9391646830305731E-2</v>
      </c>
      <c r="N5" s="20">
        <f t="shared" si="3"/>
        <v>3.9307765265948091E-2</v>
      </c>
      <c r="O5" s="21" t="s">
        <v>4</v>
      </c>
      <c r="P5" s="20">
        <f t="shared" si="4"/>
        <v>-4.0460193557609117E-2</v>
      </c>
      <c r="Q5" s="20">
        <f t="shared" si="5"/>
        <v>4.4950095664367549E-2</v>
      </c>
      <c r="R5" s="21" t="s">
        <v>4</v>
      </c>
      <c r="S5" s="20">
        <f t="shared" si="6"/>
        <v>-3.507958657220607E-2</v>
      </c>
      <c r="T5" s="20">
        <f t="shared" si="7"/>
        <v>3.4247898519293475E-2</v>
      </c>
      <c r="U5" s="21" t="s">
        <v>4</v>
      </c>
      <c r="V5" s="20">
        <f t="shared" si="8"/>
        <v>-3.5755625465631199E-2</v>
      </c>
      <c r="W5" s="20">
        <f t="shared" si="9"/>
        <v>3.4511076821190395E-2</v>
      </c>
      <c r="X5" s="21" t="s">
        <v>4</v>
      </c>
      <c r="Y5" s="20">
        <f t="shared" si="10"/>
        <v>-4.1707975024701284E-2</v>
      </c>
      <c r="Z5" s="20">
        <f t="shared" si="11"/>
        <v>4.0236834386072395E-2</v>
      </c>
    </row>
    <row r="6" spans="1:26" x14ac:dyDescent="0.25">
      <c r="A6" s="393" t="s">
        <v>5</v>
      </c>
      <c r="B6" s="387">
        <v>123</v>
      </c>
      <c r="C6" s="388">
        <v>138.47613459291634</v>
      </c>
      <c r="D6" s="388">
        <v>181.32865866820609</v>
      </c>
      <c r="E6" s="388">
        <v>161.57071037733027</v>
      </c>
      <c r="F6" s="388">
        <v>152.15843394745832</v>
      </c>
      <c r="G6" s="397">
        <v>168.74046662997239</v>
      </c>
      <c r="I6" s="21" t="s">
        <v>5</v>
      </c>
      <c r="J6" s="20">
        <f t="shared" si="0"/>
        <v>-3.6925848093665566E-2</v>
      </c>
      <c r="K6" s="20">
        <f t="shared" si="1"/>
        <v>3.7826478534974485E-2</v>
      </c>
      <c r="L6" s="21" t="s">
        <v>5</v>
      </c>
      <c r="M6" s="20">
        <f t="shared" si="2"/>
        <v>-3.8475061290142464E-2</v>
      </c>
      <c r="N6" s="20">
        <f t="shared" si="3"/>
        <v>4.2413746424848353E-2</v>
      </c>
      <c r="O6" s="21" t="s">
        <v>5</v>
      </c>
      <c r="P6" s="20">
        <f t="shared" si="4"/>
        <v>-4.6684014151423939E-2</v>
      </c>
      <c r="Q6" s="20">
        <f t="shared" si="5"/>
        <v>3.7483005316343493E-2</v>
      </c>
      <c r="R6" s="21" t="s">
        <v>5</v>
      </c>
      <c r="S6" s="20">
        <f t="shared" si="6"/>
        <v>-3.8146154962663145E-2</v>
      </c>
      <c r="T6" s="20">
        <f t="shared" si="7"/>
        <v>4.2069646099574885E-2</v>
      </c>
      <c r="U6" s="21" t="s">
        <v>5</v>
      </c>
      <c r="V6" s="20">
        <f t="shared" si="8"/>
        <v>-3.2828941698765053E-2</v>
      </c>
      <c r="W6" s="20">
        <f t="shared" si="9"/>
        <v>3.2177496330915066E-2</v>
      </c>
      <c r="X6" s="21" t="s">
        <v>5</v>
      </c>
      <c r="Y6" s="20">
        <f t="shared" si="10"/>
        <v>-3.3262145628311104E-2</v>
      </c>
      <c r="Z6" s="20">
        <f t="shared" si="11"/>
        <v>3.2136959151901963E-2</v>
      </c>
    </row>
    <row r="7" spans="1:26" x14ac:dyDescent="0.25">
      <c r="A7" s="393" t="s">
        <v>6</v>
      </c>
      <c r="B7" s="387">
        <v>61</v>
      </c>
      <c r="C7" s="388">
        <v>124.33892916638089</v>
      </c>
      <c r="D7" s="388">
        <v>141.37654225690883</v>
      </c>
      <c r="E7" s="388">
        <v>184.24263725693211</v>
      </c>
      <c r="F7" s="388">
        <v>165.27385420552002</v>
      </c>
      <c r="G7" s="397">
        <v>155.11522977132759</v>
      </c>
      <c r="I7" s="21" t="s">
        <v>6</v>
      </c>
      <c r="J7" s="20">
        <f t="shared" si="0"/>
        <v>-1.8312818973281297E-2</v>
      </c>
      <c r="K7" s="20">
        <f t="shared" si="1"/>
        <v>1.5610927649354548E-2</v>
      </c>
      <c r="L7" s="21" t="s">
        <v>6</v>
      </c>
      <c r="M7" s="20">
        <f t="shared" si="2"/>
        <v>-3.4547093147066422E-2</v>
      </c>
      <c r="N7" s="20">
        <f t="shared" si="3"/>
        <v>3.5345994836520553E-2</v>
      </c>
      <c r="O7" s="21" t="s">
        <v>6</v>
      </c>
      <c r="P7" s="20">
        <f t="shared" si="4"/>
        <v>-3.6398132252649568E-2</v>
      </c>
      <c r="Q7" s="20">
        <f t="shared" si="5"/>
        <v>4.0102857115037881E-2</v>
      </c>
      <c r="R7" s="21" t="s">
        <v>6</v>
      </c>
      <c r="S7" s="20">
        <f t="shared" si="6"/>
        <v>-4.3498900110788739E-2</v>
      </c>
      <c r="T7" s="20">
        <f t="shared" si="7"/>
        <v>3.5225461865471611E-2</v>
      </c>
      <c r="U7" s="21" t="s">
        <v>6</v>
      </c>
      <c r="V7" s="20">
        <f t="shared" si="8"/>
        <v>-3.5658659091593818E-2</v>
      </c>
      <c r="W7" s="20">
        <f t="shared" si="9"/>
        <v>3.9099335064510896E-2</v>
      </c>
      <c r="X7" s="21" t="s">
        <v>6</v>
      </c>
      <c r="Y7" s="20">
        <f t="shared" si="10"/>
        <v>-3.0576336932485348E-2</v>
      </c>
      <c r="Z7" s="20">
        <f t="shared" si="11"/>
        <v>3.0088118544939146E-2</v>
      </c>
    </row>
    <row r="8" spans="1:26" x14ac:dyDescent="0.25">
      <c r="A8" s="393" t="s">
        <v>7</v>
      </c>
      <c r="B8" s="387">
        <v>83</v>
      </c>
      <c r="C8" s="388">
        <v>63.236940545098363</v>
      </c>
      <c r="D8" s="388">
        <v>125.57656591787283</v>
      </c>
      <c r="E8" s="388">
        <v>144.01903151574149</v>
      </c>
      <c r="F8" s="388">
        <v>186.87326344883334</v>
      </c>
      <c r="G8" s="397">
        <v>168.61537117489345</v>
      </c>
      <c r="I8" s="21" t="s">
        <v>7</v>
      </c>
      <c r="J8" s="20">
        <f t="shared" si="0"/>
        <v>-2.4917442209546684E-2</v>
      </c>
      <c r="K8" s="20">
        <f t="shared" si="1"/>
        <v>2.7319123386370461E-2</v>
      </c>
      <c r="L8" s="21" t="s">
        <v>7</v>
      </c>
      <c r="M8" s="20">
        <f t="shared" si="2"/>
        <v>-1.7570140663055563E-2</v>
      </c>
      <c r="N8" s="20">
        <f t="shared" si="3"/>
        <v>1.5175455721467643E-2</v>
      </c>
      <c r="O8" s="21" t="s">
        <v>7</v>
      </c>
      <c r="P8" s="20">
        <f t="shared" si="4"/>
        <v>-3.2330345481263435E-2</v>
      </c>
      <c r="Q8" s="20">
        <f t="shared" si="5"/>
        <v>3.3071056817565593E-2</v>
      </c>
      <c r="R8" s="21" t="s">
        <v>7</v>
      </c>
      <c r="S8" s="20">
        <f t="shared" si="6"/>
        <v>-3.4002278512869404E-2</v>
      </c>
      <c r="T8" s="20">
        <f t="shared" si="7"/>
        <v>3.7476134741952369E-2</v>
      </c>
      <c r="U8" s="21" t="s">
        <v>7</v>
      </c>
      <c r="V8" s="20">
        <f t="shared" si="8"/>
        <v>-4.0318839460046836E-2</v>
      </c>
      <c r="W8" s="20">
        <f t="shared" si="9"/>
        <v>3.2928795769404176E-2</v>
      </c>
      <c r="X8" s="21" t="s">
        <v>7</v>
      </c>
      <c r="Y8" s="20">
        <f t="shared" si="10"/>
        <v>-3.3237486793786249E-2</v>
      </c>
      <c r="Z8" s="20">
        <f t="shared" si="11"/>
        <v>3.6293283555961897E-2</v>
      </c>
    </row>
    <row r="9" spans="1:26" x14ac:dyDescent="0.25">
      <c r="A9" s="393" t="s">
        <v>8</v>
      </c>
      <c r="B9" s="387">
        <v>102</v>
      </c>
      <c r="C9" s="388">
        <v>85.569150638259927</v>
      </c>
      <c r="D9" s="388">
        <v>65.238839727032612</v>
      </c>
      <c r="E9" s="388">
        <v>126.51029031828189</v>
      </c>
      <c r="F9" s="388">
        <v>146.15045950345268</v>
      </c>
      <c r="G9" s="397">
        <v>188.91656648638872</v>
      </c>
      <c r="I9" s="21" t="s">
        <v>8</v>
      </c>
      <c r="J9" s="20">
        <f t="shared" si="0"/>
        <v>-3.0621435004503154E-2</v>
      </c>
      <c r="K9" s="20">
        <f t="shared" si="1"/>
        <v>2.9720804563194234E-2</v>
      </c>
      <c r="L9" s="21" t="s">
        <v>8</v>
      </c>
      <c r="M9" s="20">
        <f t="shared" si="2"/>
        <v>-2.3775059327232971E-2</v>
      </c>
      <c r="N9" s="20">
        <f t="shared" si="3"/>
        <v>2.608554176511417E-2</v>
      </c>
      <c r="O9" s="21" t="s">
        <v>8</v>
      </c>
      <c r="P9" s="20">
        <f t="shared" si="4"/>
        <v>-1.6796081432511482E-2</v>
      </c>
      <c r="Q9" s="20">
        <f t="shared" si="5"/>
        <v>1.4719846305581218E-2</v>
      </c>
      <c r="R9" s="21" t="s">
        <v>8</v>
      </c>
      <c r="S9" s="20">
        <f t="shared" si="6"/>
        <v>-2.9868539462272463E-2</v>
      </c>
      <c r="T9" s="20">
        <f t="shared" si="7"/>
        <v>3.0645805125411235E-2</v>
      </c>
      <c r="U9" s="21" t="s">
        <v>8</v>
      </c>
      <c r="V9" s="20">
        <f t="shared" si="8"/>
        <v>-3.1532691220674314E-2</v>
      </c>
      <c r="W9" s="20">
        <f t="shared" si="9"/>
        <v>3.4875758668542187E-2</v>
      </c>
      <c r="X9" s="21" t="s">
        <v>8</v>
      </c>
      <c r="Y9" s="20">
        <f t="shared" si="10"/>
        <v>-3.7239261402840215E-2</v>
      </c>
      <c r="Z9" s="20">
        <f t="shared" si="11"/>
        <v>3.0743352359895497E-2</v>
      </c>
    </row>
    <row r="10" spans="1:26" x14ac:dyDescent="0.25">
      <c r="A10" s="393" t="s">
        <v>9</v>
      </c>
      <c r="B10" s="387">
        <v>94</v>
      </c>
      <c r="C10" s="388">
        <v>104.1439826004988</v>
      </c>
      <c r="D10" s="388">
        <v>87.893974008744323</v>
      </c>
      <c r="E10" s="388">
        <v>67.068074395031687</v>
      </c>
      <c r="F10" s="388">
        <v>127.25282653348923</v>
      </c>
      <c r="G10" s="397">
        <v>147.92454240100187</v>
      </c>
      <c r="I10" s="21" t="s">
        <v>9</v>
      </c>
      <c r="J10" s="20">
        <f t="shared" si="0"/>
        <v>-2.8219753827679377E-2</v>
      </c>
      <c r="K10" s="20">
        <f t="shared" si="1"/>
        <v>2.9120384268988293E-2</v>
      </c>
      <c r="L10" s="21" t="s">
        <v>9</v>
      </c>
      <c r="M10" s="20">
        <f t="shared" si="2"/>
        <v>-2.8936004932063542E-2</v>
      </c>
      <c r="N10" s="20">
        <f t="shared" si="3"/>
        <v>2.8292351740664443E-2</v>
      </c>
      <c r="O10" s="21" t="s">
        <v>9</v>
      </c>
      <c r="P10" s="20">
        <f t="shared" si="4"/>
        <v>-2.2628764568082941E-2</v>
      </c>
      <c r="Q10" s="20">
        <f t="shared" si="5"/>
        <v>2.487888160193388E-2</v>
      </c>
      <c r="R10" s="21" t="s">
        <v>9</v>
      </c>
      <c r="S10" s="20">
        <f t="shared" si="6"/>
        <v>-1.5834486046050478E-2</v>
      </c>
      <c r="T10" s="20">
        <f t="shared" si="7"/>
        <v>1.4074468692042322E-2</v>
      </c>
      <c r="U10" s="21" t="s">
        <v>9</v>
      </c>
      <c r="V10" s="20">
        <f t="shared" si="8"/>
        <v>-2.7455432570458339E-2</v>
      </c>
      <c r="W10" s="20">
        <f t="shared" si="9"/>
        <v>2.8285248508243686E-2</v>
      </c>
      <c r="X10" s="21" t="s">
        <v>9</v>
      </c>
      <c r="Y10" s="20">
        <f t="shared" si="10"/>
        <v>-2.9158907579253088E-2</v>
      </c>
      <c r="Z10" s="20">
        <f t="shared" si="11"/>
        <v>3.239384394346518E-2</v>
      </c>
    </row>
    <row r="11" spans="1:26" x14ac:dyDescent="0.25">
      <c r="A11" s="393" t="s">
        <v>10</v>
      </c>
      <c r="B11" s="387">
        <v>121</v>
      </c>
      <c r="C11" s="388">
        <v>97.170323305638689</v>
      </c>
      <c r="D11" s="388">
        <v>106.33172289876032</v>
      </c>
      <c r="E11" s="388">
        <v>90.199345230808618</v>
      </c>
      <c r="F11" s="388">
        <v>68.867853385650079</v>
      </c>
      <c r="G11" s="397">
        <v>128.11295363012016</v>
      </c>
      <c r="I11" s="21" t="s">
        <v>10</v>
      </c>
      <c r="J11" s="20">
        <f t="shared" si="0"/>
        <v>-3.6325427799459624E-2</v>
      </c>
      <c r="K11" s="20">
        <f t="shared" si="1"/>
        <v>3.5124587211047734E-2</v>
      </c>
      <c r="L11" s="21" t="s">
        <v>10</v>
      </c>
      <c r="M11" s="20">
        <f t="shared" si="2"/>
        <v>-2.6998400524090416E-2</v>
      </c>
      <c r="N11" s="20">
        <f t="shared" si="3"/>
        <v>2.7858821199413675E-2</v>
      </c>
      <c r="O11" s="21" t="s">
        <v>10</v>
      </c>
      <c r="P11" s="20">
        <f t="shared" si="4"/>
        <v>-2.7375659716504564E-2</v>
      </c>
      <c r="Q11" s="20">
        <f t="shared" si="5"/>
        <v>2.6866919223324827E-2</v>
      </c>
      <c r="R11" s="21" t="s">
        <v>10</v>
      </c>
      <c r="S11" s="20">
        <f t="shared" si="6"/>
        <v>-2.1295680341255365E-2</v>
      </c>
      <c r="T11" s="20">
        <f t="shared" si="7"/>
        <v>2.3391431654169584E-2</v>
      </c>
      <c r="U11" s="21" t="s">
        <v>10</v>
      </c>
      <c r="V11" s="20">
        <f t="shared" si="8"/>
        <v>-1.4858583156141716E-2</v>
      </c>
      <c r="W11" s="20">
        <f t="shared" si="9"/>
        <v>1.3334032918287907E-2</v>
      </c>
      <c r="X11" s="21" t="s">
        <v>10</v>
      </c>
      <c r="Y11" s="20">
        <f t="shared" si="10"/>
        <v>-2.5253644283577039E-2</v>
      </c>
      <c r="Z11" s="20">
        <f t="shared" si="11"/>
        <v>2.6039707218733679E-2</v>
      </c>
    </row>
    <row r="12" spans="1:26" x14ac:dyDescent="0.25">
      <c r="A12" s="394" t="s">
        <v>11</v>
      </c>
      <c r="B12" s="389">
        <v>110</v>
      </c>
      <c r="C12" s="390">
        <v>122.71152873068084</v>
      </c>
      <c r="D12" s="390">
        <v>99.30232098741304</v>
      </c>
      <c r="E12" s="390">
        <v>107.49037368468935</v>
      </c>
      <c r="F12" s="390">
        <v>91.551299339007159</v>
      </c>
      <c r="G12" s="398">
        <v>69.937715043499196</v>
      </c>
      <c r="I12" s="21" t="s">
        <v>11</v>
      </c>
      <c r="J12" s="20">
        <f t="shared" si="0"/>
        <v>-3.3023116181326931E-2</v>
      </c>
      <c r="K12" s="20">
        <f t="shared" si="1"/>
        <v>3.2122485740018011E-2</v>
      </c>
      <c r="L12" s="21" t="s">
        <v>11</v>
      </c>
      <c r="M12" s="20">
        <f t="shared" si="2"/>
        <v>-3.4094926196485124E-2</v>
      </c>
      <c r="N12" s="20">
        <f t="shared" si="3"/>
        <v>3.3251061359501566E-2</v>
      </c>
      <c r="O12" s="21" t="s">
        <v>11</v>
      </c>
      <c r="P12" s="20">
        <f t="shared" si="4"/>
        <v>-2.556590332876307E-2</v>
      </c>
      <c r="Q12" s="20">
        <f t="shared" si="5"/>
        <v>2.6551674089766299E-2</v>
      </c>
      <c r="R12" s="21" t="s">
        <v>11</v>
      </c>
      <c r="S12" s="20">
        <f t="shared" si="6"/>
        <v>-2.5378018342525288E-2</v>
      </c>
      <c r="T12" s="20">
        <f t="shared" si="7"/>
        <v>2.5151537880573293E-2</v>
      </c>
      <c r="U12" s="21" t="s">
        <v>11</v>
      </c>
      <c r="V12" s="20">
        <f t="shared" si="8"/>
        <v>-1.9752649856295781E-2</v>
      </c>
      <c r="W12" s="20">
        <f t="shared" si="9"/>
        <v>2.1820535774389461E-2</v>
      </c>
      <c r="X12" s="21" t="s">
        <v>11</v>
      </c>
      <c r="Y12" s="20">
        <f t="shared" si="10"/>
        <v>-1.378613268736209E-2</v>
      </c>
      <c r="Z12" s="20">
        <f t="shared" si="11"/>
        <v>1.2556487738357444E-2</v>
      </c>
    </row>
    <row r="13" spans="1:26" x14ac:dyDescent="0.25">
      <c r="A13" s="394" t="s">
        <v>12</v>
      </c>
      <c r="B13" s="389">
        <v>122</v>
      </c>
      <c r="C13" s="390">
        <v>112.43911643118581</v>
      </c>
      <c r="D13" s="390">
        <v>124.47077817818389</v>
      </c>
      <c r="E13" s="390">
        <v>101.4024213339008</v>
      </c>
      <c r="F13" s="390">
        <v>108.68890688763219</v>
      </c>
      <c r="G13" s="398">
        <v>92.878060437146772</v>
      </c>
      <c r="I13" s="21" t="s">
        <v>12</v>
      </c>
      <c r="J13" s="20">
        <f t="shared" si="0"/>
        <v>-3.6625637946562595E-2</v>
      </c>
      <c r="K13" s="20">
        <f t="shared" si="1"/>
        <v>3.0921645151606125E-2</v>
      </c>
      <c r="L13" s="21" t="s">
        <v>12</v>
      </c>
      <c r="M13" s="20">
        <f t="shared" si="2"/>
        <v>-3.1240775956210422E-2</v>
      </c>
      <c r="N13" s="20">
        <f t="shared" si="3"/>
        <v>3.0273917136580765E-2</v>
      </c>
      <c r="O13" s="21" t="s">
        <v>12</v>
      </c>
      <c r="P13" s="20">
        <f t="shared" si="4"/>
        <v>-3.2045654628381937E-2</v>
      </c>
      <c r="Q13" s="20">
        <f t="shared" si="5"/>
        <v>3.1263994994259858E-2</v>
      </c>
      <c r="R13" s="21" t="s">
        <v>12</v>
      </c>
      <c r="S13" s="20">
        <f t="shared" si="6"/>
        <v>-2.3940678782427189E-2</v>
      </c>
      <c r="T13" s="20">
        <f t="shared" si="7"/>
        <v>2.4829172835435384E-2</v>
      </c>
      <c r="U13" s="21" t="s">
        <v>12</v>
      </c>
      <c r="V13" s="20">
        <f t="shared" si="8"/>
        <v>-2.3450174235814573E-2</v>
      </c>
      <c r="W13" s="20">
        <f t="shared" si="9"/>
        <v>2.3276964300311273E-2</v>
      </c>
      <c r="X13" s="21" t="s">
        <v>12</v>
      </c>
      <c r="Y13" s="20">
        <f t="shared" si="10"/>
        <v>-1.8308136949211906E-2</v>
      </c>
      <c r="Z13" s="20">
        <f t="shared" si="11"/>
        <v>2.0183648177948422E-2</v>
      </c>
    </row>
    <row r="14" spans="1:26" x14ac:dyDescent="0.25">
      <c r="A14" s="394" t="s">
        <v>13</v>
      </c>
      <c r="B14" s="389">
        <v>98</v>
      </c>
      <c r="C14" s="390">
        <v>122.2106988276492</v>
      </c>
      <c r="D14" s="390">
        <v>113.31738406096679</v>
      </c>
      <c r="E14" s="390">
        <v>124.60151676578012</v>
      </c>
      <c r="F14" s="390">
        <v>102.07399208427901</v>
      </c>
      <c r="G14" s="398">
        <v>108.4578550463701</v>
      </c>
      <c r="I14" s="21" t="s">
        <v>13</v>
      </c>
      <c r="J14" s="20">
        <f t="shared" si="0"/>
        <v>-2.9420594416091263E-2</v>
      </c>
      <c r="K14" s="20">
        <f t="shared" si="1"/>
        <v>3.272290603422396E-2</v>
      </c>
      <c r="L14" s="21" t="s">
        <v>13</v>
      </c>
      <c r="M14" s="20">
        <f t="shared" si="2"/>
        <v>-3.3955772534579952E-2</v>
      </c>
      <c r="N14" s="20">
        <f t="shared" si="3"/>
        <v>2.8994570684461454E-2</v>
      </c>
      <c r="O14" s="21" t="s">
        <v>13</v>
      </c>
      <c r="P14" s="20">
        <f t="shared" si="4"/>
        <v>-2.9174154818981602E-2</v>
      </c>
      <c r="Q14" s="20">
        <f t="shared" si="5"/>
        <v>2.8276379738165724E-2</v>
      </c>
      <c r="R14" s="21" t="s">
        <v>13</v>
      </c>
      <c r="S14" s="20">
        <f t="shared" si="6"/>
        <v>-2.941788617522359E-2</v>
      </c>
      <c r="T14" s="20">
        <f t="shared" si="7"/>
        <v>2.880405702976448E-2</v>
      </c>
      <c r="U14" s="21" t="s">
        <v>13</v>
      </c>
      <c r="V14" s="20">
        <f t="shared" si="8"/>
        <v>-2.2022973345349528E-2</v>
      </c>
      <c r="W14" s="20">
        <f t="shared" si="9"/>
        <v>2.2889072632066465E-2</v>
      </c>
      <c r="X14" s="21" t="s">
        <v>13</v>
      </c>
      <c r="Y14" s="20">
        <f t="shared" si="10"/>
        <v>-2.1379228356630798E-2</v>
      </c>
      <c r="Z14" s="20">
        <f t="shared" si="11"/>
        <v>2.132180021632794E-2</v>
      </c>
    </row>
    <row r="15" spans="1:26" x14ac:dyDescent="0.25">
      <c r="A15" s="394" t="s">
        <v>14</v>
      </c>
      <c r="B15" s="389">
        <v>72</v>
      </c>
      <c r="C15" s="390">
        <v>95.410691112708776</v>
      </c>
      <c r="D15" s="390">
        <v>118.93714542058311</v>
      </c>
      <c r="E15" s="390">
        <v>110.88610860237829</v>
      </c>
      <c r="F15" s="390">
        <v>121.17908616188021</v>
      </c>
      <c r="G15" s="398">
        <v>99.7401713428996</v>
      </c>
      <c r="I15" s="21" t="s">
        <v>14</v>
      </c>
      <c r="J15" s="20">
        <f t="shared" si="0"/>
        <v>-2.161513059141399E-2</v>
      </c>
      <c r="K15" s="20">
        <f t="shared" si="1"/>
        <v>2.0114079855899129E-2</v>
      </c>
      <c r="L15" s="21" t="s">
        <v>14</v>
      </c>
      <c r="M15" s="20">
        <f t="shared" si="2"/>
        <v>-2.6509493488447687E-2</v>
      </c>
      <c r="N15" s="20">
        <f t="shared" si="3"/>
        <v>3.0312914885184481E-2</v>
      </c>
      <c r="O15" s="21" t="s">
        <v>14</v>
      </c>
      <c r="P15" s="20">
        <f t="shared" si="4"/>
        <v>-3.0620991853826742E-2</v>
      </c>
      <c r="Q15" s="20">
        <f t="shared" si="5"/>
        <v>2.7175884780522703E-2</v>
      </c>
      <c r="R15" s="21" t="s">
        <v>14</v>
      </c>
      <c r="S15" s="20">
        <f t="shared" si="6"/>
        <v>-2.6179736859945776E-2</v>
      </c>
      <c r="T15" s="20">
        <f t="shared" si="7"/>
        <v>2.6117270885784034E-2</v>
      </c>
      <c r="U15" s="21" t="s">
        <v>14</v>
      </c>
      <c r="V15" s="20">
        <f t="shared" si="8"/>
        <v>-2.6144992765183783E-2</v>
      </c>
      <c r="W15" s="20">
        <f t="shared" si="9"/>
        <v>2.6424273515207718E-2</v>
      </c>
      <c r="X15" s="21" t="s">
        <v>14</v>
      </c>
      <c r="Y15" s="20">
        <f t="shared" si="10"/>
        <v>-1.9660797261366273E-2</v>
      </c>
      <c r="Z15" s="20">
        <f t="shared" si="11"/>
        <v>2.1066228511513043E-2</v>
      </c>
    </row>
    <row r="16" spans="1:26" x14ac:dyDescent="0.25">
      <c r="A16" s="394" t="s">
        <v>15</v>
      </c>
      <c r="B16" s="389">
        <v>80</v>
      </c>
      <c r="C16" s="390">
        <v>69.905039157906785</v>
      </c>
      <c r="D16" s="390">
        <v>91.394257362817086</v>
      </c>
      <c r="E16" s="390">
        <v>113.86211398433851</v>
      </c>
      <c r="F16" s="390">
        <v>106.64913429307806</v>
      </c>
      <c r="G16" s="398">
        <v>115.91205321445965</v>
      </c>
      <c r="I16" s="21" t="s">
        <v>15</v>
      </c>
      <c r="J16" s="20">
        <f t="shared" si="0"/>
        <v>-2.4016811768237768E-2</v>
      </c>
      <c r="K16" s="20">
        <f t="shared" si="1"/>
        <v>2.2815971179825877E-2</v>
      </c>
      <c r="L16" s="21" t="s">
        <v>15</v>
      </c>
      <c r="M16" s="20">
        <f t="shared" si="2"/>
        <v>-1.942284621098788E-2</v>
      </c>
      <c r="N16" s="20">
        <f t="shared" si="3"/>
        <v>1.8815821376176382E-2</v>
      </c>
      <c r="O16" s="21" t="s">
        <v>15</v>
      </c>
      <c r="P16" s="20">
        <f t="shared" si="4"/>
        <v>-2.3529930874808501E-2</v>
      </c>
      <c r="Q16" s="20">
        <f t="shared" si="5"/>
        <v>2.7918152665563647E-2</v>
      </c>
      <c r="R16" s="21" t="s">
        <v>15</v>
      </c>
      <c r="S16" s="20">
        <f t="shared" si="6"/>
        <v>-2.6882359025837438E-2</v>
      </c>
      <c r="T16" s="20">
        <f t="shared" si="7"/>
        <v>2.499965726079216E-2</v>
      </c>
      <c r="U16" s="21" t="s">
        <v>15</v>
      </c>
      <c r="V16" s="20">
        <f t="shared" si="8"/>
        <v>-2.301008311599877E-2</v>
      </c>
      <c r="W16" s="20">
        <f t="shared" si="9"/>
        <v>2.3850348127118403E-2</v>
      </c>
      <c r="X16" s="21" t="s">
        <v>15</v>
      </c>
      <c r="Y16" s="20">
        <f t="shared" si="10"/>
        <v>-2.2848600997118943E-2</v>
      </c>
      <c r="Z16" s="20">
        <f t="shared" si="11"/>
        <v>2.4049552796716365E-2</v>
      </c>
    </row>
    <row r="17" spans="1:26" x14ac:dyDescent="0.25">
      <c r="A17" s="394" t="s">
        <v>16</v>
      </c>
      <c r="B17" s="389">
        <v>51</v>
      </c>
      <c r="C17" s="390">
        <v>72.463548159724382</v>
      </c>
      <c r="D17" s="390">
        <v>63.995091071643344</v>
      </c>
      <c r="E17" s="390">
        <v>82.682849736231304</v>
      </c>
      <c r="F17" s="390">
        <v>102.90862821096916</v>
      </c>
      <c r="G17" s="398">
        <v>96.781395054834434</v>
      </c>
      <c r="I17" s="21" t="s">
        <v>16</v>
      </c>
      <c r="J17" s="20">
        <f t="shared" si="0"/>
        <v>-1.5310717502251577E-2</v>
      </c>
      <c r="K17" s="20">
        <f t="shared" si="1"/>
        <v>1.9513659561693184E-2</v>
      </c>
      <c r="L17" s="21" t="s">
        <v>16</v>
      </c>
      <c r="M17" s="20">
        <f t="shared" si="2"/>
        <v>-2.0133718094765524E-2</v>
      </c>
      <c r="N17" s="20">
        <f t="shared" si="3"/>
        <v>2.0616521922950038E-2</v>
      </c>
      <c r="O17" s="21" t="s">
        <v>16</v>
      </c>
      <c r="P17" s="20">
        <f t="shared" si="4"/>
        <v>-1.6475871818347566E-2</v>
      </c>
      <c r="Q17" s="20">
        <f t="shared" si="5"/>
        <v>1.7105414740121647E-2</v>
      </c>
      <c r="R17" s="21" t="s">
        <v>16</v>
      </c>
      <c r="S17" s="20">
        <f t="shared" si="6"/>
        <v>-1.9521067843466067E-2</v>
      </c>
      <c r="T17" s="20">
        <f t="shared" si="7"/>
        <v>2.4742497650139715E-2</v>
      </c>
      <c r="U17" s="21" t="s">
        <v>16</v>
      </c>
      <c r="V17" s="20">
        <f t="shared" si="8"/>
        <v>-2.2203050256184818E-2</v>
      </c>
      <c r="W17" s="20">
        <f t="shared" si="9"/>
        <v>2.2252346399016756E-2</v>
      </c>
      <c r="X17" s="21" t="s">
        <v>16</v>
      </c>
      <c r="Y17" s="20">
        <f t="shared" si="10"/>
        <v>-1.9077562843797486E-2</v>
      </c>
      <c r="Z17" s="20">
        <f t="shared" si="11"/>
        <v>2.115379569177598E-2</v>
      </c>
    </row>
    <row r="18" spans="1:26" x14ac:dyDescent="0.25">
      <c r="A18" s="394" t="s">
        <v>17</v>
      </c>
      <c r="B18" s="389">
        <v>49</v>
      </c>
      <c r="C18" s="390">
        <v>45.940411813029542</v>
      </c>
      <c r="D18" s="390">
        <v>64.46093100016553</v>
      </c>
      <c r="E18" s="390">
        <v>57.460014923959839</v>
      </c>
      <c r="F18" s="390">
        <v>73.451807155470718</v>
      </c>
      <c r="G18" s="398">
        <v>91.315800749650194</v>
      </c>
      <c r="I18" s="21" t="s">
        <v>17</v>
      </c>
      <c r="J18" s="20">
        <f t="shared" si="0"/>
        <v>-1.4710297208045632E-2</v>
      </c>
      <c r="K18" s="20">
        <f t="shared" si="1"/>
        <v>1.2308616031221855E-2</v>
      </c>
      <c r="L18" s="21" t="s">
        <v>17</v>
      </c>
      <c r="M18" s="20">
        <f t="shared" si="2"/>
        <v>-1.2764366693198519E-2</v>
      </c>
      <c r="N18" s="20">
        <f t="shared" si="3"/>
        <v>1.7123498415191403E-2</v>
      </c>
      <c r="O18" s="21" t="s">
        <v>17</v>
      </c>
      <c r="P18" s="20">
        <f t="shared" si="4"/>
        <v>-1.6595804751040909E-2</v>
      </c>
      <c r="Q18" s="20">
        <f t="shared" si="5"/>
        <v>1.8191983309322673E-2</v>
      </c>
      <c r="R18" s="21" t="s">
        <v>17</v>
      </c>
      <c r="S18" s="20">
        <f t="shared" si="6"/>
        <v>-1.3566064222453577E-2</v>
      </c>
      <c r="T18" s="20">
        <f t="shared" si="7"/>
        <v>1.5005333331111041E-2</v>
      </c>
      <c r="U18" s="21" t="s">
        <v>17</v>
      </c>
      <c r="V18" s="20">
        <f t="shared" si="8"/>
        <v>-1.5847594065068658E-2</v>
      </c>
      <c r="W18" s="20">
        <f t="shared" si="9"/>
        <v>2.1333914461971176E-2</v>
      </c>
      <c r="X18" s="21" t="s">
        <v>17</v>
      </c>
      <c r="Y18" s="20">
        <f t="shared" si="10"/>
        <v>-1.8000184089577459E-2</v>
      </c>
      <c r="Z18" s="20">
        <f t="shared" si="11"/>
        <v>1.9311720259068223E-2</v>
      </c>
    </row>
    <row r="19" spans="1:26" x14ac:dyDescent="0.25">
      <c r="A19" s="394" t="s">
        <v>18</v>
      </c>
      <c r="B19" s="389">
        <v>32</v>
      </c>
      <c r="C19" s="390">
        <v>36.858637907272239</v>
      </c>
      <c r="D19" s="390">
        <v>34.680578899618588</v>
      </c>
      <c r="E19" s="390">
        <v>48.117691590990191</v>
      </c>
      <c r="F19" s="390">
        <v>43.231908151019468</v>
      </c>
      <c r="G19" s="398">
        <v>54.744391520507811</v>
      </c>
      <c r="I19" s="21" t="s">
        <v>18</v>
      </c>
      <c r="J19" s="20">
        <f t="shared" si="0"/>
        <v>-9.6067247072951067E-3</v>
      </c>
      <c r="K19" s="20">
        <f t="shared" si="1"/>
        <v>8.4058841188832181E-3</v>
      </c>
      <c r="L19" s="21" t="s">
        <v>18</v>
      </c>
      <c r="M19" s="20">
        <f t="shared" si="2"/>
        <v>-1.0241030750334158E-2</v>
      </c>
      <c r="N19" s="20">
        <f t="shared" si="3"/>
        <v>1.0236083996845299E-2</v>
      </c>
      <c r="O19" s="21" t="s">
        <v>18</v>
      </c>
      <c r="P19" s="20">
        <f t="shared" si="4"/>
        <v>-8.9286969198391075E-3</v>
      </c>
      <c r="Q19" s="20">
        <f t="shared" si="5"/>
        <v>1.4195468983630893E-2</v>
      </c>
      <c r="R19" s="21" t="s">
        <v>18</v>
      </c>
      <c r="S19" s="20">
        <f t="shared" si="6"/>
        <v>-1.1360381566615195E-2</v>
      </c>
      <c r="T19" s="20">
        <f t="shared" si="7"/>
        <v>1.498347664529623E-2</v>
      </c>
      <c r="U19" s="21" t="s">
        <v>18</v>
      </c>
      <c r="V19" s="20">
        <f t="shared" si="8"/>
        <v>-9.3274999971823206E-3</v>
      </c>
      <c r="W19" s="20">
        <f t="shared" si="9"/>
        <v>1.2363649856738185E-2</v>
      </c>
      <c r="X19" s="21" t="s">
        <v>18</v>
      </c>
      <c r="Y19" s="20">
        <f t="shared" si="10"/>
        <v>-1.0791222517367222E-2</v>
      </c>
      <c r="Z19" s="20">
        <f t="shared" si="11"/>
        <v>1.7358137658598498E-2</v>
      </c>
    </row>
    <row r="20" spans="1:26" ht="15.75" thickBot="1" x14ac:dyDescent="0.3">
      <c r="A20" s="395" t="s">
        <v>19</v>
      </c>
      <c r="B20" s="391">
        <v>14</v>
      </c>
      <c r="C20" s="392">
        <v>29.479795615943168</v>
      </c>
      <c r="D20" s="392">
        <v>42.726950052397747</v>
      </c>
      <c r="E20" s="392">
        <v>50.000553753002933</v>
      </c>
      <c r="F20" s="392">
        <v>63.16456322676823</v>
      </c>
      <c r="G20" s="399">
        <v>68.576468070784131</v>
      </c>
      <c r="I20" s="21" t="s">
        <v>19</v>
      </c>
      <c r="J20" s="20">
        <f t="shared" si="0"/>
        <v>-4.2029420594416091E-3</v>
      </c>
      <c r="K20" s="20">
        <f t="shared" si="1"/>
        <v>9.3065145601921341E-3</v>
      </c>
      <c r="L20" s="21" t="s">
        <v>19</v>
      </c>
      <c r="M20" s="20">
        <f t="shared" si="2"/>
        <v>-8.1908478054983757E-3</v>
      </c>
      <c r="N20" s="20">
        <f t="shared" si="3"/>
        <v>1.2779922752872409E-2</v>
      </c>
      <c r="O20" s="21" t="s">
        <v>19</v>
      </c>
      <c r="P20" s="20">
        <f t="shared" si="4"/>
        <v>-1.1000277372277623E-2</v>
      </c>
      <c r="Q20" s="20">
        <f t="shared" si="5"/>
        <v>1.6619056677764015E-2</v>
      </c>
      <c r="R20" s="21" t="s">
        <v>19</v>
      </c>
      <c r="S20" s="20">
        <f t="shared" si="6"/>
        <v>-1.180491728498727E-2</v>
      </c>
      <c r="T20" s="20">
        <f t="shared" si="7"/>
        <v>2.1976593560106641E-2</v>
      </c>
      <c r="U20" s="21" t="s">
        <v>19</v>
      </c>
      <c r="V20" s="20">
        <f t="shared" si="8"/>
        <v>-1.3628069833549779E-2</v>
      </c>
      <c r="W20" s="20">
        <f t="shared" si="9"/>
        <v>2.6272990217244468E-2</v>
      </c>
      <c r="X20" s="21" t="s">
        <v>19</v>
      </c>
      <c r="Y20" s="20">
        <f t="shared" si="10"/>
        <v>-1.3517803483663517E-2</v>
      </c>
      <c r="Z20" s="20">
        <f t="shared" si="11"/>
        <v>2.7480637685919036E-2</v>
      </c>
    </row>
    <row r="21" spans="1:26" ht="15.75" thickTop="1" x14ac:dyDescent="0.25">
      <c r="A21" s="394" t="s">
        <v>20</v>
      </c>
      <c r="B21" s="389">
        <v>1669</v>
      </c>
      <c r="C21" s="390">
        <v>1791.848597224558</v>
      </c>
      <c r="D21" s="390">
        <v>1922.5328523381402</v>
      </c>
      <c r="E21" s="390">
        <v>2086.7488598123628</v>
      </c>
      <c r="F21" s="390">
        <v>2275.2720836708309</v>
      </c>
      <c r="G21" s="398">
        <v>2483.9460847312066</v>
      </c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 x14ac:dyDescent="0.25">
      <c r="A22" s="386"/>
      <c r="B22" s="386"/>
      <c r="C22" s="386"/>
      <c r="D22" s="386"/>
      <c r="E22" s="386"/>
      <c r="F22" s="386"/>
      <c r="G22" s="386"/>
    </row>
    <row r="23" spans="1:26" x14ac:dyDescent="0.25">
      <c r="A23" s="922" t="s">
        <v>110</v>
      </c>
      <c r="B23" s="923"/>
      <c r="C23" s="923"/>
      <c r="D23" s="923"/>
      <c r="E23" s="923"/>
      <c r="F23" s="923"/>
      <c r="G23" s="924"/>
    </row>
    <row r="24" spans="1:26" x14ac:dyDescent="0.25">
      <c r="A24" s="393" t="s">
        <v>1</v>
      </c>
      <c r="B24" s="387">
        <v>2010</v>
      </c>
      <c r="C24" s="387">
        <v>2015</v>
      </c>
      <c r="D24" s="387">
        <v>2020</v>
      </c>
      <c r="E24" s="387">
        <v>2025</v>
      </c>
      <c r="F24" s="387">
        <v>2030</v>
      </c>
      <c r="G24" s="396">
        <v>2035</v>
      </c>
      <c r="Q24" s="919" t="s">
        <v>223</v>
      </c>
      <c r="R24" s="918"/>
      <c r="S24" s="920">
        <f>(SUM(B$48:B$50,B$61:B$65)/SUM(B$51:B$60))*100</f>
        <v>70.470829068577274</v>
      </c>
    </row>
    <row r="25" spans="1:26" x14ac:dyDescent="0.25">
      <c r="A25" s="393" t="s">
        <v>2</v>
      </c>
      <c r="B25" s="387">
        <v>167</v>
      </c>
      <c r="C25" s="388">
        <v>136.18939553586458</v>
      </c>
      <c r="D25" s="388">
        <v>153.3242414338176</v>
      </c>
      <c r="E25" s="388">
        <v>197.50869060933292</v>
      </c>
      <c r="F25" s="388">
        <v>232.2393630211312</v>
      </c>
      <c r="G25" s="397">
        <v>260.96203565346326</v>
      </c>
      <c r="Q25" s="919" t="s">
        <v>224</v>
      </c>
      <c r="R25" s="918"/>
      <c r="S25" s="920">
        <f>(SUM(B$48:B$50)/SUM(B$51:B$60))*100</f>
        <v>46.571136131013304</v>
      </c>
    </row>
    <row r="26" spans="1:26" x14ac:dyDescent="0.25">
      <c r="A26" s="393" t="s">
        <v>3</v>
      </c>
      <c r="B26" s="387">
        <v>137</v>
      </c>
      <c r="C26" s="388">
        <v>170.6630475475225</v>
      </c>
      <c r="D26" s="388">
        <v>140.56436268507915</v>
      </c>
      <c r="E26" s="388">
        <v>156.53015024747367</v>
      </c>
      <c r="F26" s="388">
        <v>200.67229090705121</v>
      </c>
      <c r="G26" s="397">
        <v>235.94340755238403</v>
      </c>
      <c r="Q26" s="919" t="s">
        <v>225</v>
      </c>
      <c r="R26" s="918"/>
      <c r="S26" s="920">
        <f>(SUM(B$61:B$65)/SUM(B$51:B$60))*100</f>
        <v>23.89969293756397</v>
      </c>
    </row>
    <row r="27" spans="1:26" x14ac:dyDescent="0.25">
      <c r="A27" s="393" t="s">
        <v>4</v>
      </c>
      <c r="B27" s="387">
        <v>149</v>
      </c>
      <c r="C27" s="388">
        <v>141.47313119183428</v>
      </c>
      <c r="D27" s="388">
        <v>174.59382407411729</v>
      </c>
      <c r="E27" s="388">
        <v>145.0593722515159</v>
      </c>
      <c r="F27" s="388">
        <v>159.95494009940302</v>
      </c>
      <c r="G27" s="397">
        <v>204.12339858917025</v>
      </c>
      <c r="Q27" s="919" t="s">
        <v>226</v>
      </c>
      <c r="R27" s="918"/>
      <c r="S27" s="920">
        <f>(SUM(B$61:B$65)/SUM(B$48:B$50))*100</f>
        <v>51.318681318681314</v>
      </c>
    </row>
    <row r="28" spans="1:26" x14ac:dyDescent="0.25">
      <c r="A28" s="393" t="s">
        <v>5</v>
      </c>
      <c r="B28" s="387">
        <v>126</v>
      </c>
      <c r="C28" s="388">
        <v>152.65191169485922</v>
      </c>
      <c r="D28" s="388">
        <v>145.59037393014097</v>
      </c>
      <c r="E28" s="388">
        <v>178.18893181460123</v>
      </c>
      <c r="F28" s="388">
        <v>149.13905830373756</v>
      </c>
      <c r="G28" s="397">
        <v>163.03234144777099</v>
      </c>
      <c r="Q28" s="919" t="s">
        <v>227</v>
      </c>
      <c r="R28" s="918"/>
      <c r="S28" s="921">
        <f>(B$21/B$43)*100</f>
        <v>100.42117930204573</v>
      </c>
    </row>
    <row r="29" spans="1:26" x14ac:dyDescent="0.25">
      <c r="A29" s="393" t="s">
        <v>6</v>
      </c>
      <c r="B29" s="387">
        <v>52</v>
      </c>
      <c r="C29" s="388">
        <v>127.21426748075291</v>
      </c>
      <c r="D29" s="388">
        <v>155.76632433204637</v>
      </c>
      <c r="E29" s="388">
        <v>149.19991025424346</v>
      </c>
      <c r="F29" s="388">
        <v>181.22099842245964</v>
      </c>
      <c r="G29" s="397">
        <v>152.63847437940365</v>
      </c>
      <c r="Q29" s="919" t="s">
        <v>228</v>
      </c>
      <c r="R29" s="918"/>
      <c r="S29" s="921">
        <f>(SUM(B$48)/SUM(B$28:B$33))*1000</f>
        <v>541.23711340206182</v>
      </c>
    </row>
    <row r="30" spans="1:26" x14ac:dyDescent="0.25">
      <c r="A30" s="393" t="s">
        <v>7</v>
      </c>
      <c r="B30" s="387">
        <v>91</v>
      </c>
      <c r="C30" s="388">
        <v>54.618196268687853</v>
      </c>
      <c r="D30" s="388">
        <v>128.45361485021937</v>
      </c>
      <c r="E30" s="388">
        <v>158.73279281700539</v>
      </c>
      <c r="F30" s="388">
        <v>152.62124627784479</v>
      </c>
      <c r="G30" s="397">
        <v>184.11757531222946</v>
      </c>
      <c r="Q30" s="919" t="s">
        <v>229</v>
      </c>
      <c r="R30" s="918"/>
      <c r="S30" s="921">
        <f>(SUM(B$52:B$54)/SUM(B$48:B$51,B$55:B$65))*100</f>
        <v>17.164966584593738</v>
      </c>
    </row>
    <row r="31" spans="1:26" x14ac:dyDescent="0.25">
      <c r="A31" s="393" t="s">
        <v>8</v>
      </c>
      <c r="B31" s="387">
        <v>99</v>
      </c>
      <c r="C31" s="388">
        <v>93.884840498501376</v>
      </c>
      <c r="D31" s="388">
        <v>57.174389026094026</v>
      </c>
      <c r="E31" s="388">
        <v>129.80245345944664</v>
      </c>
      <c r="F31" s="388">
        <v>161.64519923998941</v>
      </c>
      <c r="G31" s="397">
        <v>155.96250707780433</v>
      </c>
      <c r="Q31" s="918"/>
      <c r="R31" s="918"/>
      <c r="S31" s="904"/>
    </row>
    <row r="32" spans="1:26" x14ac:dyDescent="0.25">
      <c r="A32" s="393" t="s">
        <v>9</v>
      </c>
      <c r="B32" s="387">
        <v>97</v>
      </c>
      <c r="C32" s="388">
        <v>101.82740134046641</v>
      </c>
      <c r="D32" s="388">
        <v>96.633811638628771</v>
      </c>
      <c r="E32" s="388">
        <v>59.613397653906382</v>
      </c>
      <c r="F32" s="388">
        <v>131.09892960670555</v>
      </c>
      <c r="G32" s="397">
        <v>164.33553036657682</v>
      </c>
      <c r="Q32" s="904"/>
      <c r="R32" s="904"/>
      <c r="S32" s="904"/>
    </row>
    <row r="33" spans="1:19" x14ac:dyDescent="0.25">
      <c r="A33" s="393" t="s">
        <v>10</v>
      </c>
      <c r="B33" s="387">
        <v>117</v>
      </c>
      <c r="C33" s="388">
        <v>100.26707546787938</v>
      </c>
      <c r="D33" s="388">
        <v>104.35568821289837</v>
      </c>
      <c r="E33" s="388">
        <v>99.076046663317371</v>
      </c>
      <c r="F33" s="388">
        <v>61.801735361053908</v>
      </c>
      <c r="G33" s="397">
        <v>132.10068875584096</v>
      </c>
      <c r="Q33" s="904"/>
      <c r="R33" s="904"/>
      <c r="S33" s="904"/>
    </row>
    <row r="34" spans="1:19" x14ac:dyDescent="0.25">
      <c r="A34" s="394" t="s">
        <v>11</v>
      </c>
      <c r="B34" s="389">
        <v>107</v>
      </c>
      <c r="C34" s="390">
        <v>119.67436291921783</v>
      </c>
      <c r="D34" s="390">
        <v>103.13122244535676</v>
      </c>
      <c r="E34" s="390">
        <v>106.53109982969698</v>
      </c>
      <c r="F34" s="390">
        <v>101.13571682545243</v>
      </c>
      <c r="G34" s="398">
        <v>63.699666999249558</v>
      </c>
      <c r="Q34" s="904"/>
      <c r="R34" s="904"/>
      <c r="S34" s="904"/>
    </row>
    <row r="35" spans="1:19" x14ac:dyDescent="0.25">
      <c r="A35" s="394" t="s">
        <v>12</v>
      </c>
      <c r="B35" s="389">
        <v>103</v>
      </c>
      <c r="C35" s="390">
        <v>108.95928124574617</v>
      </c>
      <c r="D35" s="390">
        <v>121.43467908587577</v>
      </c>
      <c r="E35" s="390">
        <v>105.16570010868364</v>
      </c>
      <c r="F35" s="390">
        <v>107.88609841539582</v>
      </c>
      <c r="G35" s="398">
        <v>102.39261922247616</v>
      </c>
      <c r="Q35" s="904"/>
      <c r="R35" s="904"/>
      <c r="S35" s="904"/>
    </row>
    <row r="36" spans="1:19" x14ac:dyDescent="0.25">
      <c r="A36" s="394" t="s">
        <v>13</v>
      </c>
      <c r="B36" s="389">
        <v>109</v>
      </c>
      <c r="C36" s="390">
        <v>104.35476742421697</v>
      </c>
      <c r="D36" s="390">
        <v>109.83027280566532</v>
      </c>
      <c r="E36" s="390">
        <v>122.00160043924052</v>
      </c>
      <c r="F36" s="390">
        <v>106.0882643784973</v>
      </c>
      <c r="G36" s="398">
        <v>108.16651932495627</v>
      </c>
      <c r="Q36" s="904"/>
      <c r="R36" s="904"/>
      <c r="S36" s="904"/>
    </row>
    <row r="37" spans="1:19" x14ac:dyDescent="0.25">
      <c r="A37" s="394" t="s">
        <v>14</v>
      </c>
      <c r="B37" s="389">
        <v>67</v>
      </c>
      <c r="C37" s="390">
        <v>109.09963859160574</v>
      </c>
      <c r="D37" s="390">
        <v>105.55576303679089</v>
      </c>
      <c r="E37" s="390">
        <v>110.62152959488452</v>
      </c>
      <c r="F37" s="390">
        <v>122.47352086968291</v>
      </c>
      <c r="G37" s="398">
        <v>106.86999175846107</v>
      </c>
      <c r="Q37" s="904"/>
      <c r="R37" s="904"/>
      <c r="S37" s="904"/>
    </row>
    <row r="38" spans="1:19" x14ac:dyDescent="0.25">
      <c r="A38" s="394" t="s">
        <v>15</v>
      </c>
      <c r="B38" s="389">
        <v>76</v>
      </c>
      <c r="C38" s="390">
        <v>67.720287531581604</v>
      </c>
      <c r="D38" s="390">
        <v>108.43885786943298</v>
      </c>
      <c r="E38" s="390">
        <v>105.88779882977693</v>
      </c>
      <c r="F38" s="390">
        <v>110.54366764008562</v>
      </c>
      <c r="G38" s="398">
        <v>122.00453952994523</v>
      </c>
      <c r="Q38" s="904"/>
      <c r="R38" s="904"/>
      <c r="S38" s="904"/>
    </row>
    <row r="39" spans="1:19" x14ac:dyDescent="0.25">
      <c r="A39" s="394" t="s">
        <v>16</v>
      </c>
      <c r="B39" s="389">
        <v>65</v>
      </c>
      <c r="C39" s="390">
        <v>74.201214212794014</v>
      </c>
      <c r="D39" s="390">
        <v>66.440342956134003</v>
      </c>
      <c r="E39" s="390">
        <v>104.79858129227829</v>
      </c>
      <c r="F39" s="390">
        <v>103.13711026079534</v>
      </c>
      <c r="G39" s="398">
        <v>107.31422428104561</v>
      </c>
      <c r="Q39" s="904"/>
      <c r="R39" s="904"/>
      <c r="S39" s="904"/>
    </row>
    <row r="40" spans="1:19" x14ac:dyDescent="0.25">
      <c r="A40" s="394" t="s">
        <v>17</v>
      </c>
      <c r="B40" s="389">
        <v>41</v>
      </c>
      <c r="C40" s="390">
        <v>61.629424144703009</v>
      </c>
      <c r="D40" s="390">
        <v>70.660760261406452</v>
      </c>
      <c r="E40" s="390">
        <v>63.556140012780546</v>
      </c>
      <c r="F40" s="390">
        <v>98.880282047735903</v>
      </c>
      <c r="G40" s="398">
        <v>97.969286899190422</v>
      </c>
      <c r="Q40" s="904"/>
      <c r="R40" s="904"/>
      <c r="S40" s="904"/>
    </row>
    <row r="41" spans="1:19" x14ac:dyDescent="0.25">
      <c r="A41" s="394" t="s">
        <v>18</v>
      </c>
      <c r="B41" s="389">
        <v>28</v>
      </c>
      <c r="C41" s="390">
        <v>36.840833977169162</v>
      </c>
      <c r="D41" s="390">
        <v>55.137618235200542</v>
      </c>
      <c r="E41" s="390">
        <v>63.463564489584314</v>
      </c>
      <c r="F41" s="390">
        <v>57.304119558224045</v>
      </c>
      <c r="G41" s="398">
        <v>88.058668285252438</v>
      </c>
      <c r="Q41" s="904"/>
      <c r="R41" s="904"/>
      <c r="S41" s="904"/>
    </row>
    <row r="42" spans="1:19" ht="15.75" thickBot="1" x14ac:dyDescent="0.3">
      <c r="A42" s="395" t="s">
        <v>19</v>
      </c>
      <c r="B42" s="391">
        <v>31</v>
      </c>
      <c r="C42" s="392">
        <v>45.996399846340069</v>
      </c>
      <c r="D42" s="392">
        <v>64.551245442074418</v>
      </c>
      <c r="E42" s="392">
        <v>93.083400847496506</v>
      </c>
      <c r="F42" s="392">
        <v>121.7723398839626</v>
      </c>
      <c r="G42" s="399">
        <v>139.41059840903091</v>
      </c>
      <c r="Q42" s="904"/>
      <c r="R42" s="904"/>
      <c r="S42" s="904"/>
    </row>
    <row r="43" spans="1:19" ht="15.75" thickTop="1" x14ac:dyDescent="0.25">
      <c r="A43" s="394" t="s">
        <v>20</v>
      </c>
      <c r="B43" s="389">
        <v>1662</v>
      </c>
      <c r="C43" s="390">
        <v>1807.2654769197429</v>
      </c>
      <c r="D43" s="390">
        <v>1961.637392320979</v>
      </c>
      <c r="E43" s="390">
        <v>2148.8211612152654</v>
      </c>
      <c r="F43" s="390">
        <v>2359.6148811192083</v>
      </c>
      <c r="G43" s="398">
        <v>2589.1020738442512</v>
      </c>
      <c r="Q43" s="904"/>
      <c r="R43" s="904"/>
      <c r="S43" s="904"/>
    </row>
    <row r="44" spans="1:19" x14ac:dyDescent="0.25">
      <c r="A44" s="386"/>
      <c r="B44" s="386"/>
      <c r="C44" s="386"/>
      <c r="D44" s="386"/>
      <c r="E44" s="386"/>
      <c r="F44" s="386"/>
      <c r="G44" s="386"/>
      <c r="Q44" s="919" t="s">
        <v>223</v>
      </c>
      <c r="R44" s="918"/>
      <c r="S44" s="920">
        <f>(SUM(C$48:C$50,C$61:C$65)/SUM(C$51:C$60))*100</f>
        <v>68.319818696282852</v>
      </c>
    </row>
    <row r="45" spans="1:19" x14ac:dyDescent="0.25">
      <c r="A45" s="386"/>
      <c r="B45" s="386"/>
      <c r="C45" s="386"/>
      <c r="D45" s="386"/>
      <c r="E45" s="386"/>
      <c r="F45" s="386"/>
      <c r="G45" s="386"/>
      <c r="Q45" s="919" t="s">
        <v>224</v>
      </c>
      <c r="R45" s="918"/>
      <c r="S45" s="920">
        <f>(SUM(C$48:C$50)/SUM(C$51:C$60))*100</f>
        <v>43.017199512974358</v>
      </c>
    </row>
    <row r="46" spans="1:19" x14ac:dyDescent="0.25">
      <c r="A46" s="922" t="s">
        <v>111</v>
      </c>
      <c r="B46" s="923"/>
      <c r="C46" s="923"/>
      <c r="D46" s="923"/>
      <c r="E46" s="923"/>
      <c r="F46" s="923"/>
      <c r="G46" s="924"/>
      <c r="Q46" s="919" t="s">
        <v>225</v>
      </c>
      <c r="R46" s="918"/>
      <c r="S46" s="920">
        <f>(SUM(C$61:C$65)/SUM(C$51:C$60))*100</f>
        <v>25.302619183308504</v>
      </c>
    </row>
    <row r="47" spans="1:19" x14ac:dyDescent="0.25">
      <c r="A47" s="393" t="s">
        <v>1</v>
      </c>
      <c r="B47" s="387">
        <v>2010</v>
      </c>
      <c r="C47" s="387">
        <v>2015</v>
      </c>
      <c r="D47" s="387">
        <v>2020</v>
      </c>
      <c r="E47" s="387">
        <v>2025</v>
      </c>
      <c r="F47" s="387">
        <v>2030</v>
      </c>
      <c r="G47" s="396">
        <v>2035</v>
      </c>
      <c r="Q47" s="919" t="s">
        <v>226</v>
      </c>
      <c r="R47" s="918"/>
      <c r="S47" s="920">
        <f>(SUM(C$61:C$65)/SUM(C$48:C$50))*100</f>
        <v>58.819773183228762</v>
      </c>
    </row>
    <row r="48" spans="1:19" x14ac:dyDescent="0.25">
      <c r="A48" s="393" t="s">
        <v>2</v>
      </c>
      <c r="B48" s="387">
        <v>315</v>
      </c>
      <c r="C48" s="388">
        <v>277.45058879785131</v>
      </c>
      <c r="D48" s="388">
        <v>312.89653080213577</v>
      </c>
      <c r="E48" s="388">
        <v>403.07875653295105</v>
      </c>
      <c r="F48" s="388">
        <v>473.95787988348854</v>
      </c>
      <c r="G48" s="397">
        <v>532.57558290016823</v>
      </c>
      <c r="Q48" s="919" t="s">
        <v>227</v>
      </c>
      <c r="R48" s="918"/>
      <c r="S48" s="921">
        <f>(C$21/C$43)*100</f>
        <v>99.146949914549296</v>
      </c>
    </row>
    <row r="49" spans="1:19" x14ac:dyDescent="0.25">
      <c r="A49" s="393" t="s">
        <v>3</v>
      </c>
      <c r="B49" s="387">
        <v>311</v>
      </c>
      <c r="C49" s="388">
        <v>323.12935165308238</v>
      </c>
      <c r="D49" s="388">
        <v>285.33890523397275</v>
      </c>
      <c r="E49" s="388">
        <v>319.01316543154155</v>
      </c>
      <c r="F49" s="388">
        <v>409.02655879244804</v>
      </c>
      <c r="G49" s="397">
        <v>480.92033856605752</v>
      </c>
      <c r="Q49" s="919" t="s">
        <v>228</v>
      </c>
      <c r="R49" s="918"/>
      <c r="S49" s="921">
        <f>(SUM(C$48)/SUM(C$28:C$33))*1000</f>
        <v>440.07385673097741</v>
      </c>
    </row>
    <row r="50" spans="1:19" x14ac:dyDescent="0.25">
      <c r="A50" s="393" t="s">
        <v>4</v>
      </c>
      <c r="B50" s="387">
        <v>284</v>
      </c>
      <c r="C50" s="388">
        <v>319.2393024439524</v>
      </c>
      <c r="D50" s="388">
        <v>331.7481039837312</v>
      </c>
      <c r="E50" s="388">
        <v>293.64141748679526</v>
      </c>
      <c r="F50" s="388">
        <v>325.67822248797188</v>
      </c>
      <c r="G50" s="397">
        <v>415.70996448614233</v>
      </c>
      <c r="Q50" s="919" t="s">
        <v>229</v>
      </c>
      <c r="R50" s="918"/>
      <c r="S50" s="921">
        <f>(SUM(C$52:C$54)/SUM(C$48:C$51,C$55:C$65))*100</f>
        <v>17.994000812531702</v>
      </c>
    </row>
    <row r="51" spans="1:19" x14ac:dyDescent="0.25">
      <c r="A51" s="393" t="s">
        <v>5</v>
      </c>
      <c r="B51" s="387">
        <v>249</v>
      </c>
      <c r="C51" s="388">
        <v>291.12804628777553</v>
      </c>
      <c r="D51" s="388">
        <v>326.91903259834703</v>
      </c>
      <c r="E51" s="388">
        <v>339.7596421919315</v>
      </c>
      <c r="F51" s="388">
        <v>301.29749225119588</v>
      </c>
      <c r="G51" s="397">
        <v>331.77280807774338</v>
      </c>
      <c r="Q51" s="904"/>
      <c r="R51" s="904"/>
      <c r="S51" s="904"/>
    </row>
    <row r="52" spans="1:19" x14ac:dyDescent="0.25">
      <c r="A52" s="393" t="s">
        <v>6</v>
      </c>
      <c r="B52" s="387">
        <v>113</v>
      </c>
      <c r="C52" s="388">
        <v>251.5531966471338</v>
      </c>
      <c r="D52" s="388">
        <v>297.1428665889552</v>
      </c>
      <c r="E52" s="388">
        <v>333.44254751117558</v>
      </c>
      <c r="F52" s="388">
        <v>346.49485262797964</v>
      </c>
      <c r="G52" s="397">
        <v>307.75370415073121</v>
      </c>
      <c r="Q52" s="904"/>
      <c r="R52" s="904"/>
      <c r="S52" s="904"/>
    </row>
    <row r="53" spans="1:19" x14ac:dyDescent="0.25">
      <c r="A53" s="393" t="s">
        <v>7</v>
      </c>
      <c r="B53" s="387">
        <v>174</v>
      </c>
      <c r="C53" s="388">
        <v>117.85513681378622</v>
      </c>
      <c r="D53" s="388">
        <v>254.03018076809218</v>
      </c>
      <c r="E53" s="388">
        <v>302.75182433274688</v>
      </c>
      <c r="F53" s="388">
        <v>339.49450972667813</v>
      </c>
      <c r="G53" s="397">
        <v>352.73294648712294</v>
      </c>
      <c r="Q53" s="904"/>
      <c r="R53" s="904"/>
      <c r="S53" s="904"/>
    </row>
    <row r="54" spans="1:19" x14ac:dyDescent="0.25">
      <c r="A54" s="393" t="s">
        <v>8</v>
      </c>
      <c r="B54" s="387">
        <v>201</v>
      </c>
      <c r="C54" s="388">
        <v>179.45399113676132</v>
      </c>
      <c r="D54" s="388">
        <v>122.41322875312665</v>
      </c>
      <c r="E54" s="388">
        <v>256.31274377772854</v>
      </c>
      <c r="F54" s="388">
        <v>307.79565874344212</v>
      </c>
      <c r="G54" s="397">
        <v>344.87907356419305</v>
      </c>
      <c r="Q54" s="904"/>
      <c r="R54" s="904"/>
      <c r="S54" s="904"/>
    </row>
    <row r="55" spans="1:19" x14ac:dyDescent="0.25">
      <c r="A55" s="393" t="s">
        <v>9</v>
      </c>
      <c r="B55" s="387">
        <v>191</v>
      </c>
      <c r="C55" s="388">
        <v>205.97138394096521</v>
      </c>
      <c r="D55" s="388">
        <v>184.52778564737309</v>
      </c>
      <c r="E55" s="388">
        <v>126.68147204893808</v>
      </c>
      <c r="F55" s="388">
        <v>258.35175614019477</v>
      </c>
      <c r="G55" s="397">
        <v>312.26007276757866</v>
      </c>
      <c r="Q55" s="904"/>
      <c r="R55" s="904"/>
      <c r="S55" s="904"/>
    </row>
    <row r="56" spans="1:19" x14ac:dyDescent="0.25">
      <c r="A56" s="393" t="s">
        <v>10</v>
      </c>
      <c r="B56" s="387">
        <v>238</v>
      </c>
      <c r="C56" s="388">
        <v>197.43739877351805</v>
      </c>
      <c r="D56" s="388">
        <v>210.68741111165869</v>
      </c>
      <c r="E56" s="388">
        <v>189.27539189412599</v>
      </c>
      <c r="F56" s="388">
        <v>130.66958874670399</v>
      </c>
      <c r="G56" s="397">
        <v>260.21364238596112</v>
      </c>
      <c r="Q56" s="904"/>
      <c r="R56" s="904"/>
      <c r="S56" s="904"/>
    </row>
    <row r="57" spans="1:19" x14ac:dyDescent="0.25">
      <c r="A57" s="394" t="s">
        <v>11</v>
      </c>
      <c r="B57" s="389">
        <v>217</v>
      </c>
      <c r="C57" s="390">
        <v>242.38589164989867</v>
      </c>
      <c r="D57" s="390">
        <v>202.4335434327698</v>
      </c>
      <c r="E57" s="390">
        <v>214.02147351438634</v>
      </c>
      <c r="F57" s="390">
        <v>192.68701616445958</v>
      </c>
      <c r="G57" s="398">
        <v>133.63738204274875</v>
      </c>
      <c r="Q57" s="904"/>
      <c r="R57" s="904"/>
      <c r="S57" s="904"/>
    </row>
    <row r="58" spans="1:19" x14ac:dyDescent="0.25">
      <c r="A58" s="394" t="s">
        <v>12</v>
      </c>
      <c r="B58" s="389">
        <v>225</v>
      </c>
      <c r="C58" s="390">
        <v>221.39839767693198</v>
      </c>
      <c r="D58" s="390">
        <v>245.90545726405966</v>
      </c>
      <c r="E58" s="390">
        <v>206.56812144258444</v>
      </c>
      <c r="F58" s="390">
        <v>216.57500530302801</v>
      </c>
      <c r="G58" s="398">
        <v>195.27067965962294</v>
      </c>
      <c r="Q58" s="904"/>
      <c r="R58" s="904"/>
      <c r="S58" s="904"/>
    </row>
    <row r="59" spans="1:19" x14ac:dyDescent="0.25">
      <c r="A59" s="394" t="s">
        <v>13</v>
      </c>
      <c r="B59" s="389">
        <v>207</v>
      </c>
      <c r="C59" s="390">
        <v>226.56546625186616</v>
      </c>
      <c r="D59" s="390">
        <v>223.1476568666321</v>
      </c>
      <c r="E59" s="390">
        <v>246.60311720502062</v>
      </c>
      <c r="F59" s="390">
        <v>208.16225646277633</v>
      </c>
      <c r="G59" s="398">
        <v>216.62437437132638</v>
      </c>
      <c r="Q59" s="904"/>
      <c r="R59" s="904"/>
      <c r="S59" s="904"/>
    </row>
    <row r="60" spans="1:19" x14ac:dyDescent="0.25">
      <c r="A60" s="394" t="s">
        <v>14</v>
      </c>
      <c r="B60" s="389">
        <v>139</v>
      </c>
      <c r="C60" s="390">
        <v>204.51032970431453</v>
      </c>
      <c r="D60" s="390">
        <v>224.492908457374</v>
      </c>
      <c r="E60" s="390">
        <v>221.50763819726279</v>
      </c>
      <c r="F60" s="390">
        <v>243.65260703156312</v>
      </c>
      <c r="G60" s="398">
        <v>206.61016310136068</v>
      </c>
      <c r="Q60" s="904"/>
      <c r="R60" s="904"/>
      <c r="S60" s="904"/>
    </row>
    <row r="61" spans="1:19" x14ac:dyDescent="0.25">
      <c r="A61" s="394" t="s">
        <v>15</v>
      </c>
      <c r="B61" s="389">
        <v>156</v>
      </c>
      <c r="C61" s="390">
        <v>137.62532668948839</v>
      </c>
      <c r="D61" s="390">
        <v>199.83311523225007</v>
      </c>
      <c r="E61" s="390">
        <v>219.74991281411542</v>
      </c>
      <c r="F61" s="390">
        <v>217.19280193316368</v>
      </c>
      <c r="G61" s="398">
        <v>237.91659274440488</v>
      </c>
      <c r="Q61" s="904"/>
      <c r="R61" s="904"/>
      <c r="S61" s="904"/>
    </row>
    <row r="62" spans="1:19" x14ac:dyDescent="0.25">
      <c r="A62" s="394" t="s">
        <v>16</v>
      </c>
      <c r="B62" s="389">
        <v>116</v>
      </c>
      <c r="C62" s="390">
        <v>146.6647623725184</v>
      </c>
      <c r="D62" s="390">
        <v>130.43543402777735</v>
      </c>
      <c r="E62" s="390">
        <v>187.48143102850958</v>
      </c>
      <c r="F62" s="390">
        <v>206.04573847176448</v>
      </c>
      <c r="G62" s="398">
        <v>204.09561933588003</v>
      </c>
      <c r="Q62" s="904"/>
      <c r="R62" s="904"/>
      <c r="S62" s="904"/>
    </row>
    <row r="63" spans="1:19" x14ac:dyDescent="0.25">
      <c r="A63" s="394" t="s">
        <v>17</v>
      </c>
      <c r="B63" s="389">
        <v>90</v>
      </c>
      <c r="C63" s="390">
        <v>107.56983595773255</v>
      </c>
      <c r="D63" s="390">
        <v>135.12169126157198</v>
      </c>
      <c r="E63" s="390">
        <v>121.01615493674038</v>
      </c>
      <c r="F63" s="390">
        <v>172.33208920320664</v>
      </c>
      <c r="G63" s="398">
        <v>189.2850876488406</v>
      </c>
      <c r="Q63" s="904"/>
      <c r="R63" s="904"/>
      <c r="S63" s="904"/>
    </row>
    <row r="64" spans="1:19" x14ac:dyDescent="0.25">
      <c r="A64" s="394" t="s">
        <v>18</v>
      </c>
      <c r="B64" s="389">
        <v>60</v>
      </c>
      <c r="C64" s="390">
        <v>73.699471884441408</v>
      </c>
      <c r="D64" s="390">
        <v>89.81819713481913</v>
      </c>
      <c r="E64" s="390">
        <v>111.58125608057451</v>
      </c>
      <c r="F64" s="390">
        <v>100.53602770924351</v>
      </c>
      <c r="G64" s="398">
        <v>142.80305980576026</v>
      </c>
      <c r="Q64" s="919" t="s">
        <v>223</v>
      </c>
      <c r="R64" s="918"/>
      <c r="S64" s="920">
        <f>(SUM(D$48:D$50,D$61:D$65)/SUM(D$51:D$60))*100</f>
        <v>69.488594645654047</v>
      </c>
    </row>
    <row r="65" spans="1:19" ht="15.75" thickBot="1" x14ac:dyDescent="0.3">
      <c r="A65" s="395" t="s">
        <v>19</v>
      </c>
      <c r="B65" s="391">
        <v>45</v>
      </c>
      <c r="C65" s="392">
        <v>75.476195462283243</v>
      </c>
      <c r="D65" s="392">
        <v>107.27819549447216</v>
      </c>
      <c r="E65" s="392">
        <v>143.08395460049945</v>
      </c>
      <c r="F65" s="392">
        <v>184.93690311073084</v>
      </c>
      <c r="G65" s="399">
        <v>207.98706647981504</v>
      </c>
      <c r="Q65" s="919" t="s">
        <v>224</v>
      </c>
      <c r="R65" s="918"/>
      <c r="S65" s="920">
        <f>(SUM(D$48:D$50)/SUM(D$51:D$60))*100</f>
        <v>40.580508400291841</v>
      </c>
    </row>
    <row r="66" spans="1:19" ht="15.75" thickTop="1" x14ac:dyDescent="0.25">
      <c r="A66" s="394" t="s">
        <v>20</v>
      </c>
      <c r="B66" s="389">
        <v>3331</v>
      </c>
      <c r="C66" s="390">
        <v>3599.114074144301</v>
      </c>
      <c r="D66" s="390">
        <v>3884.1702446591189</v>
      </c>
      <c r="E66" s="390">
        <v>4235.5700210276273</v>
      </c>
      <c r="F66" s="390">
        <v>4634.8869647900392</v>
      </c>
      <c r="G66" s="398">
        <v>5073.0481585754587</v>
      </c>
      <c r="Q66" s="919" t="s">
        <v>225</v>
      </c>
      <c r="R66" s="918"/>
      <c r="S66" s="920">
        <f>(SUM(D$61:D$65)/SUM(D$51:D$60))*100</f>
        <v>28.908086245362203</v>
      </c>
    </row>
    <row r="67" spans="1:19" x14ac:dyDescent="0.25">
      <c r="Q67" s="919" t="s">
        <v>226</v>
      </c>
      <c r="R67" s="918"/>
      <c r="S67" s="920">
        <f>(SUM(D$61:D$65)/SUM(D$48:D$50))*100</f>
        <v>71.236382650036745</v>
      </c>
    </row>
    <row r="68" spans="1:19" x14ac:dyDescent="0.25">
      <c r="Q68" s="919" t="s">
        <v>227</v>
      </c>
      <c r="R68" s="918"/>
      <c r="S68" s="921">
        <f>(D$21/D$43)*100</f>
        <v>98.006535757530045</v>
      </c>
    </row>
    <row r="69" spans="1:19" x14ac:dyDescent="0.25">
      <c r="Q69" s="919" t="s">
        <v>228</v>
      </c>
      <c r="R69" s="918"/>
      <c r="S69" s="921">
        <f>(SUM(D$48)/SUM(D$28:D$33))*1000</f>
        <v>454.80852319324487</v>
      </c>
    </row>
    <row r="70" spans="1:19" x14ac:dyDescent="0.25">
      <c r="Q70" s="919" t="s">
        <v>229</v>
      </c>
      <c r="R70" s="918"/>
      <c r="S70" s="921">
        <f>(SUM(D$52:D$54)/SUM(D$48:D$51,D$55:D$65))*100</f>
        <v>20.98017939130893</v>
      </c>
    </row>
    <row r="71" spans="1:19" x14ac:dyDescent="0.25">
      <c r="Q71" s="904"/>
      <c r="R71" s="904"/>
      <c r="S71" s="904"/>
    </row>
    <row r="72" spans="1:19" x14ac:dyDescent="0.25">
      <c r="Q72" s="904"/>
      <c r="R72" s="904"/>
      <c r="S72" s="904"/>
    </row>
    <row r="73" spans="1:19" x14ac:dyDescent="0.25">
      <c r="Q73" s="904"/>
      <c r="R73" s="904"/>
      <c r="S73" s="904"/>
    </row>
    <row r="74" spans="1:19" x14ac:dyDescent="0.25">
      <c r="Q74" s="904"/>
      <c r="R74" s="904"/>
      <c r="S74" s="904"/>
    </row>
    <row r="75" spans="1:19" x14ac:dyDescent="0.25">
      <c r="Q75" s="904"/>
      <c r="R75" s="904"/>
      <c r="S75" s="904"/>
    </row>
    <row r="76" spans="1:19" x14ac:dyDescent="0.25">
      <c r="Q76" s="904"/>
      <c r="R76" s="904"/>
      <c r="S76" s="904"/>
    </row>
    <row r="77" spans="1:19" x14ac:dyDescent="0.25">
      <c r="Q77" s="904"/>
      <c r="R77" s="904"/>
      <c r="S77" s="904"/>
    </row>
    <row r="78" spans="1:19" x14ac:dyDescent="0.25">
      <c r="Q78" s="904"/>
      <c r="R78" s="904"/>
      <c r="S78" s="904"/>
    </row>
    <row r="79" spans="1:19" x14ac:dyDescent="0.25">
      <c r="Q79" s="904"/>
      <c r="R79" s="904"/>
      <c r="S79" s="904"/>
    </row>
    <row r="80" spans="1:19" x14ac:dyDescent="0.25">
      <c r="Q80" s="904"/>
      <c r="R80" s="904"/>
      <c r="S80" s="904"/>
    </row>
    <row r="81" spans="17:19" x14ac:dyDescent="0.25">
      <c r="Q81" s="904"/>
      <c r="R81" s="904"/>
      <c r="S81" s="904"/>
    </row>
    <row r="82" spans="17:19" x14ac:dyDescent="0.25">
      <c r="Q82" s="904"/>
      <c r="R82" s="904"/>
      <c r="S82" s="904"/>
    </row>
    <row r="83" spans="17:19" x14ac:dyDescent="0.25">
      <c r="Q83" s="904"/>
      <c r="R83" s="904"/>
      <c r="S83" s="904"/>
    </row>
    <row r="84" spans="17:19" x14ac:dyDescent="0.25">
      <c r="Q84" s="919" t="s">
        <v>223</v>
      </c>
      <c r="R84" s="918"/>
      <c r="S84" s="920">
        <f>(SUM(E$48:E$50,E$61:E$65)/SUM(E$51:E$60))*100</f>
        <v>73.808049389001766</v>
      </c>
    </row>
    <row r="85" spans="17:19" x14ac:dyDescent="0.25">
      <c r="Q85" s="919" t="s">
        <v>224</v>
      </c>
      <c r="R85" s="918"/>
      <c r="S85" s="920">
        <f>(SUM(E$48:E$50)/SUM(E$51:E$60))*100</f>
        <v>41.68096137071359</v>
      </c>
    </row>
    <row r="86" spans="17:19" x14ac:dyDescent="0.25">
      <c r="Q86" s="919" t="s">
        <v>225</v>
      </c>
      <c r="R86" s="918"/>
      <c r="S86" s="920">
        <f>(SUM(E$61:E$65)/SUM(E$51:E$60))*100</f>
        <v>32.127088018288156</v>
      </c>
    </row>
    <row r="87" spans="17:19" x14ac:dyDescent="0.25">
      <c r="Q87" s="919" t="s">
        <v>226</v>
      </c>
      <c r="R87" s="918"/>
      <c r="S87" s="920">
        <f>(SUM(E$61:E$65)/SUM(E$48:E$50))*100</f>
        <v>77.078567676372501</v>
      </c>
    </row>
    <row r="88" spans="17:19" x14ac:dyDescent="0.25">
      <c r="Q88" s="919" t="s">
        <v>227</v>
      </c>
      <c r="R88" s="918"/>
      <c r="S88" s="921">
        <f>(E$21/E$43)*100</f>
        <v>97.111332365705209</v>
      </c>
    </row>
    <row r="89" spans="17:19" x14ac:dyDescent="0.25">
      <c r="Q89" s="919" t="s">
        <v>228</v>
      </c>
      <c r="R89" s="918"/>
      <c r="S89" s="921">
        <f>(SUM(E$48)/SUM(E$28:E$33))*1000</f>
        <v>520.36110852269633</v>
      </c>
    </row>
    <row r="90" spans="17:19" x14ac:dyDescent="0.25">
      <c r="Q90" s="919" t="s">
        <v>229</v>
      </c>
      <c r="R90" s="918"/>
      <c r="S90" s="921">
        <f>(SUM(E$52:E$54)/SUM(E$48:E$51,E$55:E$65))*100</f>
        <v>26.697287513746808</v>
      </c>
    </row>
    <row r="91" spans="17:19" x14ac:dyDescent="0.25">
      <c r="Q91" s="904"/>
      <c r="R91" s="904"/>
      <c r="S91" s="904"/>
    </row>
    <row r="92" spans="17:19" x14ac:dyDescent="0.25">
      <c r="Q92" s="904"/>
      <c r="R92" s="904"/>
      <c r="S92" s="904"/>
    </row>
    <row r="93" spans="17:19" x14ac:dyDescent="0.25">
      <c r="Q93" s="904"/>
      <c r="R93" s="904"/>
      <c r="S93" s="904"/>
    </row>
    <row r="94" spans="17:19" x14ac:dyDescent="0.25">
      <c r="Q94" s="904"/>
      <c r="R94" s="904"/>
      <c r="S94" s="904"/>
    </row>
    <row r="95" spans="17:19" x14ac:dyDescent="0.25">
      <c r="Q95" s="904"/>
      <c r="R95" s="904"/>
      <c r="S95" s="904"/>
    </row>
    <row r="96" spans="17:19" x14ac:dyDescent="0.25">
      <c r="Q96" s="904"/>
      <c r="R96" s="904"/>
      <c r="S96" s="904"/>
    </row>
    <row r="97" spans="17:19" x14ac:dyDescent="0.25">
      <c r="Q97" s="904"/>
      <c r="R97" s="904"/>
      <c r="S97" s="904"/>
    </row>
    <row r="98" spans="17:19" x14ac:dyDescent="0.25">
      <c r="Q98" s="904"/>
      <c r="R98" s="904"/>
      <c r="S98" s="904"/>
    </row>
    <row r="99" spans="17:19" x14ac:dyDescent="0.25">
      <c r="Q99" s="904"/>
      <c r="R99" s="904"/>
      <c r="S99" s="904"/>
    </row>
    <row r="100" spans="17:19" x14ac:dyDescent="0.25">
      <c r="Q100" s="904"/>
      <c r="R100" s="904"/>
      <c r="S100" s="904"/>
    </row>
    <row r="101" spans="17:19" x14ac:dyDescent="0.25">
      <c r="Q101" s="904"/>
      <c r="R101" s="904"/>
      <c r="S101" s="904"/>
    </row>
    <row r="102" spans="17:19" x14ac:dyDescent="0.25">
      <c r="Q102" s="904"/>
      <c r="R102" s="904"/>
      <c r="S102" s="904"/>
    </row>
    <row r="103" spans="17:19" x14ac:dyDescent="0.25">
      <c r="Q103" s="904"/>
      <c r="R103" s="904"/>
      <c r="S103" s="904"/>
    </row>
    <row r="104" spans="17:19" x14ac:dyDescent="0.25">
      <c r="Q104" s="919" t="s">
        <v>223</v>
      </c>
      <c r="R104" s="918"/>
      <c r="S104" s="920">
        <f>(SUM(F$48:F$50,F$61:F$65)/SUM(F$51:F$60))*100</f>
        <v>82.104433140033123</v>
      </c>
    </row>
    <row r="105" spans="17:19" x14ac:dyDescent="0.25">
      <c r="Q105" s="919" t="s">
        <v>224</v>
      </c>
      <c r="R105" s="918"/>
      <c r="S105" s="920">
        <f>(SUM(F$48:F$50)/SUM(F$51:F$60))*100</f>
        <v>47.488284059749056</v>
      </c>
    </row>
    <row r="106" spans="17:19" x14ac:dyDescent="0.25">
      <c r="Q106" s="919" t="s">
        <v>225</v>
      </c>
      <c r="R106" s="918"/>
      <c r="S106" s="920">
        <f>(SUM(F$61:F$65)/SUM(F$51:F$60))*100</f>
        <v>34.616149080284075</v>
      </c>
    </row>
    <row r="107" spans="17:19" x14ac:dyDescent="0.25">
      <c r="Q107" s="919" t="s">
        <v>226</v>
      </c>
      <c r="R107" s="918"/>
      <c r="S107" s="920">
        <f>(SUM(F$61:F$65)/SUM(F$48:F$50))*100</f>
        <v>72.894082752559669</v>
      </c>
    </row>
    <row r="108" spans="17:19" x14ac:dyDescent="0.25">
      <c r="Q108" s="919" t="s">
        <v>227</v>
      </c>
      <c r="R108" s="918"/>
      <c r="S108" s="921">
        <f>(F$21/F$43)*100</f>
        <v>96.425569353572982</v>
      </c>
    </row>
    <row r="109" spans="17:19" x14ac:dyDescent="0.25">
      <c r="Q109" s="919" t="s">
        <v>228</v>
      </c>
      <c r="R109" s="918"/>
      <c r="S109" s="921">
        <f>(SUM(F$48)/SUM(F$28:F$33))*1000</f>
        <v>565.90149960309975</v>
      </c>
    </row>
    <row r="110" spans="17:19" x14ac:dyDescent="0.25">
      <c r="Q110" s="919" t="s">
        <v>229</v>
      </c>
      <c r="R110" s="918"/>
      <c r="S110" s="921">
        <f>(SUM(F$52:F$54)/SUM(F$48:F$51,F$55:F$65))*100</f>
        <v>27.293523676803172</v>
      </c>
    </row>
    <row r="111" spans="17:19" x14ac:dyDescent="0.25">
      <c r="Q111" s="904"/>
      <c r="R111" s="904"/>
      <c r="S111" s="904"/>
    </row>
    <row r="112" spans="17:19" x14ac:dyDescent="0.25">
      <c r="Q112" s="904"/>
      <c r="R112" s="904"/>
      <c r="S112" s="904"/>
    </row>
    <row r="113" spans="17:19" x14ac:dyDescent="0.25">
      <c r="Q113" s="904"/>
      <c r="R113" s="904"/>
      <c r="S113" s="904"/>
    </row>
    <row r="114" spans="17:19" x14ac:dyDescent="0.25">
      <c r="Q114" s="904"/>
      <c r="R114" s="904"/>
      <c r="S114" s="904"/>
    </row>
    <row r="115" spans="17:19" x14ac:dyDescent="0.25">
      <c r="Q115" s="904"/>
      <c r="R115" s="904"/>
      <c r="S115" s="904"/>
    </row>
    <row r="116" spans="17:19" x14ac:dyDescent="0.25">
      <c r="Q116" s="904"/>
      <c r="R116" s="904"/>
      <c r="S116" s="904"/>
    </row>
    <row r="117" spans="17:19" x14ac:dyDescent="0.25">
      <c r="Q117" s="904"/>
      <c r="R117" s="904"/>
      <c r="S117" s="904"/>
    </row>
    <row r="118" spans="17:19" x14ac:dyDescent="0.25">
      <c r="Q118" s="904"/>
      <c r="R118" s="904"/>
      <c r="S118" s="904"/>
    </row>
    <row r="119" spans="17:19" x14ac:dyDescent="0.25">
      <c r="Q119" s="904"/>
      <c r="R119" s="904"/>
      <c r="S119" s="904"/>
    </row>
    <row r="120" spans="17:19" x14ac:dyDescent="0.25">
      <c r="Q120" s="904"/>
      <c r="R120" s="904"/>
      <c r="S120" s="904"/>
    </row>
    <row r="121" spans="17:19" x14ac:dyDescent="0.25">
      <c r="Q121" s="904"/>
      <c r="R121" s="904"/>
      <c r="S121" s="904"/>
    </row>
    <row r="122" spans="17:19" x14ac:dyDescent="0.25">
      <c r="Q122" s="904"/>
      <c r="R122" s="904"/>
      <c r="S122" s="904"/>
    </row>
    <row r="123" spans="17:19" x14ac:dyDescent="0.25">
      <c r="Q123" s="904"/>
      <c r="R123" s="904"/>
      <c r="S123" s="904"/>
    </row>
    <row r="124" spans="17:19" x14ac:dyDescent="0.25">
      <c r="Q124" s="919" t="s">
        <v>223</v>
      </c>
      <c r="R124" s="918"/>
      <c r="S124" s="920">
        <f>(SUM(G$48:G$50,G$61:G$65)/SUM(G$51:G$60))*100</f>
        <v>90.59036052999177</v>
      </c>
    </row>
    <row r="125" spans="17:19" x14ac:dyDescent="0.25">
      <c r="Q125" s="919" t="s">
        <v>224</v>
      </c>
      <c r="R125" s="918"/>
      <c r="S125" s="920">
        <f>(SUM(G$48:G$50)/SUM(G$51:G$60))*100</f>
        <v>53.694121672154139</v>
      </c>
    </row>
    <row r="126" spans="17:19" x14ac:dyDescent="0.25">
      <c r="Q126" s="919" t="s">
        <v>225</v>
      </c>
      <c r="R126" s="918"/>
      <c r="S126" s="920">
        <f>(SUM(G$61:G$65)/SUM(G$51:G$60))*100</f>
        <v>36.896238857837631</v>
      </c>
    </row>
    <row r="127" spans="17:19" x14ac:dyDescent="0.25">
      <c r="Q127" s="919" t="s">
        <v>226</v>
      </c>
      <c r="R127" s="918"/>
      <c r="S127" s="920">
        <f>(SUM(G$61:G$65)/SUM(G$48:G$50))*100</f>
        <v>68.715601836489455</v>
      </c>
    </row>
    <row r="128" spans="17:19" x14ac:dyDescent="0.25">
      <c r="Q128" s="919" t="s">
        <v>227</v>
      </c>
      <c r="R128" s="918"/>
      <c r="S128" s="921">
        <f>(G$21/G$43)*100</f>
        <v>95.938515125558141</v>
      </c>
    </row>
    <row r="129" spans="17:19" x14ac:dyDescent="0.25">
      <c r="Q129" s="919" t="s">
        <v>228</v>
      </c>
      <c r="R129" s="918"/>
      <c r="S129" s="921">
        <f>(SUM(G$48)/SUM(G$28:G$33))*1000</f>
        <v>559.31819828455957</v>
      </c>
    </row>
    <row r="130" spans="17:19" x14ac:dyDescent="0.25">
      <c r="Q130" s="919" t="s">
        <v>229</v>
      </c>
      <c r="R130" s="918"/>
      <c r="S130" s="921">
        <f>(SUM(G$52:G$54)/SUM(G$48:G$51,G$55:G$65))*100</f>
        <v>24.715934452167097</v>
      </c>
    </row>
    <row r="147" spans="4:8" x14ac:dyDescent="0.25">
      <c r="D147" s="19"/>
      <c r="E147" s="19"/>
      <c r="F147" s="19"/>
      <c r="G147" s="19"/>
      <c r="H147" s="19"/>
    </row>
  </sheetData>
  <mergeCells count="3">
    <mergeCell ref="A1:G1"/>
    <mergeCell ref="A23:G23"/>
    <mergeCell ref="A46:G46"/>
  </mergeCell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Z147"/>
  <sheetViews>
    <sheetView workbookViewId="0">
      <selection sqref="A1:G1"/>
    </sheetView>
  </sheetViews>
  <sheetFormatPr defaultRowHeight="15" x14ac:dyDescent="0.25"/>
  <cols>
    <col min="1" max="9" width="9.140625" style="18"/>
    <col min="10" max="11" width="11.140625" style="18" bestFit="1" customWidth="1"/>
    <col min="12" max="12" width="11.140625" style="18" customWidth="1"/>
    <col min="13" max="14" width="11.140625" style="18" bestFit="1" customWidth="1"/>
    <col min="15" max="15" width="11.140625" style="18" customWidth="1"/>
    <col min="16" max="17" width="11.140625" style="18" bestFit="1" customWidth="1"/>
    <col min="18" max="18" width="11.140625" style="18" customWidth="1"/>
    <col min="19" max="20" width="11.140625" style="18" bestFit="1" customWidth="1"/>
    <col min="21" max="21" width="11.140625" style="18" customWidth="1"/>
    <col min="22" max="23" width="11.140625" style="18" bestFit="1" customWidth="1"/>
    <col min="24" max="24" width="11.140625" style="18" customWidth="1"/>
    <col min="25" max="26" width="11.140625" style="18" bestFit="1" customWidth="1"/>
    <col min="27" max="16384" width="9.140625" style="18"/>
  </cols>
  <sheetData>
    <row r="1" spans="1:26" x14ac:dyDescent="0.25">
      <c r="A1" s="922" t="s">
        <v>112</v>
      </c>
      <c r="B1" s="923"/>
      <c r="C1" s="923"/>
      <c r="D1" s="923"/>
      <c r="E1" s="923"/>
      <c r="F1" s="923"/>
      <c r="G1" s="924"/>
      <c r="J1" s="20" t="s">
        <v>23</v>
      </c>
      <c r="K1" s="20" t="s">
        <v>24</v>
      </c>
      <c r="L1" s="20"/>
      <c r="M1" s="20" t="s">
        <v>23</v>
      </c>
      <c r="N1" s="20" t="s">
        <v>24</v>
      </c>
      <c r="O1" s="20"/>
      <c r="P1" s="20" t="s">
        <v>23</v>
      </c>
      <c r="Q1" s="20" t="s">
        <v>24</v>
      </c>
      <c r="R1" s="20"/>
      <c r="S1" s="20" t="s">
        <v>23</v>
      </c>
      <c r="T1" s="20" t="s">
        <v>24</v>
      </c>
      <c r="U1" s="20"/>
      <c r="V1" s="20" t="s">
        <v>23</v>
      </c>
      <c r="W1" s="20" t="s">
        <v>24</v>
      </c>
      <c r="X1" s="20"/>
      <c r="Y1" s="20" t="s">
        <v>23</v>
      </c>
      <c r="Z1" s="20" t="s">
        <v>24</v>
      </c>
    </row>
    <row r="2" spans="1:26" x14ac:dyDescent="0.25">
      <c r="A2" s="407" t="s">
        <v>1</v>
      </c>
      <c r="B2" s="401">
        <v>2010</v>
      </c>
      <c r="C2" s="401">
        <v>2015</v>
      </c>
      <c r="D2" s="401">
        <v>2020</v>
      </c>
      <c r="E2" s="401">
        <v>2025</v>
      </c>
      <c r="F2" s="401">
        <v>2030</v>
      </c>
      <c r="G2" s="410">
        <v>2035</v>
      </c>
      <c r="J2" s="1">
        <f>B2</f>
        <v>2010</v>
      </c>
      <c r="K2" s="1">
        <f>B24</f>
        <v>2010</v>
      </c>
      <c r="L2" s="1"/>
      <c r="M2" s="1">
        <v>2015</v>
      </c>
      <c r="N2" s="1">
        <v>2015</v>
      </c>
      <c r="O2" s="1"/>
      <c r="P2" s="1">
        <v>2020</v>
      </c>
      <c r="Q2" s="1">
        <v>2020</v>
      </c>
      <c r="R2" s="1"/>
      <c r="S2" s="1">
        <v>2025</v>
      </c>
      <c r="T2" s="1">
        <v>2025</v>
      </c>
      <c r="U2" s="1"/>
      <c r="V2" s="1">
        <v>2030</v>
      </c>
      <c r="W2" s="1">
        <v>2030</v>
      </c>
      <c r="X2" s="1"/>
      <c r="Y2" s="1">
        <v>2035</v>
      </c>
      <c r="Z2" s="1">
        <v>2035</v>
      </c>
    </row>
    <row r="3" spans="1:26" x14ac:dyDescent="0.25">
      <c r="A3" s="407" t="s">
        <v>2</v>
      </c>
      <c r="B3" s="401">
        <v>28</v>
      </c>
      <c r="C3" s="402">
        <v>37.364752652223444</v>
      </c>
      <c r="D3" s="402">
        <v>50.075451657986605</v>
      </c>
      <c r="E3" s="402">
        <v>52.514816726381</v>
      </c>
      <c r="F3" s="402">
        <v>40.760397472870785</v>
      </c>
      <c r="G3" s="411">
        <v>39.93590348911291</v>
      </c>
      <c r="I3" s="21" t="s">
        <v>2</v>
      </c>
      <c r="J3" s="20">
        <f>-B3/B$66</f>
        <v>-2.2310756972111555E-2</v>
      </c>
      <c r="K3" s="20">
        <f>B25/B$66</f>
        <v>2.9482071713147411E-2</v>
      </c>
      <c r="L3" s="21" t="s">
        <v>2</v>
      </c>
      <c r="M3" s="20">
        <f>-C3/C$66</f>
        <v>-3.1330541558177522E-2</v>
      </c>
      <c r="N3" s="20">
        <f>C25/C$66</f>
        <v>2.9728787178748196E-2</v>
      </c>
      <c r="O3" s="21" t="s">
        <v>2</v>
      </c>
      <c r="P3" s="20">
        <f>-D3/D$66</f>
        <v>-4.3479777253509537E-2</v>
      </c>
      <c r="Q3" s="20">
        <f>D25/D$66</f>
        <v>4.1797711104160994E-2</v>
      </c>
      <c r="R3" s="21" t="s">
        <v>2</v>
      </c>
      <c r="S3" s="20">
        <f>-E3/E$66</f>
        <v>-4.7171008057653584E-2</v>
      </c>
      <c r="T3" s="20">
        <f>E25/E$66</f>
        <v>4.5319562162454981E-2</v>
      </c>
      <c r="U3" s="21" t="s">
        <v>2</v>
      </c>
      <c r="V3" s="20">
        <f>-F3/F$66</f>
        <v>-3.8814629883171449E-2</v>
      </c>
      <c r="W3" s="20">
        <f>F25/F$66</f>
        <v>3.7292608620436651E-2</v>
      </c>
      <c r="X3" s="21" t="s">
        <v>2</v>
      </c>
      <c r="Y3" s="20">
        <f>-G3/G$66</f>
        <v>-4.0698888213189677E-2</v>
      </c>
      <c r="Z3" s="20">
        <f>G25/G$66</f>
        <v>3.9102843529560824E-2</v>
      </c>
    </row>
    <row r="4" spans="1:26" x14ac:dyDescent="0.25">
      <c r="A4" s="407" t="s">
        <v>3</v>
      </c>
      <c r="B4" s="401">
        <v>38</v>
      </c>
      <c r="C4" s="402">
        <v>24.897420626144513</v>
      </c>
      <c r="D4" s="402">
        <v>35.177419126368207</v>
      </c>
      <c r="E4" s="402">
        <v>46.887470231917277</v>
      </c>
      <c r="F4" s="402">
        <v>48.163102740429281</v>
      </c>
      <c r="G4" s="411">
        <v>36.06527233234371</v>
      </c>
      <c r="I4" s="21" t="s">
        <v>3</v>
      </c>
      <c r="J4" s="20">
        <f t="shared" ref="J4:J20" si="0">-B4/B$66</f>
        <v>-3.0278884462151396E-2</v>
      </c>
      <c r="K4" s="20">
        <f t="shared" ref="K4:K20" si="1">B26/B$66</f>
        <v>2.6294820717131476E-2</v>
      </c>
      <c r="L4" s="21" t="s">
        <v>3</v>
      </c>
      <c r="M4" s="20">
        <f t="shared" ref="M4:M20" si="2">-C4/C$66</f>
        <v>-2.0876618102607158E-2</v>
      </c>
      <c r="N4" s="20">
        <f t="shared" ref="N4:N20" si="3">C26/C$66</f>
        <v>2.8782367495652706E-2</v>
      </c>
      <c r="O4" s="21" t="s">
        <v>3</v>
      </c>
      <c r="P4" s="20">
        <f t="shared" ref="P4:P20" si="4">-D4/D$66</f>
        <v>-3.0544034997713146E-2</v>
      </c>
      <c r="Q4" s="20">
        <f t="shared" ref="Q4:Q20" si="5">D26/D$66</f>
        <v>2.8248289875340751E-2</v>
      </c>
      <c r="R4" s="21" t="s">
        <v>3</v>
      </c>
      <c r="S4" s="20">
        <f t="shared" ref="S4:S20" si="6">-E4/E$66</f>
        <v>-4.211628972517565E-2</v>
      </c>
      <c r="T4" s="20">
        <f t="shared" ref="T4:T20" si="7">E26/E$66</f>
        <v>4.0650135441482049E-2</v>
      </c>
      <c r="U4" s="21" t="s">
        <v>3</v>
      </c>
      <c r="V4" s="20">
        <f t="shared" ref="V4:V20" si="8">-F4/F$66</f>
        <v>-4.5863954298757177E-2</v>
      </c>
      <c r="W4" s="20">
        <f t="shared" ref="W4:W20" si="9">F26/F$66</f>
        <v>4.4116113177558362E-2</v>
      </c>
      <c r="X4" s="21" t="s">
        <v>3</v>
      </c>
      <c r="Y4" s="20">
        <f t="shared" ref="Y4:Y20" si="10">-G4/G$66</f>
        <v>-3.6754307747975369E-2</v>
      </c>
      <c r="Z4" s="20">
        <f t="shared" ref="Z4:Z20" si="11">G26/G$66</f>
        <v>3.5366151602089946E-2</v>
      </c>
    </row>
    <row r="5" spans="1:26" x14ac:dyDescent="0.25">
      <c r="A5" s="407" t="s">
        <v>4</v>
      </c>
      <c r="B5" s="401">
        <v>35</v>
      </c>
      <c r="C5" s="402">
        <v>35.211155378486055</v>
      </c>
      <c r="D5" s="402">
        <v>21.944946734064683</v>
      </c>
      <c r="E5" s="402">
        <v>33.271971718017006</v>
      </c>
      <c r="F5" s="402">
        <v>43.89884236679103</v>
      </c>
      <c r="G5" s="411">
        <v>43.982777168528841</v>
      </c>
      <c r="I5" s="21" t="s">
        <v>4</v>
      </c>
      <c r="J5" s="20">
        <f t="shared" si="0"/>
        <v>-2.7888446215139442E-2</v>
      </c>
      <c r="K5" s="20">
        <f t="shared" si="1"/>
        <v>3.4262948207171316E-2</v>
      </c>
      <c r="L5" s="21" t="s">
        <v>4</v>
      </c>
      <c r="M5" s="20">
        <f t="shared" si="2"/>
        <v>-2.9524738920798304E-2</v>
      </c>
      <c r="N5" s="20">
        <f t="shared" si="3"/>
        <v>2.4775061675574958E-2</v>
      </c>
      <c r="O5" s="21" t="s">
        <v>4</v>
      </c>
      <c r="P5" s="20">
        <f t="shared" si="4"/>
        <v>-1.9054474083512005E-2</v>
      </c>
      <c r="Q5" s="20">
        <f t="shared" si="5"/>
        <v>2.7629016372437795E-2</v>
      </c>
      <c r="R5" s="21" t="s">
        <v>4</v>
      </c>
      <c r="S5" s="20">
        <f t="shared" si="6"/>
        <v>-2.9886278651262484E-2</v>
      </c>
      <c r="T5" s="20">
        <f t="shared" si="7"/>
        <v>2.6717211044352384E-2</v>
      </c>
      <c r="U5" s="21" t="s">
        <v>4</v>
      </c>
      <c r="V5" s="20">
        <f t="shared" si="8"/>
        <v>-4.1803255719004451E-2</v>
      </c>
      <c r="W5" s="20">
        <f t="shared" si="9"/>
        <v>4.0515434996860604E-2</v>
      </c>
      <c r="X5" s="21" t="s">
        <v>4</v>
      </c>
      <c r="Y5" s="20">
        <f t="shared" si="10"/>
        <v>-4.4823078355434712E-2</v>
      </c>
      <c r="Z5" s="20">
        <f t="shared" si="11"/>
        <v>4.3045155200110964E-2</v>
      </c>
    </row>
    <row r="6" spans="1:26" x14ac:dyDescent="0.25">
      <c r="A6" s="407" t="s">
        <v>5</v>
      </c>
      <c r="B6" s="401">
        <v>69</v>
      </c>
      <c r="C6" s="402">
        <v>29.478187366158032</v>
      </c>
      <c r="D6" s="402">
        <v>32.715445589044066</v>
      </c>
      <c r="E6" s="402">
        <v>19.089387281812691</v>
      </c>
      <c r="F6" s="402">
        <v>31.534653617035019</v>
      </c>
      <c r="G6" s="411">
        <v>40.866056026211766</v>
      </c>
      <c r="I6" s="21" t="s">
        <v>5</v>
      </c>
      <c r="J6" s="20">
        <f t="shared" si="0"/>
        <v>-5.4980079681274899E-2</v>
      </c>
      <c r="K6" s="20">
        <f t="shared" si="1"/>
        <v>3.7450199203187248E-2</v>
      </c>
      <c r="L6" s="21" t="s">
        <v>5</v>
      </c>
      <c r="M6" s="20">
        <f t="shared" si="2"/>
        <v>-2.4717615099218368E-2</v>
      </c>
      <c r="N6" s="20">
        <f t="shared" si="3"/>
        <v>3.2864602597637488E-2</v>
      </c>
      <c r="O6" s="21" t="s">
        <v>5</v>
      </c>
      <c r="P6" s="20">
        <f t="shared" si="4"/>
        <v>-2.8406339630769498E-2</v>
      </c>
      <c r="Q6" s="20">
        <f t="shared" si="5"/>
        <v>2.276515729223046E-2</v>
      </c>
      <c r="R6" s="21" t="s">
        <v>5</v>
      </c>
      <c r="S6" s="20">
        <f t="shared" si="6"/>
        <v>-1.7146887248560162E-2</v>
      </c>
      <c r="T6" s="20">
        <f t="shared" si="7"/>
        <v>2.64970268869998E-2</v>
      </c>
      <c r="U6" s="21" t="s">
        <v>5</v>
      </c>
      <c r="V6" s="20">
        <f t="shared" si="8"/>
        <v>-3.0029292757851524E-2</v>
      </c>
      <c r="W6" s="20">
        <f t="shared" si="9"/>
        <v>2.5760814371328978E-2</v>
      </c>
      <c r="X6" s="21" t="s">
        <v>5</v>
      </c>
      <c r="Y6" s="20">
        <f t="shared" si="10"/>
        <v>-4.164681153083595E-2</v>
      </c>
      <c r="Z6" s="20">
        <f t="shared" si="11"/>
        <v>4.0672809482169989E-2</v>
      </c>
    </row>
    <row r="7" spans="1:26" x14ac:dyDescent="0.25">
      <c r="A7" s="407" t="s">
        <v>6</v>
      </c>
      <c r="B7" s="401">
        <v>29</v>
      </c>
      <c r="C7" s="402">
        <v>66.364179189808283</v>
      </c>
      <c r="D7" s="402">
        <v>23.774642240013783</v>
      </c>
      <c r="E7" s="402">
        <v>30.497003656275233</v>
      </c>
      <c r="F7" s="402">
        <v>16.260087229449077</v>
      </c>
      <c r="G7" s="411">
        <v>29.837703249254279</v>
      </c>
      <c r="I7" s="21" t="s">
        <v>6</v>
      </c>
      <c r="J7" s="20">
        <f t="shared" si="0"/>
        <v>-2.3107569721115537E-2</v>
      </c>
      <c r="K7" s="20">
        <f t="shared" si="1"/>
        <v>1.2749003984063745E-2</v>
      </c>
      <c r="L7" s="21" t="s">
        <v>6</v>
      </c>
      <c r="M7" s="20">
        <f t="shared" si="2"/>
        <v>-5.5646713185371531E-2</v>
      </c>
      <c r="N7" s="20">
        <f t="shared" si="3"/>
        <v>3.8305714885653791E-2</v>
      </c>
      <c r="O7" s="21" t="s">
        <v>6</v>
      </c>
      <c r="P7" s="20">
        <f t="shared" si="4"/>
        <v>-2.0643171746865502E-2</v>
      </c>
      <c r="Q7" s="20">
        <f t="shared" si="5"/>
        <v>3.0675537376564185E-2</v>
      </c>
      <c r="R7" s="21" t="s">
        <v>6</v>
      </c>
      <c r="S7" s="20">
        <f t="shared" si="6"/>
        <v>-2.7393686103864417E-2</v>
      </c>
      <c r="T7" s="20">
        <f t="shared" si="7"/>
        <v>2.0774241911986967E-2</v>
      </c>
      <c r="U7" s="21" t="s">
        <v>6</v>
      </c>
      <c r="V7" s="20">
        <f t="shared" si="8"/>
        <v>-1.5483884034723025E-2</v>
      </c>
      <c r="W7" s="20">
        <f t="shared" si="9"/>
        <v>2.6087373835024956E-2</v>
      </c>
      <c r="X7" s="21" t="s">
        <v>6</v>
      </c>
      <c r="Y7" s="20">
        <f t="shared" si="10"/>
        <v>-3.0407759509204001E-2</v>
      </c>
      <c r="Z7" s="20">
        <f t="shared" si="11"/>
        <v>2.4885958817373217E-2</v>
      </c>
    </row>
    <row r="8" spans="1:26" x14ac:dyDescent="0.25">
      <c r="A8" s="407" t="s">
        <v>7</v>
      </c>
      <c r="B8" s="401">
        <v>41</v>
      </c>
      <c r="C8" s="402">
        <v>25.496283313492555</v>
      </c>
      <c r="D8" s="402">
        <v>63.68444024262697</v>
      </c>
      <c r="E8" s="402">
        <v>18.050896601944995</v>
      </c>
      <c r="F8" s="402">
        <v>28.626589093906009</v>
      </c>
      <c r="G8" s="411">
        <v>13.401318975887078</v>
      </c>
      <c r="I8" s="21" t="s">
        <v>7</v>
      </c>
      <c r="J8" s="20">
        <f t="shared" si="0"/>
        <v>-3.2669322709163347E-2</v>
      </c>
      <c r="K8" s="20">
        <f t="shared" si="1"/>
        <v>2.0717131474103586E-2</v>
      </c>
      <c r="L8" s="21" t="s">
        <v>7</v>
      </c>
      <c r="M8" s="20">
        <f t="shared" si="2"/>
        <v>-2.1378767614695076E-2</v>
      </c>
      <c r="N8" s="20">
        <f t="shared" si="3"/>
        <v>1.1662047055524368E-2</v>
      </c>
      <c r="O8" s="21" t="s">
        <v>7</v>
      </c>
      <c r="P8" s="20">
        <f t="shared" si="4"/>
        <v>-5.5296261632863976E-2</v>
      </c>
      <c r="Q8" s="20">
        <f t="shared" si="5"/>
        <v>3.8603615800658485E-2</v>
      </c>
      <c r="R8" s="21" t="s">
        <v>7</v>
      </c>
      <c r="S8" s="20">
        <f t="shared" si="6"/>
        <v>-1.6214071420922922E-2</v>
      </c>
      <c r="T8" s="20">
        <f t="shared" si="7"/>
        <v>2.8226370126452318E-2</v>
      </c>
      <c r="U8" s="21" t="s">
        <v>7</v>
      </c>
      <c r="V8" s="20">
        <f t="shared" si="8"/>
        <v>-2.726004969007326E-2</v>
      </c>
      <c r="W8" s="20">
        <f t="shared" si="9"/>
        <v>1.9308003255197315E-2</v>
      </c>
      <c r="X8" s="21" t="s">
        <v>7</v>
      </c>
      <c r="Y8" s="20">
        <f t="shared" si="10"/>
        <v>-1.3657354291674273E-2</v>
      </c>
      <c r="Z8" s="20">
        <f t="shared" si="11"/>
        <v>2.5915671424957765E-2</v>
      </c>
    </row>
    <row r="9" spans="1:26" x14ac:dyDescent="0.25">
      <c r="A9" s="407" t="s">
        <v>8</v>
      </c>
      <c r="B9" s="401">
        <v>30</v>
      </c>
      <c r="C9" s="402">
        <v>38.470882371700625</v>
      </c>
      <c r="D9" s="402">
        <v>22.184240360203681</v>
      </c>
      <c r="E9" s="402">
        <v>61.542807546216856</v>
      </c>
      <c r="F9" s="402">
        <v>12.461808060745717</v>
      </c>
      <c r="G9" s="411">
        <v>27.343069609145928</v>
      </c>
      <c r="I9" s="21" t="s">
        <v>8</v>
      </c>
      <c r="J9" s="20">
        <f t="shared" si="0"/>
        <v>-2.3904382470119521E-2</v>
      </c>
      <c r="K9" s="20">
        <f t="shared" si="1"/>
        <v>2.3904382470119521E-2</v>
      </c>
      <c r="L9" s="21" t="s">
        <v>8</v>
      </c>
      <c r="M9" s="20">
        <f t="shared" si="2"/>
        <v>-3.2258037143853578E-2</v>
      </c>
      <c r="N9" s="20">
        <f t="shared" si="3"/>
        <v>1.9715143633390549E-2</v>
      </c>
      <c r="O9" s="21" t="s">
        <v>8</v>
      </c>
      <c r="P9" s="20">
        <f t="shared" si="4"/>
        <v>-1.9262249215202681E-2</v>
      </c>
      <c r="Q9" s="20">
        <f t="shared" si="5"/>
        <v>1.0319195416813058E-2</v>
      </c>
      <c r="R9" s="21" t="s">
        <v>8</v>
      </c>
      <c r="S9" s="20">
        <f t="shared" si="6"/>
        <v>-5.5280327565055923E-2</v>
      </c>
      <c r="T9" s="20">
        <f t="shared" si="7"/>
        <v>3.8859089619972823E-2</v>
      </c>
      <c r="U9" s="21" t="s">
        <v>8</v>
      </c>
      <c r="V9" s="20">
        <f t="shared" si="8"/>
        <v>-1.1866922246646585E-2</v>
      </c>
      <c r="W9" s="20">
        <f t="shared" si="9"/>
        <v>2.611153072955999E-2</v>
      </c>
      <c r="X9" s="21" t="s">
        <v>8</v>
      </c>
      <c r="Y9" s="20">
        <f t="shared" si="10"/>
        <v>-2.7865465313222926E-2</v>
      </c>
      <c r="Z9" s="20">
        <f t="shared" si="11"/>
        <v>1.7924905528594302E-2</v>
      </c>
    </row>
    <row r="10" spans="1:26" x14ac:dyDescent="0.25">
      <c r="A10" s="407" t="s">
        <v>9</v>
      </c>
      <c r="B10" s="401">
        <v>38</v>
      </c>
      <c r="C10" s="402">
        <v>26.819168695947774</v>
      </c>
      <c r="D10" s="402">
        <v>36.025952752240592</v>
      </c>
      <c r="E10" s="402">
        <v>18.943062564610983</v>
      </c>
      <c r="F10" s="402">
        <v>59.527511224851771</v>
      </c>
      <c r="G10" s="411">
        <v>6.7296902538329233</v>
      </c>
      <c r="I10" s="21" t="s">
        <v>9</v>
      </c>
      <c r="J10" s="20">
        <f t="shared" si="0"/>
        <v>-3.0278884462151396E-2</v>
      </c>
      <c r="K10" s="20">
        <f t="shared" si="1"/>
        <v>3.4262948207171316E-2</v>
      </c>
      <c r="L10" s="21" t="s">
        <v>9</v>
      </c>
      <c r="M10" s="20">
        <f t="shared" si="2"/>
        <v>-2.2488013963452919E-2</v>
      </c>
      <c r="N10" s="20">
        <f t="shared" si="3"/>
        <v>2.2149536372056491E-2</v>
      </c>
      <c r="O10" s="21" t="s">
        <v>9</v>
      </c>
      <c r="P10" s="20">
        <f t="shared" si="4"/>
        <v>-3.1280804249382191E-2</v>
      </c>
      <c r="Q10" s="20">
        <f t="shared" si="5"/>
        <v>1.8384467313659329E-2</v>
      </c>
      <c r="R10" s="21" t="s">
        <v>9</v>
      </c>
      <c r="S10" s="20">
        <f t="shared" si="6"/>
        <v>-1.7015452258505474E-2</v>
      </c>
      <c r="T10" s="20">
        <f t="shared" si="7"/>
        <v>8.9675514520742225E-3</v>
      </c>
      <c r="U10" s="21" t="s">
        <v>9</v>
      </c>
      <c r="V10" s="20">
        <f t="shared" si="8"/>
        <v>-5.6685863222918728E-2</v>
      </c>
      <c r="W10" s="20">
        <f t="shared" si="9"/>
        <v>4.0124930283008078E-2</v>
      </c>
      <c r="X10" s="21" t="s">
        <v>9</v>
      </c>
      <c r="Y10" s="20">
        <f t="shared" si="10"/>
        <v>-6.8582625512605402E-3</v>
      </c>
      <c r="Z10" s="20">
        <f t="shared" si="11"/>
        <v>2.3707853475740615E-2</v>
      </c>
    </row>
    <row r="11" spans="1:26" x14ac:dyDescent="0.25">
      <c r="A11" s="407" t="s">
        <v>10</v>
      </c>
      <c r="B11" s="401">
        <v>40</v>
      </c>
      <c r="C11" s="402">
        <v>34.496177901808906</v>
      </c>
      <c r="D11" s="402">
        <v>23.703220415069037</v>
      </c>
      <c r="E11" s="402">
        <v>33.667711356550285</v>
      </c>
      <c r="F11" s="402">
        <v>15.761076491878949</v>
      </c>
      <c r="G11" s="411">
        <v>57.530728891184097</v>
      </c>
      <c r="I11" s="21" t="s">
        <v>10</v>
      </c>
      <c r="J11" s="20">
        <f t="shared" si="0"/>
        <v>-3.1872509960159362E-2</v>
      </c>
      <c r="K11" s="20">
        <f t="shared" si="1"/>
        <v>2.3107569721115537E-2</v>
      </c>
      <c r="L11" s="21" t="s">
        <v>10</v>
      </c>
      <c r="M11" s="20">
        <f t="shared" si="2"/>
        <v>-2.8925226547340609E-2</v>
      </c>
      <c r="N11" s="20">
        <f t="shared" si="3"/>
        <v>3.3947979140834063E-2</v>
      </c>
      <c r="O11" s="21" t="s">
        <v>10</v>
      </c>
      <c r="P11" s="20">
        <f t="shared" si="4"/>
        <v>-2.0581157228038063E-2</v>
      </c>
      <c r="Q11" s="20">
        <f t="shared" si="5"/>
        <v>1.9880289972210283E-2</v>
      </c>
      <c r="R11" s="21" t="s">
        <v>10</v>
      </c>
      <c r="S11" s="20">
        <f t="shared" si="6"/>
        <v>-3.0241748570832984E-2</v>
      </c>
      <c r="T11" s="20">
        <f t="shared" si="7"/>
        <v>1.7143257821839321E-2</v>
      </c>
      <c r="U11" s="21" t="s">
        <v>10</v>
      </c>
      <c r="V11" s="20">
        <f t="shared" si="8"/>
        <v>-1.5008694431888448E-2</v>
      </c>
      <c r="W11" s="20">
        <f t="shared" si="9"/>
        <v>7.829514066568009E-3</v>
      </c>
      <c r="X11" s="21" t="s">
        <v>10</v>
      </c>
      <c r="Y11" s="20">
        <f t="shared" si="10"/>
        <v>-5.8629866846606642E-2</v>
      </c>
      <c r="Z11" s="20">
        <f t="shared" si="11"/>
        <v>4.1940836351199523E-2</v>
      </c>
    </row>
    <row r="12" spans="1:26" x14ac:dyDescent="0.25">
      <c r="A12" s="408" t="s">
        <v>11</v>
      </c>
      <c r="B12" s="403">
        <v>45</v>
      </c>
      <c r="C12" s="404">
        <v>36.208245092201018</v>
      </c>
      <c r="D12" s="404">
        <v>31.282358080197234</v>
      </c>
      <c r="E12" s="404">
        <v>20.864889946162524</v>
      </c>
      <c r="F12" s="404">
        <v>31.620068735470198</v>
      </c>
      <c r="G12" s="412">
        <v>12.668805471743479</v>
      </c>
      <c r="I12" s="21" t="s">
        <v>11</v>
      </c>
      <c r="J12" s="20">
        <f t="shared" si="0"/>
        <v>-3.5856573705179286E-2</v>
      </c>
      <c r="K12" s="20">
        <f t="shared" si="1"/>
        <v>3.6653386454183264E-2</v>
      </c>
      <c r="L12" s="21" t="s">
        <v>11</v>
      </c>
      <c r="M12" s="20">
        <f t="shared" si="2"/>
        <v>-3.0360803888323764E-2</v>
      </c>
      <c r="N12" s="20">
        <f t="shared" si="3"/>
        <v>2.1066969628537598E-2</v>
      </c>
      <c r="O12" s="21" t="s">
        <v>11</v>
      </c>
      <c r="P12" s="20">
        <f t="shared" si="4"/>
        <v>-2.7162010850771183E-2</v>
      </c>
      <c r="Q12" s="20">
        <f t="shared" si="5"/>
        <v>3.3069610832269086E-2</v>
      </c>
      <c r="R12" s="21" t="s">
        <v>11</v>
      </c>
      <c r="S12" s="20">
        <f t="shared" si="6"/>
        <v>-1.874171811168223E-2</v>
      </c>
      <c r="T12" s="20">
        <f t="shared" si="7"/>
        <v>1.7446637615058005E-2</v>
      </c>
      <c r="U12" s="21" t="s">
        <v>11</v>
      </c>
      <c r="V12" s="20">
        <f t="shared" si="8"/>
        <v>-3.0110630438886045E-2</v>
      </c>
      <c r="W12" s="20">
        <f t="shared" si="9"/>
        <v>1.6381146057800101E-2</v>
      </c>
      <c r="X12" s="21" t="s">
        <v>11</v>
      </c>
      <c r="Y12" s="20">
        <f t="shared" si="10"/>
        <v>-1.29108459466729E-2</v>
      </c>
      <c r="Z12" s="20">
        <f t="shared" si="11"/>
        <v>6.6489358086377782E-3</v>
      </c>
    </row>
    <row r="13" spans="1:26" x14ac:dyDescent="0.25">
      <c r="A13" s="408" t="s">
        <v>12</v>
      </c>
      <c r="B13" s="403">
        <v>64</v>
      </c>
      <c r="C13" s="404">
        <v>38.96284504937227</v>
      </c>
      <c r="D13" s="404">
        <v>32.186808676683782</v>
      </c>
      <c r="E13" s="404">
        <v>27.835871996560684</v>
      </c>
      <c r="F13" s="404">
        <v>17.92984538111773</v>
      </c>
      <c r="G13" s="412">
        <v>29.253886469934017</v>
      </c>
      <c r="I13" s="21" t="s">
        <v>12</v>
      </c>
      <c r="J13" s="20">
        <f t="shared" si="0"/>
        <v>-5.0996015936254982E-2</v>
      </c>
      <c r="K13" s="20">
        <f t="shared" si="1"/>
        <v>4.3027888446215141E-2</v>
      </c>
      <c r="L13" s="21" t="s">
        <v>12</v>
      </c>
      <c r="M13" s="20">
        <f t="shared" si="2"/>
        <v>-3.2670550435760691E-2</v>
      </c>
      <c r="N13" s="20">
        <f t="shared" si="3"/>
        <v>3.4506483856490543E-2</v>
      </c>
      <c r="O13" s="21" t="s">
        <v>12</v>
      </c>
      <c r="P13" s="20">
        <f t="shared" si="4"/>
        <v>-2.7947331984580007E-2</v>
      </c>
      <c r="Q13" s="20">
        <f t="shared" si="5"/>
        <v>1.8560644367059471E-2</v>
      </c>
      <c r="R13" s="21" t="s">
        <v>12</v>
      </c>
      <c r="S13" s="20">
        <f t="shared" si="6"/>
        <v>-2.500334618100199E-2</v>
      </c>
      <c r="T13" s="20">
        <f t="shared" si="7"/>
        <v>3.2138149178249031E-2</v>
      </c>
      <c r="U13" s="21" t="s">
        <v>12</v>
      </c>
      <c r="V13" s="20">
        <f t="shared" si="8"/>
        <v>-1.7073933412788192E-2</v>
      </c>
      <c r="W13" s="20">
        <f t="shared" si="9"/>
        <v>1.5216432547135774E-2</v>
      </c>
      <c r="X13" s="21" t="s">
        <v>12</v>
      </c>
      <c r="Y13" s="20">
        <f t="shared" si="10"/>
        <v>-2.9812788774536206E-2</v>
      </c>
      <c r="Z13" s="20">
        <f t="shared" si="11"/>
        <v>1.5772627536606826E-2</v>
      </c>
    </row>
    <row r="14" spans="1:26" x14ac:dyDescent="0.25">
      <c r="A14" s="408" t="s">
        <v>13</v>
      </c>
      <c r="B14" s="403">
        <v>65</v>
      </c>
      <c r="C14" s="404">
        <v>57.648968223728346</v>
      </c>
      <c r="D14" s="404">
        <v>33.415594516297162</v>
      </c>
      <c r="E14" s="404">
        <v>28.696087158451672</v>
      </c>
      <c r="F14" s="404">
        <v>24.748634052457412</v>
      </c>
      <c r="G14" s="412">
        <v>15.244853882643683</v>
      </c>
      <c r="I14" s="21" t="s">
        <v>13</v>
      </c>
      <c r="J14" s="20">
        <f t="shared" si="0"/>
        <v>-5.1792828685258967E-2</v>
      </c>
      <c r="K14" s="20">
        <f t="shared" si="1"/>
        <v>5.0199203187250997E-2</v>
      </c>
      <c r="L14" s="21" t="s">
        <v>13</v>
      </c>
      <c r="M14" s="20">
        <f t="shared" si="2"/>
        <v>-4.8338962966802811E-2</v>
      </c>
      <c r="N14" s="20">
        <f t="shared" si="3"/>
        <v>4.0606891538463044E-2</v>
      </c>
      <c r="O14" s="21" t="s">
        <v>13</v>
      </c>
      <c r="P14" s="20">
        <f t="shared" si="4"/>
        <v>-2.9014268633770175E-2</v>
      </c>
      <c r="Q14" s="20">
        <f t="shared" si="5"/>
        <v>3.1840662234051478E-2</v>
      </c>
      <c r="R14" s="21" t="s">
        <v>13</v>
      </c>
      <c r="S14" s="20">
        <f t="shared" si="6"/>
        <v>-2.5776027471013836E-2</v>
      </c>
      <c r="T14" s="20">
        <f t="shared" si="7"/>
        <v>1.6144533937573768E-2</v>
      </c>
      <c r="U14" s="21" t="s">
        <v>13</v>
      </c>
      <c r="V14" s="20">
        <f t="shared" si="8"/>
        <v>-2.3567215493900621E-2</v>
      </c>
      <c r="W14" s="20">
        <f t="shared" si="9"/>
        <v>3.2185080364134255E-2</v>
      </c>
      <c r="X14" s="21" t="s">
        <v>13</v>
      </c>
      <c r="Y14" s="20">
        <f t="shared" si="10"/>
        <v>-1.5536110361576493E-2</v>
      </c>
      <c r="Z14" s="20">
        <f t="shared" si="11"/>
        <v>1.2837942290751718E-2</v>
      </c>
    </row>
    <row r="15" spans="1:26" x14ac:dyDescent="0.25">
      <c r="A15" s="408" t="s">
        <v>14</v>
      </c>
      <c r="B15" s="403">
        <v>49</v>
      </c>
      <c r="C15" s="404">
        <v>58.037349317117382</v>
      </c>
      <c r="D15" s="404">
        <v>50.070105860204166</v>
      </c>
      <c r="E15" s="404">
        <v>27.495867873775751</v>
      </c>
      <c r="F15" s="404">
        <v>24.87613419348196</v>
      </c>
      <c r="G15" s="412">
        <v>21.215340966144282</v>
      </c>
      <c r="I15" s="21" t="s">
        <v>14</v>
      </c>
      <c r="J15" s="20">
        <f t="shared" si="0"/>
        <v>-3.9043824701195218E-2</v>
      </c>
      <c r="K15" s="20">
        <f t="shared" si="1"/>
        <v>2.7888446215139442E-2</v>
      </c>
      <c r="L15" s="21" t="s">
        <v>14</v>
      </c>
      <c r="M15" s="20">
        <f t="shared" si="2"/>
        <v>-4.8664622555669688E-2</v>
      </c>
      <c r="N15" s="20">
        <f t="shared" si="3"/>
        <v>4.9599407510895491E-2</v>
      </c>
      <c r="O15" s="21" t="s">
        <v>14</v>
      </c>
      <c r="P15" s="20">
        <f t="shared" si="4"/>
        <v>-4.3475135576018335E-2</v>
      </c>
      <c r="Q15" s="20">
        <f t="shared" si="5"/>
        <v>3.7035612549699046E-2</v>
      </c>
      <c r="R15" s="21" t="s">
        <v>14</v>
      </c>
      <c r="S15" s="20">
        <f t="shared" si="6"/>
        <v>-2.4697940236255229E-2</v>
      </c>
      <c r="T15" s="20">
        <f t="shared" si="7"/>
        <v>2.9058816210823964E-2</v>
      </c>
      <c r="U15" s="21" t="s">
        <v>14</v>
      </c>
      <c r="V15" s="20">
        <f t="shared" si="8"/>
        <v>-2.3688629196679495E-2</v>
      </c>
      <c r="W15" s="20">
        <f t="shared" si="9"/>
        <v>1.4060623547133198E-2</v>
      </c>
      <c r="X15" s="21" t="s">
        <v>14</v>
      </c>
      <c r="Y15" s="20">
        <f t="shared" si="10"/>
        <v>-2.1620664989367169E-2</v>
      </c>
      <c r="Z15" s="20">
        <f t="shared" si="11"/>
        <v>3.2432331223901378E-2</v>
      </c>
    </row>
    <row r="16" spans="1:26" x14ac:dyDescent="0.25">
      <c r="A16" s="408" t="s">
        <v>15</v>
      </c>
      <c r="B16" s="403">
        <v>28</v>
      </c>
      <c r="C16" s="404">
        <v>43.610607585337824</v>
      </c>
      <c r="D16" s="404">
        <v>50.639753868004931</v>
      </c>
      <c r="E16" s="404">
        <v>42.445839740004423</v>
      </c>
      <c r="F16" s="404">
        <v>21.910946406241926</v>
      </c>
      <c r="G16" s="412">
        <v>21.186232964415268</v>
      </c>
      <c r="I16" s="21" t="s">
        <v>15</v>
      </c>
      <c r="J16" s="20">
        <f t="shared" si="0"/>
        <v>-2.2310756972111555E-2</v>
      </c>
      <c r="K16" s="20">
        <f t="shared" si="1"/>
        <v>1.9920318725099601E-2</v>
      </c>
      <c r="L16" s="21" t="s">
        <v>15</v>
      </c>
      <c r="M16" s="20">
        <f t="shared" si="2"/>
        <v>-3.6567723759533363E-2</v>
      </c>
      <c r="N16" s="20">
        <f t="shared" si="3"/>
        <v>2.6608884016333351E-2</v>
      </c>
      <c r="O16" s="21" t="s">
        <v>15</v>
      </c>
      <c r="P16" s="20">
        <f t="shared" si="4"/>
        <v>-4.3969752552441198E-2</v>
      </c>
      <c r="Q16" s="20">
        <f t="shared" si="5"/>
        <v>4.7180634516800372E-2</v>
      </c>
      <c r="R16" s="21" t="s">
        <v>15</v>
      </c>
      <c r="S16" s="20">
        <f t="shared" si="6"/>
        <v>-3.812663117195652E-2</v>
      </c>
      <c r="T16" s="20">
        <f t="shared" si="7"/>
        <v>3.2680524207076601E-2</v>
      </c>
      <c r="U16" s="21" t="s">
        <v>15</v>
      </c>
      <c r="V16" s="20">
        <f t="shared" si="8"/>
        <v>-2.086498974192626E-2</v>
      </c>
      <c r="W16" s="20">
        <f t="shared" si="9"/>
        <v>2.657282301763559E-2</v>
      </c>
      <c r="X16" s="21" t="s">
        <v>15</v>
      </c>
      <c r="Y16" s="20">
        <f t="shared" si="10"/>
        <v>-2.1591000872495457E-2</v>
      </c>
      <c r="Z16" s="20">
        <f t="shared" si="11"/>
        <v>1.1791684569538474E-2</v>
      </c>
    </row>
    <row r="17" spans="1:26" x14ac:dyDescent="0.25">
      <c r="A17" s="408" t="s">
        <v>16</v>
      </c>
      <c r="B17" s="403">
        <v>25</v>
      </c>
      <c r="C17" s="404">
        <v>23.605160266587909</v>
      </c>
      <c r="D17" s="404">
        <v>37.888877102653161</v>
      </c>
      <c r="E17" s="404">
        <v>43.004289941236081</v>
      </c>
      <c r="F17" s="404">
        <v>34.940542951216123</v>
      </c>
      <c r="G17" s="412">
        <v>16.70340842822608</v>
      </c>
      <c r="I17" s="21" t="s">
        <v>16</v>
      </c>
      <c r="J17" s="20">
        <f t="shared" si="0"/>
        <v>-1.9920318725099601E-2</v>
      </c>
      <c r="K17" s="20">
        <f t="shared" si="1"/>
        <v>2.1513944223107571E-2</v>
      </c>
      <c r="L17" s="21" t="s">
        <v>16</v>
      </c>
      <c r="M17" s="20">
        <f t="shared" si="2"/>
        <v>-1.9793050996572421E-2</v>
      </c>
      <c r="N17" s="20">
        <f t="shared" si="3"/>
        <v>1.7921591555549982E-2</v>
      </c>
      <c r="O17" s="21" t="s">
        <v>16</v>
      </c>
      <c r="P17" s="20">
        <f t="shared" si="4"/>
        <v>-3.2898354029048706E-2</v>
      </c>
      <c r="Q17" s="20">
        <f t="shared" si="5"/>
        <v>2.4371748093598739E-2</v>
      </c>
      <c r="R17" s="21" t="s">
        <v>16</v>
      </c>
      <c r="S17" s="20">
        <f t="shared" si="6"/>
        <v>-3.8628254534356324E-2</v>
      </c>
      <c r="T17" s="20">
        <f t="shared" si="7"/>
        <v>4.3738866582841006E-2</v>
      </c>
      <c r="U17" s="21" t="s">
        <v>16</v>
      </c>
      <c r="V17" s="20">
        <f t="shared" si="8"/>
        <v>-3.3272596114185794E-2</v>
      </c>
      <c r="W17" s="20">
        <f t="shared" si="9"/>
        <v>2.8436290164496336E-2</v>
      </c>
      <c r="X17" s="21" t="s">
        <v>16</v>
      </c>
      <c r="Y17" s="20">
        <f t="shared" si="10"/>
        <v>-1.7022530930969157E-2</v>
      </c>
      <c r="Z17" s="20">
        <f t="shared" si="11"/>
        <v>2.3861847884007348E-2</v>
      </c>
    </row>
    <row r="18" spans="1:26" x14ac:dyDescent="0.25">
      <c r="A18" s="408" t="s">
        <v>17</v>
      </c>
      <c r="B18" s="403">
        <v>9</v>
      </c>
      <c r="C18" s="404">
        <v>20.79425194531904</v>
      </c>
      <c r="D18" s="404">
        <v>18.567577167882</v>
      </c>
      <c r="E18" s="404">
        <v>30.989491124960633</v>
      </c>
      <c r="F18" s="404">
        <v>34.219664886545168</v>
      </c>
      <c r="G18" s="412">
        <v>26.806163612034283</v>
      </c>
      <c r="I18" s="21" t="s">
        <v>17</v>
      </c>
      <c r="J18" s="20">
        <f t="shared" si="0"/>
        <v>-7.1713147410358566E-3</v>
      </c>
      <c r="K18" s="20">
        <f t="shared" si="1"/>
        <v>1.6733067729083666E-2</v>
      </c>
      <c r="L18" s="21" t="s">
        <v>17</v>
      </c>
      <c r="M18" s="20">
        <f t="shared" si="2"/>
        <v>-1.7436089589777166E-2</v>
      </c>
      <c r="N18" s="20">
        <f t="shared" si="3"/>
        <v>1.9682558790282995E-2</v>
      </c>
      <c r="O18" s="21" t="s">
        <v>17</v>
      </c>
      <c r="P18" s="20">
        <f t="shared" si="4"/>
        <v>-1.6121953825015557E-2</v>
      </c>
      <c r="Q18" s="20">
        <f t="shared" si="5"/>
        <v>1.5575235151459166E-2</v>
      </c>
      <c r="R18" s="21" t="s">
        <v>17</v>
      </c>
      <c r="S18" s="20">
        <f t="shared" si="6"/>
        <v>-2.7836058976927921E-2</v>
      </c>
      <c r="T18" s="20">
        <f t="shared" si="7"/>
        <v>2.2082945580678328E-2</v>
      </c>
      <c r="U18" s="21" t="s">
        <v>17</v>
      </c>
      <c r="V18" s="20">
        <f t="shared" si="8"/>
        <v>-3.2586130402223017E-2</v>
      </c>
      <c r="W18" s="20">
        <f t="shared" si="9"/>
        <v>4.1083660825510765E-2</v>
      </c>
      <c r="X18" s="21" t="s">
        <v>17</v>
      </c>
      <c r="Y18" s="20">
        <f t="shared" si="10"/>
        <v>-2.7318301602167909E-2</v>
      </c>
      <c r="Z18" s="20">
        <f t="shared" si="11"/>
        <v>2.4156550485916323E-2</v>
      </c>
    </row>
    <row r="19" spans="1:26" x14ac:dyDescent="0.25">
      <c r="A19" s="408" t="s">
        <v>18</v>
      </c>
      <c r="B19" s="403">
        <v>14</v>
      </c>
      <c r="C19" s="404">
        <v>5.9955493962275419</v>
      </c>
      <c r="D19" s="404">
        <v>15.927241116762684</v>
      </c>
      <c r="E19" s="404">
        <v>13.287690127047698</v>
      </c>
      <c r="F19" s="404">
        <v>23.291885688617601</v>
      </c>
      <c r="G19" s="412">
        <v>24.819668414798404</v>
      </c>
      <c r="I19" s="21" t="s">
        <v>18</v>
      </c>
      <c r="J19" s="20">
        <f t="shared" si="0"/>
        <v>-1.1155378486055778E-2</v>
      </c>
      <c r="K19" s="20">
        <f t="shared" si="1"/>
        <v>9.5617529880478083E-3</v>
      </c>
      <c r="L19" s="21" t="s">
        <v>18</v>
      </c>
      <c r="M19" s="20">
        <f t="shared" si="2"/>
        <v>-5.0272996926004065E-3</v>
      </c>
      <c r="N19" s="20">
        <f t="shared" si="3"/>
        <v>1.4678937543640655E-2</v>
      </c>
      <c r="O19" s="21" t="s">
        <v>18</v>
      </c>
      <c r="P19" s="20">
        <f t="shared" si="4"/>
        <v>-1.3829388913945624E-2</v>
      </c>
      <c r="Q19" s="20">
        <f t="shared" si="5"/>
        <v>1.66440293677757E-2</v>
      </c>
      <c r="R19" s="21" t="s">
        <v>18</v>
      </c>
      <c r="S19" s="20">
        <f t="shared" si="6"/>
        <v>-1.1935559850020365E-2</v>
      </c>
      <c r="T19" s="20">
        <f t="shared" si="7"/>
        <v>1.2670429533505424E-2</v>
      </c>
      <c r="U19" s="21" t="s">
        <v>18</v>
      </c>
      <c r="V19" s="20">
        <f t="shared" si="8"/>
        <v>-2.218000751554389E-2</v>
      </c>
      <c r="W19" s="20">
        <f t="shared" si="9"/>
        <v>1.9375372759562668E-2</v>
      </c>
      <c r="X19" s="21" t="s">
        <v>18</v>
      </c>
      <c r="Y19" s="20">
        <f t="shared" si="10"/>
        <v>-2.5293853952188448E-2</v>
      </c>
      <c r="Z19" s="20">
        <f t="shared" si="11"/>
        <v>3.6679629895947724E-2</v>
      </c>
    </row>
    <row r="20" spans="1:26" ht="15.75" thickBot="1" x14ac:dyDescent="0.3">
      <c r="A20" s="409" t="s">
        <v>19</v>
      </c>
      <c r="B20" s="405">
        <v>12</v>
      </c>
      <c r="C20" s="406">
        <v>16.231354518716866</v>
      </c>
      <c r="D20" s="406">
        <v>13.332283688946692</v>
      </c>
      <c r="E20" s="406">
        <v>18.184644942393554</v>
      </c>
      <c r="F20" s="406">
        <v>19.171644307627218</v>
      </c>
      <c r="G20" s="413">
        <v>26.245246551467293</v>
      </c>
      <c r="I20" s="21" t="s">
        <v>19</v>
      </c>
      <c r="J20" s="20">
        <f t="shared" si="0"/>
        <v>-9.5617529880478083E-3</v>
      </c>
      <c r="K20" s="20">
        <f t="shared" si="1"/>
        <v>7.1713147410358566E-3</v>
      </c>
      <c r="L20" s="21" t="s">
        <v>19</v>
      </c>
      <c r="M20" s="20">
        <f t="shared" si="2"/>
        <v>-1.3610076106416029E-2</v>
      </c>
      <c r="N20" s="20">
        <f t="shared" si="3"/>
        <v>1.3781583397762667E-2</v>
      </c>
      <c r="O20" s="21" t="s">
        <v>19</v>
      </c>
      <c r="P20" s="20">
        <f t="shared" si="4"/>
        <v>-1.1576225593235281E-2</v>
      </c>
      <c r="Q20" s="20">
        <f t="shared" si="5"/>
        <v>2.2875850366529133E-2</v>
      </c>
      <c r="R20" s="21" t="s">
        <v>19</v>
      </c>
      <c r="S20" s="20">
        <f t="shared" si="6"/>
        <v>-1.6334209782594616E-2</v>
      </c>
      <c r="T20" s="20">
        <f t="shared" si="7"/>
        <v>3.1339154768936325E-2</v>
      </c>
      <c r="U20" s="21" t="s">
        <v>19</v>
      </c>
      <c r="V20" s="20">
        <f t="shared" si="8"/>
        <v>-1.8256452934435796E-2</v>
      </c>
      <c r="W20" s="20">
        <f t="shared" si="9"/>
        <v>3.5125115845444838E-2</v>
      </c>
      <c r="X20" s="21" t="s">
        <v>19</v>
      </c>
      <c r="Y20" s="20">
        <f t="shared" si="10"/>
        <v>-2.6746668090705965E-2</v>
      </c>
      <c r="Z20" s="20">
        <f t="shared" si="11"/>
        <v>4.4061705012811432E-2</v>
      </c>
    </row>
    <row r="21" spans="1:26" ht="15.75" thickTop="1" x14ac:dyDescent="0.25">
      <c r="A21" s="408" t="s">
        <v>20</v>
      </c>
      <c r="B21" s="403">
        <v>659</v>
      </c>
      <c r="C21" s="404">
        <v>619.69253889037827</v>
      </c>
      <c r="D21" s="404">
        <v>592.59635919524953</v>
      </c>
      <c r="E21" s="404">
        <v>567.2698005343193</v>
      </c>
      <c r="F21" s="404">
        <v>529.70343490073287</v>
      </c>
      <c r="G21" s="412">
        <v>489.83612675690819</v>
      </c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 x14ac:dyDescent="0.25">
      <c r="A22" s="400"/>
      <c r="B22" s="400"/>
      <c r="C22" s="400"/>
      <c r="D22" s="400"/>
      <c r="E22" s="400"/>
      <c r="F22" s="400"/>
      <c r="G22" s="400"/>
    </row>
    <row r="23" spans="1:26" x14ac:dyDescent="0.25">
      <c r="A23" s="922" t="s">
        <v>113</v>
      </c>
      <c r="B23" s="923"/>
      <c r="C23" s="923"/>
      <c r="D23" s="923"/>
      <c r="E23" s="923"/>
      <c r="F23" s="923"/>
      <c r="G23" s="924"/>
    </row>
    <row r="24" spans="1:26" x14ac:dyDescent="0.25">
      <c r="A24" s="407" t="s">
        <v>1</v>
      </c>
      <c r="B24" s="401">
        <v>2010</v>
      </c>
      <c r="C24" s="401">
        <v>2015</v>
      </c>
      <c r="D24" s="401">
        <v>2020</v>
      </c>
      <c r="E24" s="401">
        <v>2025</v>
      </c>
      <c r="F24" s="401">
        <v>2030</v>
      </c>
      <c r="G24" s="410">
        <v>2035</v>
      </c>
      <c r="Q24" s="919" t="s">
        <v>223</v>
      </c>
      <c r="R24" s="918"/>
      <c r="S24" s="920">
        <f>(SUM(B$48:B$50,B$61:B$65)/SUM(B$51:B$60))*100</f>
        <v>46.100116414435391</v>
      </c>
    </row>
    <row r="25" spans="1:26" x14ac:dyDescent="0.25">
      <c r="A25" s="407" t="s">
        <v>2</v>
      </c>
      <c r="B25" s="401">
        <v>37</v>
      </c>
      <c r="C25" s="402">
        <v>35.454502997398336</v>
      </c>
      <c r="D25" s="402">
        <v>48.138224112957268</v>
      </c>
      <c r="E25" s="402">
        <v>50.453628172887925</v>
      </c>
      <c r="F25" s="402">
        <v>39.162077668767012</v>
      </c>
      <c r="G25" s="411">
        <v>38.369779959746893</v>
      </c>
      <c r="Q25" s="919" t="s">
        <v>224</v>
      </c>
      <c r="R25" s="918"/>
      <c r="S25" s="920">
        <f>(SUM(B$48:B$50)/SUM(B$51:B$60))*100</f>
        <v>24.912689173457508</v>
      </c>
    </row>
    <row r="26" spans="1:26" x14ac:dyDescent="0.25">
      <c r="A26" s="407" t="s">
        <v>3</v>
      </c>
      <c r="B26" s="401">
        <v>33</v>
      </c>
      <c r="C26" s="402">
        <v>34.325804430270352</v>
      </c>
      <c r="D26" s="402">
        <v>32.533420441091174</v>
      </c>
      <c r="E26" s="402">
        <v>45.255221385196364</v>
      </c>
      <c r="F26" s="402">
        <v>46.327642785409076</v>
      </c>
      <c r="G26" s="411">
        <v>34.703140040682406</v>
      </c>
      <c r="Q26" s="919" t="s">
        <v>225</v>
      </c>
      <c r="R26" s="918"/>
      <c r="S26" s="920">
        <f>(SUM(B$61:B$65)/SUM(B$51:B$60))*100</f>
        <v>21.187427240977883</v>
      </c>
    </row>
    <row r="27" spans="1:26" x14ac:dyDescent="0.25">
      <c r="A27" s="407" t="s">
        <v>4</v>
      </c>
      <c r="B27" s="401">
        <v>43</v>
      </c>
      <c r="C27" s="402">
        <v>29.546698059223942</v>
      </c>
      <c r="D27" s="402">
        <v>31.820206107519905</v>
      </c>
      <c r="E27" s="402">
        <v>29.743893531369217</v>
      </c>
      <c r="F27" s="402">
        <v>42.546463517208309</v>
      </c>
      <c r="G27" s="411">
        <v>42.238184855094154</v>
      </c>
      <c r="Q27" s="919" t="s">
        <v>226</v>
      </c>
      <c r="R27" s="918"/>
      <c r="S27" s="920">
        <f>(SUM(B$61:B$65)/SUM(B$48:B$50))*100</f>
        <v>85.046728971962608</v>
      </c>
    </row>
    <row r="28" spans="1:26" x14ac:dyDescent="0.25">
      <c r="A28" s="407" t="s">
        <v>5</v>
      </c>
      <c r="B28" s="401">
        <v>47</v>
      </c>
      <c r="C28" s="402">
        <v>39.194271340446484</v>
      </c>
      <c r="D28" s="402">
        <v>26.218522850908414</v>
      </c>
      <c r="E28" s="402">
        <v>29.498765620274099</v>
      </c>
      <c r="F28" s="402">
        <v>27.052197487408229</v>
      </c>
      <c r="G28" s="411">
        <v>39.91031365777242</v>
      </c>
      <c r="Q28" s="919" t="s">
        <v>227</v>
      </c>
      <c r="R28" s="918"/>
      <c r="S28" s="921">
        <f>(B$21/B$43)*100</f>
        <v>110.57046979865773</v>
      </c>
    </row>
    <row r="29" spans="1:26" x14ac:dyDescent="0.25">
      <c r="A29" s="407" t="s">
        <v>6</v>
      </c>
      <c r="B29" s="401">
        <v>16</v>
      </c>
      <c r="C29" s="402">
        <v>45.683332961586522</v>
      </c>
      <c r="D29" s="402">
        <v>35.328869787595636</v>
      </c>
      <c r="E29" s="402">
        <v>23.127669972710891</v>
      </c>
      <c r="F29" s="402">
        <v>27.395127294515486</v>
      </c>
      <c r="G29" s="411">
        <v>24.419420116802378</v>
      </c>
      <c r="Q29" s="919" t="s">
        <v>228</v>
      </c>
      <c r="R29" s="918"/>
      <c r="S29" s="921">
        <f>(SUM(B$48)/SUM(B$28:B$33))*1000</f>
        <v>340.3141361256545</v>
      </c>
    </row>
    <row r="30" spans="1:26" x14ac:dyDescent="0.25">
      <c r="A30" s="407" t="s">
        <v>7</v>
      </c>
      <c r="B30" s="401">
        <v>26</v>
      </c>
      <c r="C30" s="402">
        <v>13.908138256694917</v>
      </c>
      <c r="D30" s="402">
        <v>44.459599817598637</v>
      </c>
      <c r="E30" s="402">
        <v>31.424019012481814</v>
      </c>
      <c r="F30" s="402">
        <v>20.275908580298989</v>
      </c>
      <c r="G30" s="411">
        <v>25.429828634661899</v>
      </c>
      <c r="Q30" s="919" t="s">
        <v>229</v>
      </c>
      <c r="R30" s="918"/>
      <c r="S30" s="921">
        <f>(SUM(B$52:B$54)/SUM(B$48:B$51,B$55:B$65))*100</f>
        <v>15.881809787626963</v>
      </c>
    </row>
    <row r="31" spans="1:26" x14ac:dyDescent="0.25">
      <c r="A31" s="407" t="s">
        <v>8</v>
      </c>
      <c r="B31" s="401">
        <v>30</v>
      </c>
      <c r="C31" s="402">
        <v>23.512248072597512</v>
      </c>
      <c r="D31" s="402">
        <v>11.88456804254281</v>
      </c>
      <c r="E31" s="402">
        <v>43.261275380265765</v>
      </c>
      <c r="F31" s="402">
        <v>27.420495168070428</v>
      </c>
      <c r="G31" s="411">
        <v>17.588866150142572</v>
      </c>
      <c r="Q31" s="918"/>
      <c r="R31" s="918"/>
      <c r="S31" s="904"/>
    </row>
    <row r="32" spans="1:26" x14ac:dyDescent="0.25">
      <c r="A32" s="407" t="s">
        <v>9</v>
      </c>
      <c r="B32" s="401">
        <v>43</v>
      </c>
      <c r="C32" s="402">
        <v>26.415500873693137</v>
      </c>
      <c r="D32" s="402">
        <v>21.173303139419236</v>
      </c>
      <c r="E32" s="402">
        <v>9.9834483166967303</v>
      </c>
      <c r="F32" s="402">
        <v>42.136382900709641</v>
      </c>
      <c r="G32" s="411">
        <v>23.26340079320325</v>
      </c>
      <c r="Q32" s="904"/>
      <c r="R32" s="904"/>
      <c r="S32" s="904"/>
    </row>
    <row r="33" spans="1:19" x14ac:dyDescent="0.25">
      <c r="A33" s="407" t="s">
        <v>10</v>
      </c>
      <c r="B33" s="401">
        <v>29</v>
      </c>
      <c r="C33" s="402">
        <v>40.486304435073777</v>
      </c>
      <c r="D33" s="402">
        <v>22.89603494621899</v>
      </c>
      <c r="E33" s="402">
        <v>19.085346692329551</v>
      </c>
      <c r="F33" s="402">
        <v>8.2220056286330667</v>
      </c>
      <c r="G33" s="411">
        <v>41.154568744002376</v>
      </c>
      <c r="Q33" s="904"/>
      <c r="R33" s="904"/>
      <c r="S33" s="904"/>
    </row>
    <row r="34" spans="1:19" x14ac:dyDescent="0.25">
      <c r="A34" s="408" t="s">
        <v>11</v>
      </c>
      <c r="B34" s="403">
        <v>46</v>
      </c>
      <c r="C34" s="404">
        <v>25.124433544837832</v>
      </c>
      <c r="D34" s="404">
        <v>38.086112744426636</v>
      </c>
      <c r="E34" s="404">
        <v>19.423095129248562</v>
      </c>
      <c r="F34" s="404">
        <v>17.20232877105374</v>
      </c>
      <c r="G34" s="412">
        <v>6.5242877733699851</v>
      </c>
      <c r="Q34" s="904"/>
      <c r="R34" s="904"/>
      <c r="S34" s="904"/>
    </row>
    <row r="35" spans="1:19" x14ac:dyDescent="0.25">
      <c r="A35" s="408" t="s">
        <v>12</v>
      </c>
      <c r="B35" s="403">
        <v>54</v>
      </c>
      <c r="C35" s="404">
        <v>41.152376246084586</v>
      </c>
      <c r="D35" s="404">
        <v>21.376205409809163</v>
      </c>
      <c r="E35" s="404">
        <v>35.778947355927933</v>
      </c>
      <c r="F35" s="404">
        <v>15.97922846635951</v>
      </c>
      <c r="G35" s="412">
        <v>15.476937054696229</v>
      </c>
      <c r="Q35" s="904"/>
      <c r="R35" s="904"/>
      <c r="S35" s="904"/>
    </row>
    <row r="36" spans="1:19" x14ac:dyDescent="0.25">
      <c r="A36" s="408" t="s">
        <v>13</v>
      </c>
      <c r="B36" s="403">
        <v>63</v>
      </c>
      <c r="C36" s="404">
        <v>48.427712476432383</v>
      </c>
      <c r="D36" s="404">
        <v>36.670738517429442</v>
      </c>
      <c r="E36" s="404">
        <v>17.973481504323352</v>
      </c>
      <c r="F36" s="404">
        <v>33.798510311370528</v>
      </c>
      <c r="G36" s="412">
        <v>12.597268545436771</v>
      </c>
      <c r="Q36" s="904"/>
      <c r="R36" s="904"/>
      <c r="S36" s="904"/>
    </row>
    <row r="37" spans="1:19" x14ac:dyDescent="0.25">
      <c r="A37" s="408" t="s">
        <v>14</v>
      </c>
      <c r="B37" s="403">
        <v>35</v>
      </c>
      <c r="C37" s="404">
        <v>59.152172326805044</v>
      </c>
      <c r="D37" s="404">
        <v>42.653737967498024</v>
      </c>
      <c r="E37" s="404">
        <v>32.350769475434397</v>
      </c>
      <c r="F37" s="404">
        <v>14.76547905319682</v>
      </c>
      <c r="G37" s="412">
        <v>31.82432018535868</v>
      </c>
      <c r="Q37" s="904"/>
      <c r="R37" s="904"/>
      <c r="S37" s="904"/>
    </row>
    <row r="38" spans="1:19" x14ac:dyDescent="0.25">
      <c r="A38" s="408" t="s">
        <v>15</v>
      </c>
      <c r="B38" s="403">
        <v>25</v>
      </c>
      <c r="C38" s="404">
        <v>31.733711585412877</v>
      </c>
      <c r="D38" s="404">
        <v>54.337711280442932</v>
      </c>
      <c r="E38" s="404">
        <v>36.382765811557142</v>
      </c>
      <c r="F38" s="404">
        <v>27.904911922003809</v>
      </c>
      <c r="G38" s="412">
        <v>11.57062508627785</v>
      </c>
      <c r="Q38" s="904"/>
      <c r="R38" s="904"/>
      <c r="S38" s="904"/>
    </row>
    <row r="39" spans="1:19" x14ac:dyDescent="0.25">
      <c r="A39" s="408" t="s">
        <v>16</v>
      </c>
      <c r="B39" s="403">
        <v>27</v>
      </c>
      <c r="C39" s="404">
        <v>21.373260796142262</v>
      </c>
      <c r="D39" s="404">
        <v>28.068825798391646</v>
      </c>
      <c r="E39" s="404">
        <v>48.693862119930742</v>
      </c>
      <c r="F39" s="404">
        <v>29.861794206139976</v>
      </c>
      <c r="G39" s="412">
        <v>23.414508258207917</v>
      </c>
      <c r="Q39" s="904"/>
      <c r="R39" s="904"/>
      <c r="S39" s="904"/>
    </row>
    <row r="40" spans="1:19" x14ac:dyDescent="0.25">
      <c r="A40" s="408" t="s">
        <v>17</v>
      </c>
      <c r="B40" s="403">
        <v>21</v>
      </c>
      <c r="C40" s="404">
        <v>23.47338744196767</v>
      </c>
      <c r="D40" s="404">
        <v>17.937923884504567</v>
      </c>
      <c r="E40" s="404">
        <v>24.584631274586616</v>
      </c>
      <c r="F40" s="404">
        <v>43.143174363088967</v>
      </c>
      <c r="G40" s="412">
        <v>23.70368605112888</v>
      </c>
      <c r="Q40" s="904"/>
      <c r="R40" s="904"/>
      <c r="S40" s="904"/>
    </row>
    <row r="41" spans="1:19" x14ac:dyDescent="0.25">
      <c r="A41" s="408" t="s">
        <v>18</v>
      </c>
      <c r="B41" s="403">
        <v>12</v>
      </c>
      <c r="C41" s="404">
        <v>17.506076921687079</v>
      </c>
      <c r="D41" s="404">
        <v>19.168849075299427</v>
      </c>
      <c r="E41" s="404">
        <v>14.105810161684735</v>
      </c>
      <c r="F41" s="404">
        <v>20.34665530089757</v>
      </c>
      <c r="G41" s="412">
        <v>35.991994470901197</v>
      </c>
      <c r="Q41" s="904"/>
      <c r="R41" s="904"/>
      <c r="S41" s="904"/>
    </row>
    <row r="42" spans="1:19" ht="15.75" thickBot="1" x14ac:dyDescent="0.3">
      <c r="A42" s="409" t="s">
        <v>19</v>
      </c>
      <c r="B42" s="405">
        <v>9</v>
      </c>
      <c r="C42" s="406">
        <v>16.435893834046617</v>
      </c>
      <c r="D42" s="406">
        <v>26.346007535537741</v>
      </c>
      <c r="E42" s="406">
        <v>34.88943817013363</v>
      </c>
      <c r="F42" s="406">
        <v>36.885929028572292</v>
      </c>
      <c r="G42" s="413">
        <v>43.235677341847762</v>
      </c>
      <c r="Q42" s="904"/>
      <c r="R42" s="904"/>
      <c r="S42" s="904"/>
    </row>
    <row r="43" spans="1:19" ht="15.75" thickTop="1" x14ac:dyDescent="0.25">
      <c r="A43" s="408" t="s">
        <v>20</v>
      </c>
      <c r="B43" s="403">
        <v>596</v>
      </c>
      <c r="C43" s="404">
        <v>572.90582660040138</v>
      </c>
      <c r="D43" s="404">
        <v>559.09886145919177</v>
      </c>
      <c r="E43" s="404">
        <v>546.01606908703945</v>
      </c>
      <c r="F43" s="404">
        <v>520.42631245370342</v>
      </c>
      <c r="G43" s="412">
        <v>491.41680771933358</v>
      </c>
      <c r="Q43" s="904"/>
      <c r="R43" s="904"/>
      <c r="S43" s="904"/>
    </row>
    <row r="44" spans="1:19" x14ac:dyDescent="0.25">
      <c r="A44" s="400"/>
      <c r="B44" s="400"/>
      <c r="C44" s="400"/>
      <c r="D44" s="400"/>
      <c r="E44" s="400"/>
      <c r="F44" s="400"/>
      <c r="G44" s="400"/>
      <c r="Q44" s="919" t="s">
        <v>223</v>
      </c>
      <c r="R44" s="918"/>
      <c r="S44" s="920">
        <f>(SUM(C$48:C$50,C$61:C$65)/SUM(C$51:C$60))*100</f>
        <v>53.875960893404951</v>
      </c>
    </row>
    <row r="45" spans="1:19" x14ac:dyDescent="0.25">
      <c r="A45" s="400"/>
      <c r="B45" s="400"/>
      <c r="C45" s="400"/>
      <c r="D45" s="400"/>
      <c r="E45" s="400"/>
      <c r="F45" s="400"/>
      <c r="G45" s="400"/>
      <c r="Q45" s="919" t="s">
        <v>224</v>
      </c>
      <c r="R45" s="918"/>
      <c r="S45" s="920">
        <f>(SUM(C$48:C$50)/SUM(C$51:C$60))*100</f>
        <v>25.392320999911949</v>
      </c>
    </row>
    <row r="46" spans="1:19" x14ac:dyDescent="0.25">
      <c r="A46" s="922" t="s">
        <v>114</v>
      </c>
      <c r="B46" s="923"/>
      <c r="C46" s="923"/>
      <c r="D46" s="923"/>
      <c r="E46" s="923"/>
      <c r="F46" s="923"/>
      <c r="G46" s="924"/>
      <c r="Q46" s="919" t="s">
        <v>225</v>
      </c>
      <c r="R46" s="918"/>
      <c r="S46" s="920">
        <f>(SUM(C$61:C$65)/SUM(C$51:C$60))*100</f>
        <v>28.483639893493017</v>
      </c>
    </row>
    <row r="47" spans="1:19" x14ac:dyDescent="0.25">
      <c r="A47" s="407" t="s">
        <v>1</v>
      </c>
      <c r="B47" s="401">
        <v>2010</v>
      </c>
      <c r="C47" s="401">
        <v>2015</v>
      </c>
      <c r="D47" s="401">
        <v>2020</v>
      </c>
      <c r="E47" s="401">
        <v>2025</v>
      </c>
      <c r="F47" s="401">
        <v>2030</v>
      </c>
      <c r="G47" s="410">
        <v>2035</v>
      </c>
      <c r="Q47" s="919" t="s">
        <v>226</v>
      </c>
      <c r="R47" s="918"/>
      <c r="S47" s="920">
        <f>(SUM(C$61:C$65)/SUM(C$48:C$50))*100</f>
        <v>112.17422737209328</v>
      </c>
    </row>
    <row r="48" spans="1:19" x14ac:dyDescent="0.25">
      <c r="A48" s="407" t="s">
        <v>2</v>
      </c>
      <c r="B48" s="401">
        <v>65</v>
      </c>
      <c r="C48" s="402">
        <v>72.81925564962178</v>
      </c>
      <c r="D48" s="402">
        <v>98.213675770943865</v>
      </c>
      <c r="E48" s="402">
        <v>102.96844489926892</v>
      </c>
      <c r="F48" s="402">
        <v>79.92247514163779</v>
      </c>
      <c r="G48" s="411">
        <v>78.30568344885981</v>
      </c>
      <c r="Q48" s="919" t="s">
        <v>227</v>
      </c>
      <c r="R48" s="918"/>
      <c r="S48" s="921">
        <f>(C$21/C$43)*100</f>
        <v>108.16656248158748</v>
      </c>
    </row>
    <row r="49" spans="1:19" x14ac:dyDescent="0.25">
      <c r="A49" s="407" t="s">
        <v>3</v>
      </c>
      <c r="B49" s="401">
        <v>71</v>
      </c>
      <c r="C49" s="402">
        <v>59.223225056414861</v>
      </c>
      <c r="D49" s="402">
        <v>67.710839567459374</v>
      </c>
      <c r="E49" s="402">
        <v>92.142691617113641</v>
      </c>
      <c r="F49" s="402">
        <v>94.490745525838349</v>
      </c>
      <c r="G49" s="411">
        <v>70.768412373026109</v>
      </c>
      <c r="Q49" s="919" t="s">
        <v>228</v>
      </c>
      <c r="R49" s="918"/>
      <c r="S49" s="921">
        <f>(SUM(C$48)/SUM(C$28:C$33))*1000</f>
        <v>384.8802018405932</v>
      </c>
    </row>
    <row r="50" spans="1:19" x14ac:dyDescent="0.25">
      <c r="A50" s="407" t="s">
        <v>4</v>
      </c>
      <c r="B50" s="401">
        <v>78</v>
      </c>
      <c r="C50" s="402">
        <v>64.757853437709997</v>
      </c>
      <c r="D50" s="402">
        <v>53.765152841584587</v>
      </c>
      <c r="E50" s="402">
        <v>63.015865249386223</v>
      </c>
      <c r="F50" s="402">
        <v>86.445305883999339</v>
      </c>
      <c r="G50" s="411">
        <v>86.220962023623002</v>
      </c>
      <c r="Q50" s="919" t="s">
        <v>229</v>
      </c>
      <c r="R50" s="918"/>
      <c r="S50" s="921">
        <f>(SUM(C$52:C$54)/SUM(C$48:C$51,C$55:C$65))*100</f>
        <v>21.797698491873909</v>
      </c>
    </row>
    <row r="51" spans="1:19" x14ac:dyDescent="0.25">
      <c r="A51" s="407" t="s">
        <v>5</v>
      </c>
      <c r="B51" s="401">
        <v>116</v>
      </c>
      <c r="C51" s="402">
        <v>68.672458706604516</v>
      </c>
      <c r="D51" s="402">
        <v>58.93396843995248</v>
      </c>
      <c r="E51" s="402">
        <v>48.58815290208679</v>
      </c>
      <c r="F51" s="402">
        <v>58.586851104443248</v>
      </c>
      <c r="G51" s="411">
        <v>80.776369683984186</v>
      </c>
      <c r="Q51" s="904"/>
      <c r="R51" s="904"/>
      <c r="S51" s="904"/>
    </row>
    <row r="52" spans="1:19" x14ac:dyDescent="0.25">
      <c r="A52" s="407" t="s">
        <v>6</v>
      </c>
      <c r="B52" s="401">
        <v>45</v>
      </c>
      <c r="C52" s="402">
        <v>112.04751215139481</v>
      </c>
      <c r="D52" s="402">
        <v>59.103512027609419</v>
      </c>
      <c r="E52" s="402">
        <v>53.624673628986123</v>
      </c>
      <c r="F52" s="402">
        <v>43.65521452396456</v>
      </c>
      <c r="G52" s="411">
        <v>54.257123366056661</v>
      </c>
      <c r="Q52" s="904"/>
      <c r="R52" s="904"/>
      <c r="S52" s="904"/>
    </row>
    <row r="53" spans="1:19" x14ac:dyDescent="0.25">
      <c r="A53" s="407" t="s">
        <v>7</v>
      </c>
      <c r="B53" s="401">
        <v>67</v>
      </c>
      <c r="C53" s="402">
        <v>39.404421570187473</v>
      </c>
      <c r="D53" s="402">
        <v>108.14404006022561</v>
      </c>
      <c r="E53" s="402">
        <v>49.474915614426806</v>
      </c>
      <c r="F53" s="402">
        <v>48.902497674204994</v>
      </c>
      <c r="G53" s="411">
        <v>38.831147610548975</v>
      </c>
      <c r="Q53" s="904"/>
      <c r="R53" s="904"/>
      <c r="S53" s="904"/>
    </row>
    <row r="54" spans="1:19" x14ac:dyDescent="0.25">
      <c r="A54" s="407" t="s">
        <v>8</v>
      </c>
      <c r="B54" s="401">
        <v>60</v>
      </c>
      <c r="C54" s="402">
        <v>61.983130444298141</v>
      </c>
      <c r="D54" s="402">
        <v>34.068808402746491</v>
      </c>
      <c r="E54" s="402">
        <v>104.80408292648262</v>
      </c>
      <c r="F54" s="402">
        <v>39.882303228816141</v>
      </c>
      <c r="G54" s="411">
        <v>44.9319357592885</v>
      </c>
      <c r="Q54" s="904"/>
      <c r="R54" s="904"/>
      <c r="S54" s="904"/>
    </row>
    <row r="55" spans="1:19" x14ac:dyDescent="0.25">
      <c r="A55" s="407" t="s">
        <v>9</v>
      </c>
      <c r="B55" s="401">
        <v>81</v>
      </c>
      <c r="C55" s="402">
        <v>53.234669569640914</v>
      </c>
      <c r="D55" s="402">
        <v>57.199255891659831</v>
      </c>
      <c r="E55" s="402">
        <v>28.926510881307713</v>
      </c>
      <c r="F55" s="402">
        <v>101.66389412556141</v>
      </c>
      <c r="G55" s="411">
        <v>29.993091047036174</v>
      </c>
      <c r="Q55" s="904"/>
      <c r="R55" s="904"/>
      <c r="S55" s="904"/>
    </row>
    <row r="56" spans="1:19" x14ac:dyDescent="0.25">
      <c r="A56" s="407" t="s">
        <v>10</v>
      </c>
      <c r="B56" s="401">
        <v>69</v>
      </c>
      <c r="C56" s="402">
        <v>74.982482336882683</v>
      </c>
      <c r="D56" s="402">
        <v>46.59925536128803</v>
      </c>
      <c r="E56" s="402">
        <v>52.753058048879836</v>
      </c>
      <c r="F56" s="402">
        <v>23.983082120512016</v>
      </c>
      <c r="G56" s="411">
        <v>98.685297635186473</v>
      </c>
      <c r="Q56" s="904"/>
      <c r="R56" s="904"/>
      <c r="S56" s="904"/>
    </row>
    <row r="57" spans="1:19" x14ac:dyDescent="0.25">
      <c r="A57" s="408" t="s">
        <v>11</v>
      </c>
      <c r="B57" s="403">
        <v>91</v>
      </c>
      <c r="C57" s="404">
        <v>61.332678637038853</v>
      </c>
      <c r="D57" s="404">
        <v>69.36847082462387</v>
      </c>
      <c r="E57" s="404">
        <v>40.287985075411086</v>
      </c>
      <c r="F57" s="404">
        <v>48.822397506523942</v>
      </c>
      <c r="G57" s="412">
        <v>19.193093245113463</v>
      </c>
      <c r="Q57" s="904"/>
      <c r="R57" s="904"/>
      <c r="S57" s="904"/>
    </row>
    <row r="58" spans="1:19" x14ac:dyDescent="0.25">
      <c r="A58" s="408" t="s">
        <v>12</v>
      </c>
      <c r="B58" s="403">
        <v>118</v>
      </c>
      <c r="C58" s="404">
        <v>80.115221295456848</v>
      </c>
      <c r="D58" s="404">
        <v>53.563014086492942</v>
      </c>
      <c r="E58" s="404">
        <v>63.614819352488617</v>
      </c>
      <c r="F58" s="404">
        <v>33.909073847477238</v>
      </c>
      <c r="G58" s="412">
        <v>44.730823524630246</v>
      </c>
      <c r="Q58" s="904"/>
      <c r="R58" s="904"/>
      <c r="S58" s="904"/>
    </row>
    <row r="59" spans="1:19" x14ac:dyDescent="0.25">
      <c r="A59" s="408" t="s">
        <v>13</v>
      </c>
      <c r="B59" s="403">
        <v>128</v>
      </c>
      <c r="C59" s="404">
        <v>106.07668070016072</v>
      </c>
      <c r="D59" s="404">
        <v>70.086333033726604</v>
      </c>
      <c r="E59" s="404">
        <v>46.669568662775021</v>
      </c>
      <c r="F59" s="404">
        <v>58.54714436382794</v>
      </c>
      <c r="G59" s="412">
        <v>27.842122428080454</v>
      </c>
      <c r="Q59" s="904"/>
      <c r="R59" s="904"/>
      <c r="S59" s="904"/>
    </row>
    <row r="60" spans="1:19" x14ac:dyDescent="0.25">
      <c r="A60" s="408" t="s">
        <v>14</v>
      </c>
      <c r="B60" s="403">
        <v>84</v>
      </c>
      <c r="C60" s="404">
        <v>117.18952164392243</v>
      </c>
      <c r="D60" s="404">
        <v>92.723843827702183</v>
      </c>
      <c r="E60" s="404">
        <v>59.846637349210148</v>
      </c>
      <c r="F60" s="404">
        <v>39.64161324667878</v>
      </c>
      <c r="G60" s="412">
        <v>53.039661151502962</v>
      </c>
      <c r="Q60" s="904"/>
      <c r="R60" s="904"/>
      <c r="S60" s="904"/>
    </row>
    <row r="61" spans="1:19" x14ac:dyDescent="0.25">
      <c r="A61" s="408" t="s">
        <v>15</v>
      </c>
      <c r="B61" s="403">
        <v>53</v>
      </c>
      <c r="C61" s="404">
        <v>75.344319170750708</v>
      </c>
      <c r="D61" s="404">
        <v>104.97746514844786</v>
      </c>
      <c r="E61" s="404">
        <v>78.828605551561566</v>
      </c>
      <c r="F61" s="404">
        <v>49.815858328245739</v>
      </c>
      <c r="G61" s="412">
        <v>32.756858050693118</v>
      </c>
      <c r="Q61" s="904"/>
      <c r="R61" s="904"/>
      <c r="S61" s="904"/>
    </row>
    <row r="62" spans="1:19" x14ac:dyDescent="0.25">
      <c r="A62" s="408" t="s">
        <v>16</v>
      </c>
      <c r="B62" s="403">
        <v>52</v>
      </c>
      <c r="C62" s="404">
        <v>44.97842106273017</v>
      </c>
      <c r="D62" s="404">
        <v>65.957702901044811</v>
      </c>
      <c r="E62" s="404">
        <v>91.698152061166823</v>
      </c>
      <c r="F62" s="404">
        <v>64.802337157356106</v>
      </c>
      <c r="G62" s="412">
        <v>40.117916686434</v>
      </c>
      <c r="Q62" s="904"/>
      <c r="R62" s="904"/>
      <c r="S62" s="904"/>
    </row>
    <row r="63" spans="1:19" x14ac:dyDescent="0.25">
      <c r="A63" s="408" t="s">
        <v>17</v>
      </c>
      <c r="B63" s="403">
        <v>30</v>
      </c>
      <c r="C63" s="404">
        <v>44.267639387286707</v>
      </c>
      <c r="D63" s="404">
        <v>36.505501052386563</v>
      </c>
      <c r="E63" s="404">
        <v>55.57412239954725</v>
      </c>
      <c r="F63" s="404">
        <v>77.362839249634135</v>
      </c>
      <c r="G63" s="412">
        <v>50.509849663163166</v>
      </c>
      <c r="Q63" s="904"/>
      <c r="R63" s="904"/>
      <c r="S63" s="904"/>
    </row>
    <row r="64" spans="1:19" x14ac:dyDescent="0.25">
      <c r="A64" s="408" t="s">
        <v>18</v>
      </c>
      <c r="B64" s="403">
        <v>26</v>
      </c>
      <c r="C64" s="404">
        <v>23.501626317914621</v>
      </c>
      <c r="D64" s="404">
        <v>35.096090192062107</v>
      </c>
      <c r="E64" s="404">
        <v>27.393500288732433</v>
      </c>
      <c r="F64" s="404">
        <v>43.638540989515171</v>
      </c>
      <c r="G64" s="412">
        <v>60.811662885699604</v>
      </c>
      <c r="Q64" s="919" t="s">
        <v>223</v>
      </c>
      <c r="R64" s="918"/>
      <c r="S64" s="920">
        <f>(SUM(D$48:D$50,D$61:D$65)/SUM(D$51:D$60))*100</f>
        <v>77.241005706848341</v>
      </c>
    </row>
    <row r="65" spans="1:19" ht="15.75" thickBot="1" x14ac:dyDescent="0.3">
      <c r="A65" s="409" t="s">
        <v>19</v>
      </c>
      <c r="B65" s="405">
        <v>21</v>
      </c>
      <c r="C65" s="406">
        <v>32.66724835276348</v>
      </c>
      <c r="D65" s="406">
        <v>39.678291224484433</v>
      </c>
      <c r="E65" s="406">
        <v>53.074083112527184</v>
      </c>
      <c r="F65" s="406">
        <v>56.057573336199511</v>
      </c>
      <c r="G65" s="413">
        <v>69.480923893315051</v>
      </c>
      <c r="Q65" s="919" t="s">
        <v>224</v>
      </c>
      <c r="R65" s="918"/>
      <c r="S65" s="920">
        <f>(SUM(D$48:D$50)/SUM(D$51:D$60))*100</f>
        <v>33.809307387329994</v>
      </c>
    </row>
    <row r="66" spans="1:19" ht="15.75" thickTop="1" x14ac:dyDescent="0.25">
      <c r="A66" s="408" t="s">
        <v>20</v>
      </c>
      <c r="B66" s="403">
        <v>1255</v>
      </c>
      <c r="C66" s="404">
        <v>1192.5983654907793</v>
      </c>
      <c r="D66" s="404">
        <v>1151.6952206544408</v>
      </c>
      <c r="E66" s="404">
        <v>1113.2858696213589</v>
      </c>
      <c r="F66" s="404">
        <v>1050.1297473544362</v>
      </c>
      <c r="G66" s="412">
        <v>981.25293447624199</v>
      </c>
      <c r="Q66" s="919" t="s">
        <v>225</v>
      </c>
      <c r="R66" s="918"/>
      <c r="S66" s="920">
        <f>(SUM(D$61:D$65)/SUM(D$51:D$60))*100</f>
        <v>43.431698319518354</v>
      </c>
    </row>
    <row r="67" spans="1:19" x14ac:dyDescent="0.25">
      <c r="Q67" s="919" t="s">
        <v>226</v>
      </c>
      <c r="R67" s="918"/>
      <c r="S67" s="920">
        <f>(SUM(D$61:D$65)/SUM(D$48:D$50))*100</f>
        <v>128.46077508169938</v>
      </c>
    </row>
    <row r="68" spans="1:19" x14ac:dyDescent="0.25">
      <c r="Q68" s="919" t="s">
        <v>227</v>
      </c>
      <c r="R68" s="918"/>
      <c r="S68" s="921">
        <f>(D$21/D$43)*100</f>
        <v>105.99133714002433</v>
      </c>
    </row>
    <row r="69" spans="1:19" x14ac:dyDescent="0.25">
      <c r="Q69" s="919" t="s">
        <v>228</v>
      </c>
      <c r="R69" s="918"/>
      <c r="S69" s="921">
        <f>(SUM(D$48)/SUM(D$28:D$33))*1000</f>
        <v>606.40362352542707</v>
      </c>
    </row>
    <row r="70" spans="1:19" x14ac:dyDescent="0.25">
      <c r="Q70" s="919" t="s">
        <v>229</v>
      </c>
      <c r="R70" s="918"/>
      <c r="S70" s="921">
        <f>(SUM(D$52:D$54)/SUM(D$48:D$51,D$55:D$65))*100</f>
        <v>21.182748157494956</v>
      </c>
    </row>
    <row r="71" spans="1:19" x14ac:dyDescent="0.25">
      <c r="Q71" s="904"/>
      <c r="R71" s="904"/>
      <c r="S71" s="904"/>
    </row>
    <row r="72" spans="1:19" x14ac:dyDescent="0.25">
      <c r="Q72" s="904"/>
      <c r="R72" s="904"/>
      <c r="S72" s="904"/>
    </row>
    <row r="73" spans="1:19" x14ac:dyDescent="0.25">
      <c r="Q73" s="904"/>
      <c r="R73" s="904"/>
      <c r="S73" s="904"/>
    </row>
    <row r="74" spans="1:19" x14ac:dyDescent="0.25">
      <c r="Q74" s="904"/>
      <c r="R74" s="904"/>
      <c r="S74" s="904"/>
    </row>
    <row r="75" spans="1:19" x14ac:dyDescent="0.25">
      <c r="Q75" s="904"/>
      <c r="R75" s="904"/>
      <c r="S75" s="904"/>
    </row>
    <row r="76" spans="1:19" x14ac:dyDescent="0.25">
      <c r="Q76" s="904"/>
      <c r="R76" s="904"/>
      <c r="S76" s="904"/>
    </row>
    <row r="77" spans="1:19" x14ac:dyDescent="0.25">
      <c r="Q77" s="904"/>
      <c r="R77" s="904"/>
      <c r="S77" s="904"/>
    </row>
    <row r="78" spans="1:19" x14ac:dyDescent="0.25">
      <c r="Q78" s="904"/>
      <c r="R78" s="904"/>
      <c r="S78" s="904"/>
    </row>
    <row r="79" spans="1:19" x14ac:dyDescent="0.25">
      <c r="Q79" s="904"/>
      <c r="R79" s="904"/>
      <c r="S79" s="904"/>
    </row>
    <row r="80" spans="1:19" x14ac:dyDescent="0.25">
      <c r="Q80" s="904"/>
      <c r="R80" s="904"/>
      <c r="S80" s="904"/>
    </row>
    <row r="81" spans="17:19" x14ac:dyDescent="0.25">
      <c r="Q81" s="904"/>
      <c r="R81" s="904"/>
      <c r="S81" s="904"/>
    </row>
    <row r="82" spans="17:19" x14ac:dyDescent="0.25">
      <c r="Q82" s="904"/>
      <c r="R82" s="904"/>
      <c r="S82" s="904"/>
    </row>
    <row r="83" spans="17:19" x14ac:dyDescent="0.25">
      <c r="Q83" s="904"/>
      <c r="R83" s="904"/>
      <c r="S83" s="904"/>
    </row>
    <row r="84" spans="17:19" x14ac:dyDescent="0.25">
      <c r="Q84" s="919" t="s">
        <v>223</v>
      </c>
      <c r="R84" s="918"/>
      <c r="S84" s="920">
        <f>(SUM(E$48:E$50,E$61:E$65)/SUM(E$51:E$60))*100</f>
        <v>102.935716812916</v>
      </c>
    </row>
    <row r="85" spans="17:19" x14ac:dyDescent="0.25">
      <c r="Q85" s="919" t="s">
        <v>224</v>
      </c>
      <c r="R85" s="918"/>
      <c r="S85" s="920">
        <f>(SUM(E$48:E$50)/SUM(E$51:E$60))*100</f>
        <v>47.052773740783429</v>
      </c>
    </row>
    <row r="86" spans="17:19" x14ac:dyDescent="0.25">
      <c r="Q86" s="919" t="s">
        <v>225</v>
      </c>
      <c r="R86" s="918"/>
      <c r="S86" s="920">
        <f>(SUM(E$61:E$65)/SUM(E$51:E$60))*100</f>
        <v>55.882943072132562</v>
      </c>
    </row>
    <row r="87" spans="17:19" x14ac:dyDescent="0.25">
      <c r="Q87" s="919" t="s">
        <v>226</v>
      </c>
      <c r="R87" s="918"/>
      <c r="S87" s="920">
        <f>(SUM(E$61:E$65)/SUM(E$48:E$50))*100</f>
        <v>118.76652241586237</v>
      </c>
    </row>
    <row r="88" spans="17:19" x14ac:dyDescent="0.25">
      <c r="Q88" s="919" t="s">
        <v>227</v>
      </c>
      <c r="R88" s="918"/>
      <c r="S88" s="921">
        <f>(E$21/E$43)*100</f>
        <v>103.89251024842858</v>
      </c>
    </row>
    <row r="89" spans="17:19" x14ac:dyDescent="0.25">
      <c r="Q89" s="919" t="s">
        <v>228</v>
      </c>
      <c r="R89" s="918"/>
      <c r="S89" s="921">
        <f>(SUM(E$48)/SUM(E$28:E$33))*1000</f>
        <v>658.44800625090591</v>
      </c>
    </row>
    <row r="90" spans="17:19" x14ac:dyDescent="0.25">
      <c r="Q90" s="919" t="s">
        <v>229</v>
      </c>
      <c r="R90" s="918"/>
      <c r="S90" s="921">
        <f>(SUM(E$52:E$54)/SUM(E$48:E$51,E$55:E$65))*100</f>
        <v>22.963083740227958</v>
      </c>
    </row>
    <row r="91" spans="17:19" x14ac:dyDescent="0.25">
      <c r="Q91" s="904"/>
      <c r="R91" s="904"/>
      <c r="S91" s="904"/>
    </row>
    <row r="92" spans="17:19" x14ac:dyDescent="0.25">
      <c r="Q92" s="904"/>
      <c r="R92" s="904"/>
      <c r="S92" s="904"/>
    </row>
    <row r="93" spans="17:19" x14ac:dyDescent="0.25">
      <c r="Q93" s="904"/>
      <c r="R93" s="904"/>
      <c r="S93" s="904"/>
    </row>
    <row r="94" spans="17:19" x14ac:dyDescent="0.25">
      <c r="Q94" s="904"/>
      <c r="R94" s="904"/>
      <c r="S94" s="904"/>
    </row>
    <row r="95" spans="17:19" x14ac:dyDescent="0.25">
      <c r="Q95" s="904"/>
      <c r="R95" s="904"/>
      <c r="S95" s="904"/>
    </row>
    <row r="96" spans="17:19" x14ac:dyDescent="0.25">
      <c r="Q96" s="904"/>
      <c r="R96" s="904"/>
      <c r="S96" s="904"/>
    </row>
    <row r="97" spans="17:19" x14ac:dyDescent="0.25">
      <c r="Q97" s="904"/>
      <c r="R97" s="904"/>
      <c r="S97" s="904"/>
    </row>
    <row r="98" spans="17:19" x14ac:dyDescent="0.25">
      <c r="Q98" s="904"/>
      <c r="R98" s="904"/>
      <c r="S98" s="904"/>
    </row>
    <row r="99" spans="17:19" x14ac:dyDescent="0.25">
      <c r="Q99" s="904"/>
      <c r="R99" s="904"/>
      <c r="S99" s="904"/>
    </row>
    <row r="100" spans="17:19" x14ac:dyDescent="0.25">
      <c r="Q100" s="904"/>
      <c r="R100" s="904"/>
      <c r="S100" s="904"/>
    </row>
    <row r="101" spans="17:19" x14ac:dyDescent="0.25">
      <c r="Q101" s="904"/>
      <c r="R101" s="904"/>
      <c r="S101" s="904"/>
    </row>
    <row r="102" spans="17:19" x14ac:dyDescent="0.25">
      <c r="Q102" s="904"/>
      <c r="R102" s="904"/>
      <c r="S102" s="904"/>
    </row>
    <row r="103" spans="17:19" x14ac:dyDescent="0.25">
      <c r="Q103" s="904"/>
      <c r="R103" s="904"/>
      <c r="S103" s="904"/>
    </row>
    <row r="104" spans="17:19" x14ac:dyDescent="0.25">
      <c r="Q104" s="919" t="s">
        <v>223</v>
      </c>
      <c r="R104" s="918"/>
      <c r="S104" s="920">
        <f>(SUM(F$48:F$50,F$61:F$65)/SUM(F$51:F$60))*100</f>
        <v>111.04145065034091</v>
      </c>
    </row>
    <row r="105" spans="17:19" x14ac:dyDescent="0.25">
      <c r="Q105" s="919" t="s">
        <v>224</v>
      </c>
      <c r="R105" s="918"/>
      <c r="S105" s="920">
        <f>(SUM(F$48:F$50)/SUM(F$51:F$60))*100</f>
        <v>52.423961892923018</v>
      </c>
    </row>
    <row r="106" spans="17:19" x14ac:dyDescent="0.25">
      <c r="Q106" s="919" t="s">
        <v>225</v>
      </c>
      <c r="R106" s="918"/>
      <c r="S106" s="920">
        <f>(SUM(F$61:F$65)/SUM(F$51:F$60))*100</f>
        <v>58.617488757417867</v>
      </c>
    </row>
    <row r="107" spans="17:19" x14ac:dyDescent="0.25">
      <c r="Q107" s="919" t="s">
        <v>226</v>
      </c>
      <c r="R107" s="918"/>
      <c r="S107" s="920">
        <f>(SUM(F$61:F$65)/SUM(F$48:F$50))*100</f>
        <v>111.81430521627733</v>
      </c>
    </row>
    <row r="108" spans="17:19" x14ac:dyDescent="0.25">
      <c r="Q108" s="919" t="s">
        <v>227</v>
      </c>
      <c r="R108" s="918"/>
      <c r="S108" s="921">
        <f>(F$21/F$43)*100</f>
        <v>101.78260057668678</v>
      </c>
    </row>
    <row r="109" spans="17:19" x14ac:dyDescent="0.25">
      <c r="Q109" s="919" t="s">
        <v>228</v>
      </c>
      <c r="R109" s="918"/>
      <c r="S109" s="921">
        <f>(SUM(F$48)/SUM(F$28:F$33))*1000</f>
        <v>524.07452881709287</v>
      </c>
    </row>
    <row r="110" spans="17:19" x14ac:dyDescent="0.25">
      <c r="Q110" s="919" t="s">
        <v>229</v>
      </c>
      <c r="R110" s="918"/>
      <c r="S110" s="921">
        <f>(SUM(F$52:F$54)/SUM(F$48:F$51,F$55:F$65))*100</f>
        <v>14.431894661043884</v>
      </c>
    </row>
    <row r="111" spans="17:19" x14ac:dyDescent="0.25">
      <c r="Q111" s="904"/>
      <c r="R111" s="904"/>
      <c r="S111" s="904"/>
    </row>
    <row r="112" spans="17:19" x14ac:dyDescent="0.25">
      <c r="Q112" s="904"/>
      <c r="R112" s="904"/>
      <c r="S112" s="904"/>
    </row>
    <row r="113" spans="17:19" x14ac:dyDescent="0.25">
      <c r="Q113" s="904"/>
      <c r="R113" s="904"/>
      <c r="S113" s="904"/>
    </row>
    <row r="114" spans="17:19" x14ac:dyDescent="0.25">
      <c r="Q114" s="904"/>
      <c r="R114" s="904"/>
      <c r="S114" s="904"/>
    </row>
    <row r="115" spans="17:19" x14ac:dyDescent="0.25">
      <c r="Q115" s="904"/>
      <c r="R115" s="904"/>
      <c r="S115" s="904"/>
    </row>
    <row r="116" spans="17:19" x14ac:dyDescent="0.25">
      <c r="Q116" s="904"/>
      <c r="R116" s="904"/>
      <c r="S116" s="904"/>
    </row>
    <row r="117" spans="17:19" x14ac:dyDescent="0.25">
      <c r="Q117" s="904"/>
      <c r="R117" s="904"/>
      <c r="S117" s="904"/>
    </row>
    <row r="118" spans="17:19" x14ac:dyDescent="0.25">
      <c r="Q118" s="904"/>
      <c r="R118" s="904"/>
      <c r="S118" s="904"/>
    </row>
    <row r="119" spans="17:19" x14ac:dyDescent="0.25">
      <c r="Q119" s="904"/>
      <c r="R119" s="904"/>
      <c r="S119" s="904"/>
    </row>
    <row r="120" spans="17:19" x14ac:dyDescent="0.25">
      <c r="Q120" s="904"/>
      <c r="R120" s="904"/>
      <c r="S120" s="904"/>
    </row>
    <row r="121" spans="17:19" x14ac:dyDescent="0.25">
      <c r="Q121" s="904"/>
      <c r="R121" s="904"/>
      <c r="S121" s="904"/>
    </row>
    <row r="122" spans="17:19" x14ac:dyDescent="0.25">
      <c r="Q122" s="904"/>
      <c r="R122" s="904"/>
      <c r="S122" s="904"/>
    </row>
    <row r="123" spans="17:19" x14ac:dyDescent="0.25">
      <c r="Q123" s="904"/>
      <c r="R123" s="904"/>
      <c r="S123" s="904"/>
    </row>
    <row r="124" spans="17:19" x14ac:dyDescent="0.25">
      <c r="Q124" s="919" t="s">
        <v>223</v>
      </c>
      <c r="R124" s="918"/>
      <c r="S124" s="920">
        <f>(SUM(G$48:G$50,G$61:G$65)/SUM(G$51:G$60))*100</f>
        <v>99.327945081170228</v>
      </c>
    </row>
    <row r="125" spans="17:19" x14ac:dyDescent="0.25">
      <c r="Q125" s="919" t="s">
        <v>224</v>
      </c>
      <c r="R125" s="918"/>
      <c r="S125" s="920">
        <f>(SUM(G$48:G$50)/SUM(G$51:G$60))*100</f>
        <v>47.79693259529909</v>
      </c>
    </row>
    <row r="126" spans="17:19" x14ac:dyDescent="0.25">
      <c r="Q126" s="919" t="s">
        <v>225</v>
      </c>
      <c r="R126" s="918"/>
      <c r="S126" s="920">
        <f>(SUM(G$61:G$65)/SUM(G$51:G$60))*100</f>
        <v>51.53101248587113</v>
      </c>
    </row>
    <row r="127" spans="17:19" x14ac:dyDescent="0.25">
      <c r="Q127" s="919" t="s">
        <v>226</v>
      </c>
      <c r="R127" s="918"/>
      <c r="S127" s="920">
        <f>(SUM(G$61:G$65)/SUM(G$48:G$50))*100</f>
        <v>107.81238394980038</v>
      </c>
    </row>
    <row r="128" spans="17:19" x14ac:dyDescent="0.25">
      <c r="Q128" s="919" t="s">
        <v>227</v>
      </c>
      <c r="R128" s="918"/>
      <c r="S128" s="921">
        <f>(G$21/G$43)*100</f>
        <v>99.678342104381542</v>
      </c>
    </row>
    <row r="129" spans="17:19" x14ac:dyDescent="0.25">
      <c r="Q129" s="919" t="s">
        <v>228</v>
      </c>
      <c r="R129" s="918"/>
      <c r="S129" s="921">
        <f>(SUM(G$48)/SUM(G$28:G$33))*1000</f>
        <v>455.88476160994082</v>
      </c>
    </row>
    <row r="130" spans="17:19" x14ac:dyDescent="0.25">
      <c r="Q130" s="919" t="s">
        <v>229</v>
      </c>
      <c r="R130" s="918"/>
      <c r="S130" s="921">
        <f>(SUM(G$52:G$54)/SUM(G$48:G$51,G$55:G$65))*100</f>
        <v>16.367985040826589</v>
      </c>
    </row>
    <row r="147" spans="4:8" x14ac:dyDescent="0.25">
      <c r="D147" s="19"/>
      <c r="E147" s="19"/>
      <c r="F147" s="19"/>
      <c r="G147" s="19"/>
      <c r="H147" s="19"/>
    </row>
  </sheetData>
  <mergeCells count="3">
    <mergeCell ref="A1:G1"/>
    <mergeCell ref="A23:G23"/>
    <mergeCell ref="A46:G46"/>
  </mergeCells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Z147"/>
  <sheetViews>
    <sheetView workbookViewId="0">
      <selection sqref="A1:G1"/>
    </sheetView>
  </sheetViews>
  <sheetFormatPr defaultRowHeight="15" x14ac:dyDescent="0.25"/>
  <cols>
    <col min="1" max="9" width="9.140625" style="18"/>
    <col min="10" max="11" width="11.140625" style="18" bestFit="1" customWidth="1"/>
    <col min="12" max="12" width="11.140625" style="18" customWidth="1"/>
    <col min="13" max="14" width="11.140625" style="18" bestFit="1" customWidth="1"/>
    <col min="15" max="15" width="11.140625" style="18" customWidth="1"/>
    <col min="16" max="17" width="11.140625" style="18" bestFit="1" customWidth="1"/>
    <col min="18" max="18" width="11.140625" style="18" customWidth="1"/>
    <col min="19" max="20" width="11.140625" style="18" bestFit="1" customWidth="1"/>
    <col min="21" max="21" width="11.140625" style="18" customWidth="1"/>
    <col min="22" max="23" width="11.140625" style="18" bestFit="1" customWidth="1"/>
    <col min="24" max="24" width="11.140625" style="18" customWidth="1"/>
    <col min="25" max="26" width="11.140625" style="18" bestFit="1" customWidth="1"/>
    <col min="27" max="16384" width="9.140625" style="18"/>
  </cols>
  <sheetData>
    <row r="1" spans="1:26" x14ac:dyDescent="0.25">
      <c r="A1" s="922" t="s">
        <v>115</v>
      </c>
      <c r="B1" s="923"/>
      <c r="C1" s="923"/>
      <c r="D1" s="923"/>
      <c r="E1" s="923"/>
      <c r="F1" s="923"/>
      <c r="G1" s="924"/>
      <c r="J1" s="20" t="s">
        <v>23</v>
      </c>
      <c r="K1" s="20" t="s">
        <v>24</v>
      </c>
      <c r="L1" s="20"/>
      <c r="M1" s="20" t="s">
        <v>23</v>
      </c>
      <c r="N1" s="20" t="s">
        <v>24</v>
      </c>
      <c r="O1" s="20"/>
      <c r="P1" s="20" t="s">
        <v>23</v>
      </c>
      <c r="Q1" s="20" t="s">
        <v>24</v>
      </c>
      <c r="R1" s="20"/>
      <c r="S1" s="20" t="s">
        <v>23</v>
      </c>
      <c r="T1" s="20" t="s">
        <v>24</v>
      </c>
      <c r="U1" s="20"/>
      <c r="V1" s="20" t="s">
        <v>23</v>
      </c>
      <c r="W1" s="20" t="s">
        <v>24</v>
      </c>
      <c r="X1" s="20"/>
      <c r="Y1" s="20" t="s">
        <v>23</v>
      </c>
      <c r="Z1" s="20" t="s">
        <v>24</v>
      </c>
    </row>
    <row r="2" spans="1:26" x14ac:dyDescent="0.25">
      <c r="A2" s="421" t="s">
        <v>1</v>
      </c>
      <c r="B2" s="415">
        <v>2010</v>
      </c>
      <c r="C2" s="415">
        <v>2015</v>
      </c>
      <c r="D2" s="415">
        <v>2020</v>
      </c>
      <c r="E2" s="415">
        <v>2025</v>
      </c>
      <c r="F2" s="415">
        <v>2030</v>
      </c>
      <c r="G2" s="424">
        <v>2035</v>
      </c>
      <c r="J2" s="1">
        <f>B2</f>
        <v>2010</v>
      </c>
      <c r="K2" s="1">
        <f>B24</f>
        <v>2010</v>
      </c>
      <c r="L2" s="1"/>
      <c r="M2" s="1">
        <v>2015</v>
      </c>
      <c r="N2" s="1">
        <v>2015</v>
      </c>
      <c r="O2" s="1"/>
      <c r="P2" s="1">
        <v>2020</v>
      </c>
      <c r="Q2" s="1">
        <v>2020</v>
      </c>
      <c r="R2" s="1"/>
      <c r="S2" s="1">
        <v>2025</v>
      </c>
      <c r="T2" s="1">
        <v>2025</v>
      </c>
      <c r="U2" s="1"/>
      <c r="V2" s="1">
        <v>2030</v>
      </c>
      <c r="W2" s="1">
        <v>2030</v>
      </c>
      <c r="X2" s="1"/>
      <c r="Y2" s="1">
        <v>2035</v>
      </c>
      <c r="Z2" s="1">
        <v>2035</v>
      </c>
    </row>
    <row r="3" spans="1:26" x14ac:dyDescent="0.25">
      <c r="A3" s="421" t="s">
        <v>2</v>
      </c>
      <c r="B3" s="415">
        <v>615</v>
      </c>
      <c r="C3" s="416">
        <v>582.69477705186523</v>
      </c>
      <c r="D3" s="416">
        <v>569.88684592534719</v>
      </c>
      <c r="E3" s="416">
        <v>566.58144900452078</v>
      </c>
      <c r="F3" s="416">
        <v>581.15706832417709</v>
      </c>
      <c r="G3" s="425">
        <v>597.00108263759944</v>
      </c>
      <c r="I3" s="21" t="s">
        <v>2</v>
      </c>
      <c r="J3" s="20">
        <f>-B3/B$66</f>
        <v>-3.6129714487134298E-2</v>
      </c>
      <c r="K3" s="20">
        <f>B25/B$66</f>
        <v>3.201738926095641E-2</v>
      </c>
      <c r="L3" s="21" t="s">
        <v>2</v>
      </c>
      <c r="M3" s="20">
        <f>-C3/C$66</f>
        <v>-3.3033988362851936E-2</v>
      </c>
      <c r="N3" s="20">
        <f>C25/C$66</f>
        <v>3.1735901846862327E-2</v>
      </c>
      <c r="O3" s="21" t="s">
        <v>2</v>
      </c>
      <c r="P3" s="20">
        <f>-D3/D$66</f>
        <v>-3.1430797130337668E-2</v>
      </c>
      <c r="Q3" s="20">
        <f>D25/D$66</f>
        <v>3.0198214058959467E-2</v>
      </c>
      <c r="R3" s="21" t="s">
        <v>2</v>
      </c>
      <c r="S3" s="20">
        <f>-E3/E$66</f>
        <v>-3.0596526356332299E-2</v>
      </c>
      <c r="T3" s="20">
        <f>E25/E$66</f>
        <v>2.9396662574668681E-2</v>
      </c>
      <c r="U3" s="21" t="s">
        <v>2</v>
      </c>
      <c r="V3" s="20">
        <f>-F3/F$66</f>
        <v>-3.0875583590663537E-2</v>
      </c>
      <c r="W3" s="20">
        <f>F25/F$66</f>
        <v>2.966477639102651E-2</v>
      </c>
      <c r="X3" s="21" t="s">
        <v>2</v>
      </c>
      <c r="Y3" s="20">
        <f>-G3/G$66</f>
        <v>-3.1339829181184463E-2</v>
      </c>
      <c r="Z3" s="20">
        <f>G25/G$66</f>
        <v>3.0110816272118406E-2</v>
      </c>
    </row>
    <row r="4" spans="1:26" x14ac:dyDescent="0.25">
      <c r="A4" s="421" t="s">
        <v>3</v>
      </c>
      <c r="B4" s="415">
        <v>529</v>
      </c>
      <c r="C4" s="416">
        <v>613.8711943348311</v>
      </c>
      <c r="D4" s="416">
        <v>581.75917785175704</v>
      </c>
      <c r="E4" s="416">
        <v>568.92303936705127</v>
      </c>
      <c r="F4" s="416">
        <v>565.59381981521358</v>
      </c>
      <c r="G4" s="425">
        <v>580.10741684115226</v>
      </c>
      <c r="I4" s="21" t="s">
        <v>3</v>
      </c>
      <c r="J4" s="20">
        <f t="shared" ref="J4:J20" si="0">-B4/B$66</f>
        <v>-3.1077429209258607E-2</v>
      </c>
      <c r="K4" s="20">
        <f t="shared" ref="K4:K20" si="1">B26/B$66</f>
        <v>3.166490424156973E-2</v>
      </c>
      <c r="L4" s="21" t="s">
        <v>3</v>
      </c>
      <c r="M4" s="20">
        <f t="shared" ref="M4:M20" si="2">-C4/C$66</f>
        <v>-3.4801434110232024E-2</v>
      </c>
      <c r="N4" s="20">
        <f t="shared" ref="N4:N20" si="3">C26/C$66</f>
        <v>3.0871081890269981E-2</v>
      </c>
      <c r="O4" s="21" t="s">
        <v>3</v>
      </c>
      <c r="P4" s="20">
        <f t="shared" ref="P4:P20" si="4">-D4/D$66</f>
        <v>-3.2085588268106625E-2</v>
      </c>
      <c r="Q4" s="20">
        <f t="shared" ref="Q4:Q20" si="5">D26/D$66</f>
        <v>3.0846158294978134E-2</v>
      </c>
      <c r="R4" s="21" t="s">
        <v>3</v>
      </c>
      <c r="S4" s="20">
        <f t="shared" ref="S4:S20" si="6">-E4/E$66</f>
        <v>-3.0722976898207216E-2</v>
      </c>
      <c r="T4" s="20">
        <f t="shared" ref="T4:T20" si="7">E26/E$66</f>
        <v>2.9542044946636776E-2</v>
      </c>
      <c r="U4" s="21" t="s">
        <v>3</v>
      </c>
      <c r="V4" s="20">
        <f t="shared" ref="V4:V20" si="8">-F4/F$66</f>
        <v>-3.0048742782091062E-2</v>
      </c>
      <c r="W4" s="20">
        <f t="shared" ref="W4:W20" si="9">F26/F$66</f>
        <v>2.8893737837477541E-2</v>
      </c>
      <c r="X4" s="21" t="s">
        <v>3</v>
      </c>
      <c r="Y4" s="20">
        <f t="shared" ref="Y4:Y20" si="10">-G4/G$66</f>
        <v>-3.0452988912879515E-2</v>
      </c>
      <c r="Z4" s="20">
        <f t="shared" ref="Z4:Z20" si="11">G26/G$66</f>
        <v>2.9282445689355285E-2</v>
      </c>
    </row>
    <row r="5" spans="1:26" x14ac:dyDescent="0.25">
      <c r="A5" s="421" t="s">
        <v>4</v>
      </c>
      <c r="B5" s="415">
        <v>591</v>
      </c>
      <c r="C5" s="416">
        <v>529.31982980192845</v>
      </c>
      <c r="D5" s="416">
        <v>613.98528560312241</v>
      </c>
      <c r="E5" s="416">
        <v>582.00291638790156</v>
      </c>
      <c r="F5" s="416">
        <v>569.11923834906565</v>
      </c>
      <c r="G5" s="425">
        <v>565.76363673076173</v>
      </c>
      <c r="I5" s="21" t="s">
        <v>4</v>
      </c>
      <c r="J5" s="20">
        <f t="shared" si="0"/>
        <v>-3.4719774409587595E-2</v>
      </c>
      <c r="K5" s="20">
        <f t="shared" si="1"/>
        <v>3.1488661731876394E-2</v>
      </c>
      <c r="L5" s="21" t="s">
        <v>4</v>
      </c>
      <c r="M5" s="20">
        <f t="shared" si="2"/>
        <v>-3.0008069038084575E-2</v>
      </c>
      <c r="N5" s="20">
        <f t="shared" si="3"/>
        <v>3.0601483541563227E-2</v>
      </c>
      <c r="O5" s="21" t="s">
        <v>4</v>
      </c>
      <c r="P5" s="20">
        <f t="shared" si="4"/>
        <v>-3.3862945057924948E-2</v>
      </c>
      <c r="Q5" s="20">
        <f t="shared" si="5"/>
        <v>3.007519457291255E-2</v>
      </c>
      <c r="R5" s="21" t="s">
        <v>4</v>
      </c>
      <c r="S5" s="20">
        <f t="shared" si="6"/>
        <v>-3.1429316300439991E-2</v>
      </c>
      <c r="T5" s="20">
        <f t="shared" si="7"/>
        <v>3.0243186461704839E-2</v>
      </c>
      <c r="U5" s="21" t="s">
        <v>4</v>
      </c>
      <c r="V5" s="20">
        <f t="shared" si="8"/>
        <v>-3.0236040434596437E-2</v>
      </c>
      <c r="W5" s="20">
        <f t="shared" si="9"/>
        <v>2.9103971261154618E-2</v>
      </c>
      <c r="X5" s="21" t="s">
        <v>4</v>
      </c>
      <c r="Y5" s="20">
        <f t="shared" si="10"/>
        <v>-2.9700005992838497E-2</v>
      </c>
      <c r="Z5" s="20">
        <f t="shared" si="11"/>
        <v>2.858802937581497E-2</v>
      </c>
    </row>
    <row r="6" spans="1:26" x14ac:dyDescent="0.25">
      <c r="A6" s="421" t="s">
        <v>5</v>
      </c>
      <c r="B6" s="415">
        <v>559</v>
      </c>
      <c r="C6" s="416">
        <v>589.55319630589156</v>
      </c>
      <c r="D6" s="416">
        <v>528.12428055359067</v>
      </c>
      <c r="E6" s="416">
        <v>612.35747281015051</v>
      </c>
      <c r="F6" s="416">
        <v>580.59635324111161</v>
      </c>
      <c r="G6" s="425">
        <v>567.7065445568785</v>
      </c>
      <c r="I6" s="21" t="s">
        <v>5</v>
      </c>
      <c r="J6" s="20">
        <f t="shared" si="0"/>
        <v>-3.283985430619199E-2</v>
      </c>
      <c r="K6" s="20">
        <f t="shared" si="1"/>
        <v>2.9080014099400777E-2</v>
      </c>
      <c r="L6" s="21" t="s">
        <v>5</v>
      </c>
      <c r="M6" s="20">
        <f t="shared" si="2"/>
        <v>-3.3422804173028488E-2</v>
      </c>
      <c r="N6" s="20">
        <f t="shared" si="3"/>
        <v>3.0459937609291467E-2</v>
      </c>
      <c r="O6" s="21" t="s">
        <v>5</v>
      </c>
      <c r="P6" s="20">
        <f t="shared" si="4"/>
        <v>-2.9127478973009831E-2</v>
      </c>
      <c r="Q6" s="20">
        <f t="shared" si="5"/>
        <v>2.9849033845020471E-2</v>
      </c>
      <c r="R6" s="21" t="s">
        <v>5</v>
      </c>
      <c r="S6" s="20">
        <f t="shared" si="6"/>
        <v>-3.3068522785650388E-2</v>
      </c>
      <c r="T6" s="20">
        <f t="shared" si="7"/>
        <v>2.9524437237291649E-2</v>
      </c>
      <c r="U6" s="21" t="s">
        <v>5</v>
      </c>
      <c r="V6" s="20">
        <f t="shared" si="8"/>
        <v>-3.0845794044323416E-2</v>
      </c>
      <c r="W6" s="20">
        <f t="shared" si="9"/>
        <v>2.9828777971670335E-2</v>
      </c>
      <c r="X6" s="21" t="s">
        <v>5</v>
      </c>
      <c r="Y6" s="20">
        <f t="shared" si="10"/>
        <v>-2.9801999776696085E-2</v>
      </c>
      <c r="Z6" s="20">
        <f t="shared" si="11"/>
        <v>2.8833560337405355E-2</v>
      </c>
    </row>
    <row r="7" spans="1:26" x14ac:dyDescent="0.25">
      <c r="A7" s="421" t="s">
        <v>6</v>
      </c>
      <c r="B7" s="415">
        <v>388</v>
      </c>
      <c r="C7" s="416">
        <v>556.02196965785015</v>
      </c>
      <c r="D7" s="416">
        <v>586.59944557100016</v>
      </c>
      <c r="E7" s="416">
        <v>525.581176099034</v>
      </c>
      <c r="F7" s="416">
        <v>609.18050132611063</v>
      </c>
      <c r="G7" s="425">
        <v>577.72051377095408</v>
      </c>
      <c r="I7" s="21" t="s">
        <v>6</v>
      </c>
      <c r="J7" s="20">
        <f t="shared" si="0"/>
        <v>-2.2794031253671718E-2</v>
      </c>
      <c r="K7" s="20">
        <f t="shared" si="1"/>
        <v>2.567265891199624E-2</v>
      </c>
      <c r="L7" s="21" t="s">
        <v>6</v>
      </c>
      <c r="M7" s="20">
        <f t="shared" si="2"/>
        <v>-3.1521860154810594E-2</v>
      </c>
      <c r="N7" s="20">
        <f t="shared" si="3"/>
        <v>2.8155659398016137E-2</v>
      </c>
      <c r="O7" s="21" t="s">
        <v>6</v>
      </c>
      <c r="P7" s="20">
        <f t="shared" si="4"/>
        <v>-3.2352542092059212E-2</v>
      </c>
      <c r="Q7" s="20">
        <f t="shared" si="5"/>
        <v>2.9740645330072618E-2</v>
      </c>
      <c r="R7" s="21" t="s">
        <v>6</v>
      </c>
      <c r="S7" s="20">
        <f t="shared" si="6"/>
        <v>-2.8382429984533275E-2</v>
      </c>
      <c r="T7" s="20">
        <f t="shared" si="7"/>
        <v>2.9344176404930557E-2</v>
      </c>
      <c r="U7" s="21" t="s">
        <v>6</v>
      </c>
      <c r="V7" s="20">
        <f t="shared" si="8"/>
        <v>-3.2364406312279159E-2</v>
      </c>
      <c r="W7" s="20">
        <f t="shared" si="9"/>
        <v>2.9162275313971392E-2</v>
      </c>
      <c r="X7" s="21" t="s">
        <v>6</v>
      </c>
      <c r="Y7" s="20">
        <f t="shared" si="10"/>
        <v>-3.0327687407291689E-2</v>
      </c>
      <c r="Z7" s="20">
        <f t="shared" si="11"/>
        <v>2.958769649920176E-2</v>
      </c>
    </row>
    <row r="8" spans="1:26" x14ac:dyDescent="0.25">
      <c r="A8" s="421" t="s">
        <v>7</v>
      </c>
      <c r="B8" s="415">
        <v>566</v>
      </c>
      <c r="C8" s="416">
        <v>386.33734409516342</v>
      </c>
      <c r="D8" s="416">
        <v>552.99560158963163</v>
      </c>
      <c r="E8" s="416">
        <v>583.59146225934376</v>
      </c>
      <c r="F8" s="416">
        <v>522.99079517160794</v>
      </c>
      <c r="G8" s="425">
        <v>605.95952809076448</v>
      </c>
      <c r="I8" s="21" t="s">
        <v>7</v>
      </c>
      <c r="J8" s="20">
        <f t="shared" si="0"/>
        <v>-3.3251086828809777E-2</v>
      </c>
      <c r="K8" s="20">
        <f t="shared" si="1"/>
        <v>3.7128422042063215E-2</v>
      </c>
      <c r="L8" s="21" t="s">
        <v>7</v>
      </c>
      <c r="M8" s="20">
        <f t="shared" si="2"/>
        <v>-2.1902141278055069E-2</v>
      </c>
      <c r="N8" s="20">
        <f t="shared" si="3"/>
        <v>2.4914121350197709E-2</v>
      </c>
      <c r="O8" s="21" t="s">
        <v>7</v>
      </c>
      <c r="P8" s="20">
        <f t="shared" si="4"/>
        <v>-3.0499199431968636E-2</v>
      </c>
      <c r="Q8" s="20">
        <f t="shared" si="5"/>
        <v>2.7467485357913421E-2</v>
      </c>
      <c r="R8" s="21" t="s">
        <v>7</v>
      </c>
      <c r="S8" s="20">
        <f t="shared" si="6"/>
        <v>-3.1515100940422855E-2</v>
      </c>
      <c r="T8" s="20">
        <f t="shared" si="7"/>
        <v>2.9207624372155815E-2</v>
      </c>
      <c r="U8" s="21" t="s">
        <v>7</v>
      </c>
      <c r="V8" s="20">
        <f t="shared" si="8"/>
        <v>-2.7785338755376202E-2</v>
      </c>
      <c r="W8" s="20">
        <f t="shared" si="9"/>
        <v>2.8965997962132152E-2</v>
      </c>
      <c r="X8" s="21" t="s">
        <v>7</v>
      </c>
      <c r="Y8" s="20">
        <f t="shared" si="10"/>
        <v>-3.1810106636948443E-2</v>
      </c>
      <c r="Z8" s="20">
        <f t="shared" si="11"/>
        <v>2.8910548752990584E-2</v>
      </c>
    </row>
    <row r="9" spans="1:26" x14ac:dyDescent="0.25">
      <c r="A9" s="421" t="s">
        <v>8</v>
      </c>
      <c r="B9" s="415">
        <v>525</v>
      </c>
      <c r="C9" s="416">
        <v>564.55383246906467</v>
      </c>
      <c r="D9" s="416">
        <v>385.62405841958611</v>
      </c>
      <c r="E9" s="416">
        <v>551.36102123342334</v>
      </c>
      <c r="F9" s="416">
        <v>582.04968639619608</v>
      </c>
      <c r="G9" s="425">
        <v>521.71512456855316</v>
      </c>
      <c r="I9" s="21" t="s">
        <v>8</v>
      </c>
      <c r="J9" s="20">
        <f t="shared" si="0"/>
        <v>-3.0842439196334157E-2</v>
      </c>
      <c r="K9" s="20">
        <f t="shared" si="1"/>
        <v>3.2604864293267539E-2</v>
      </c>
      <c r="L9" s="21" t="s">
        <v>8</v>
      </c>
      <c r="M9" s="20">
        <f t="shared" si="2"/>
        <v>-3.2005546413755769E-2</v>
      </c>
      <c r="N9" s="20">
        <f t="shared" si="3"/>
        <v>3.5907045095072226E-2</v>
      </c>
      <c r="O9" s="21" t="s">
        <v>8</v>
      </c>
      <c r="P9" s="20">
        <f t="shared" si="4"/>
        <v>-2.1268207251007903E-2</v>
      </c>
      <c r="Q9" s="20">
        <f t="shared" si="5"/>
        <v>2.4365585520053377E-2</v>
      </c>
      <c r="R9" s="21" t="s">
        <v>8</v>
      </c>
      <c r="S9" s="20">
        <f t="shared" si="6"/>
        <v>-2.9774592951574249E-2</v>
      </c>
      <c r="T9" s="20">
        <f t="shared" si="7"/>
        <v>2.6956862711493477E-2</v>
      </c>
      <c r="U9" s="21" t="s">
        <v>8</v>
      </c>
      <c r="V9" s="20">
        <f t="shared" si="8"/>
        <v>-3.0923006405250707E-2</v>
      </c>
      <c r="W9" s="20">
        <f t="shared" si="9"/>
        <v>2.8806139738470439E-2</v>
      </c>
      <c r="X9" s="21" t="s">
        <v>8</v>
      </c>
      <c r="Y9" s="20">
        <f t="shared" si="10"/>
        <v>-2.7387660358974816E-2</v>
      </c>
      <c r="Z9" s="20">
        <f t="shared" si="11"/>
        <v>2.8702239616938664E-2</v>
      </c>
    </row>
    <row r="10" spans="1:26" x14ac:dyDescent="0.25">
      <c r="A10" s="421" t="s">
        <v>9</v>
      </c>
      <c r="B10" s="415">
        <v>498</v>
      </c>
      <c r="C10" s="416">
        <v>522.37099035839765</v>
      </c>
      <c r="D10" s="416">
        <v>561.68059371716947</v>
      </c>
      <c r="E10" s="416">
        <v>383.93021384730594</v>
      </c>
      <c r="F10" s="416">
        <v>548.35019864948185</v>
      </c>
      <c r="G10" s="425">
        <v>579.05242282288032</v>
      </c>
      <c r="I10" s="21" t="s">
        <v>9</v>
      </c>
      <c r="J10" s="20">
        <f t="shared" si="0"/>
        <v>-2.9256256609094113E-2</v>
      </c>
      <c r="K10" s="20">
        <f t="shared" si="1"/>
        <v>3.2134884267418631E-2</v>
      </c>
      <c r="L10" s="21" t="s">
        <v>9</v>
      </c>
      <c r="M10" s="20">
        <f t="shared" si="2"/>
        <v>-2.961412714886031E-2</v>
      </c>
      <c r="N10" s="20">
        <f t="shared" si="3"/>
        <v>3.1525502127843386E-2</v>
      </c>
      <c r="O10" s="21" t="s">
        <v>9</v>
      </c>
      <c r="P10" s="20">
        <f t="shared" si="4"/>
        <v>-3.0978200180259253E-2</v>
      </c>
      <c r="Q10" s="20">
        <f t="shared" si="5"/>
        <v>3.4983888213650859E-2</v>
      </c>
      <c r="R10" s="21" t="s">
        <v>9</v>
      </c>
      <c r="S10" s="20">
        <f t="shared" si="6"/>
        <v>-2.0732995984267855E-2</v>
      </c>
      <c r="T10" s="20">
        <f t="shared" si="7"/>
        <v>2.3964313272094924E-2</v>
      </c>
      <c r="U10" s="21" t="s">
        <v>9</v>
      </c>
      <c r="V10" s="20">
        <f t="shared" si="8"/>
        <v>-2.9132627508394862E-2</v>
      </c>
      <c r="W10" s="20">
        <f t="shared" si="9"/>
        <v>2.6560817851914467E-2</v>
      </c>
      <c r="X10" s="21" t="s">
        <v>9</v>
      </c>
      <c r="Y10" s="20">
        <f t="shared" si="10"/>
        <v>-3.0397606547116061E-2</v>
      </c>
      <c r="Z10" s="20">
        <f t="shared" si="11"/>
        <v>2.8510698164060141E-2</v>
      </c>
    </row>
    <row r="11" spans="1:26" x14ac:dyDescent="0.25">
      <c r="A11" s="421" t="s">
        <v>10</v>
      </c>
      <c r="B11" s="415">
        <v>513</v>
      </c>
      <c r="C11" s="416">
        <v>495.2714069662058</v>
      </c>
      <c r="D11" s="416">
        <v>519.42050306409544</v>
      </c>
      <c r="E11" s="416">
        <v>558.46949353732134</v>
      </c>
      <c r="F11" s="416">
        <v>381.99972479702461</v>
      </c>
      <c r="G11" s="425">
        <v>545.02348881874434</v>
      </c>
      <c r="I11" s="21" t="s">
        <v>10</v>
      </c>
      <c r="J11" s="20">
        <f t="shared" si="0"/>
        <v>-3.0137469157560805E-2</v>
      </c>
      <c r="K11" s="20">
        <f t="shared" si="1"/>
        <v>3.5307249441898718E-2</v>
      </c>
      <c r="L11" s="21" t="s">
        <v>10</v>
      </c>
      <c r="M11" s="20">
        <f t="shared" si="2"/>
        <v>-2.8077804261352913E-2</v>
      </c>
      <c r="N11" s="20">
        <f t="shared" si="3"/>
        <v>3.1042069715383071E-2</v>
      </c>
      <c r="O11" s="21" t="s">
        <v>10</v>
      </c>
      <c r="P11" s="20">
        <f t="shared" si="4"/>
        <v>-2.8647442161323602E-2</v>
      </c>
      <c r="Q11" s="20">
        <f t="shared" si="5"/>
        <v>3.0685585199280746E-2</v>
      </c>
      <c r="R11" s="21" t="s">
        <v>10</v>
      </c>
      <c r="S11" s="20">
        <f t="shared" si="6"/>
        <v>-3.0158464609535536E-2</v>
      </c>
      <c r="T11" s="20">
        <f t="shared" si="7"/>
        <v>3.4252569243907856E-2</v>
      </c>
      <c r="U11" s="21" t="s">
        <v>10</v>
      </c>
      <c r="V11" s="20">
        <f t="shared" si="8"/>
        <v>-2.0294796497255872E-2</v>
      </c>
      <c r="W11" s="20">
        <f t="shared" si="9"/>
        <v>2.3644130533288083E-2</v>
      </c>
      <c r="X11" s="21" t="s">
        <v>10</v>
      </c>
      <c r="Y11" s="20">
        <f t="shared" si="10"/>
        <v>-2.8611242987780946E-2</v>
      </c>
      <c r="Z11" s="20">
        <f t="shared" si="11"/>
        <v>2.6243817131753566E-2</v>
      </c>
    </row>
    <row r="12" spans="1:26" x14ac:dyDescent="0.25">
      <c r="A12" s="422" t="s">
        <v>11</v>
      </c>
      <c r="B12" s="417">
        <v>638</v>
      </c>
      <c r="C12" s="418">
        <v>508.58953999716772</v>
      </c>
      <c r="D12" s="418">
        <v>490.829546941572</v>
      </c>
      <c r="E12" s="418">
        <v>514.68285777254266</v>
      </c>
      <c r="F12" s="418">
        <v>553.34288693352551</v>
      </c>
      <c r="G12" s="426">
        <v>378.75272844757535</v>
      </c>
      <c r="I12" s="21" t="s">
        <v>11</v>
      </c>
      <c r="J12" s="20">
        <f t="shared" si="0"/>
        <v>-3.7480907061449888E-2</v>
      </c>
      <c r="K12" s="20">
        <f t="shared" si="1"/>
        <v>4.082951474562331E-2</v>
      </c>
      <c r="L12" s="21" t="s">
        <v>11</v>
      </c>
      <c r="M12" s="20">
        <f t="shared" si="2"/>
        <v>-2.883283256928736E-2</v>
      </c>
      <c r="N12" s="20">
        <f t="shared" si="3"/>
        <v>3.4047222802838388E-2</v>
      </c>
      <c r="O12" s="21" t="s">
        <v>11</v>
      </c>
      <c r="P12" s="20">
        <f t="shared" si="4"/>
        <v>-2.7070573791620721E-2</v>
      </c>
      <c r="Q12" s="20">
        <f t="shared" si="5"/>
        <v>3.0171422304277301E-2</v>
      </c>
      <c r="R12" s="21" t="s">
        <v>11</v>
      </c>
      <c r="S12" s="20">
        <f t="shared" si="6"/>
        <v>-2.7793899095457993E-2</v>
      </c>
      <c r="T12" s="20">
        <f t="shared" si="7"/>
        <v>2.9999815658593641E-2</v>
      </c>
      <c r="U12" s="21" t="s">
        <v>11</v>
      </c>
      <c r="V12" s="20">
        <f t="shared" si="8"/>
        <v>-2.9397877942155617E-2</v>
      </c>
      <c r="W12" s="20">
        <f t="shared" si="9"/>
        <v>3.362652268608516E-2</v>
      </c>
      <c r="X12" s="21" t="s">
        <v>11</v>
      </c>
      <c r="Y12" s="20">
        <f t="shared" si="10"/>
        <v>-1.9882787748075309E-2</v>
      </c>
      <c r="Z12" s="20">
        <f t="shared" si="11"/>
        <v>2.3380063143604315E-2</v>
      </c>
    </row>
    <row r="13" spans="1:26" x14ac:dyDescent="0.25">
      <c r="A13" s="422" t="s">
        <v>12</v>
      </c>
      <c r="B13" s="417">
        <v>658</v>
      </c>
      <c r="C13" s="418">
        <v>630.01399501271396</v>
      </c>
      <c r="D13" s="418">
        <v>502.34593814265668</v>
      </c>
      <c r="E13" s="418">
        <v>484.63488130511172</v>
      </c>
      <c r="F13" s="418">
        <v>508.11512089128917</v>
      </c>
      <c r="G13" s="426">
        <v>546.25326787433141</v>
      </c>
      <c r="I13" s="21" t="s">
        <v>12</v>
      </c>
      <c r="J13" s="20">
        <f t="shared" si="0"/>
        <v>-3.8655857126072141E-2</v>
      </c>
      <c r="K13" s="20">
        <f t="shared" si="1"/>
        <v>4.3296909881330045E-2</v>
      </c>
      <c r="L13" s="21" t="s">
        <v>12</v>
      </c>
      <c r="M13" s="20">
        <f t="shared" si="2"/>
        <v>-3.5716597778653852E-2</v>
      </c>
      <c r="N13" s="20">
        <f t="shared" si="3"/>
        <v>3.9045874055857521E-2</v>
      </c>
      <c r="O13" s="21" t="s">
        <v>12</v>
      </c>
      <c r="P13" s="20">
        <f t="shared" si="4"/>
        <v>-2.7705733838045647E-2</v>
      </c>
      <c r="Q13" s="20">
        <f t="shared" si="5"/>
        <v>3.2826818739058752E-2</v>
      </c>
      <c r="R13" s="21" t="s">
        <v>12</v>
      </c>
      <c r="S13" s="20">
        <f t="shared" si="6"/>
        <v>-2.6171248538233577E-2</v>
      </c>
      <c r="T13" s="20">
        <f t="shared" si="7"/>
        <v>2.9274140370942905E-2</v>
      </c>
      <c r="U13" s="21" t="s">
        <v>12</v>
      </c>
      <c r="V13" s="20">
        <f t="shared" si="8"/>
        <v>-2.6995027237641613E-2</v>
      </c>
      <c r="W13" s="20">
        <f t="shared" si="9"/>
        <v>2.924123492370315E-2</v>
      </c>
      <c r="X13" s="21" t="s">
        <v>12</v>
      </c>
      <c r="Y13" s="20">
        <f t="shared" si="10"/>
        <v>-2.867580076942251E-2</v>
      </c>
      <c r="Z13" s="20">
        <f t="shared" si="11"/>
        <v>3.2913636041817212E-2</v>
      </c>
    </row>
    <row r="14" spans="1:26" x14ac:dyDescent="0.25">
      <c r="A14" s="422" t="s">
        <v>13</v>
      </c>
      <c r="B14" s="417">
        <v>666</v>
      </c>
      <c r="C14" s="418">
        <v>643.05140153721436</v>
      </c>
      <c r="D14" s="418">
        <v>615.6760384590624</v>
      </c>
      <c r="E14" s="418">
        <v>491.03567073972943</v>
      </c>
      <c r="F14" s="418">
        <v>473.56732384548206</v>
      </c>
      <c r="G14" s="426">
        <v>496.44529631941998</v>
      </c>
      <c r="I14" s="21" t="s">
        <v>13</v>
      </c>
      <c r="J14" s="20">
        <f t="shared" si="0"/>
        <v>-3.9125837151921042E-2</v>
      </c>
      <c r="K14" s="20">
        <f t="shared" si="1"/>
        <v>3.7774644577605453E-2</v>
      </c>
      <c r="L14" s="21" t="s">
        <v>13</v>
      </c>
      <c r="M14" s="20">
        <f t="shared" si="2"/>
        <v>-3.6455711208829289E-2</v>
      </c>
      <c r="N14" s="20">
        <f t="shared" si="3"/>
        <v>4.1320807905333282E-2</v>
      </c>
      <c r="O14" s="21" t="s">
        <v>13</v>
      </c>
      <c r="P14" s="20">
        <f t="shared" si="4"/>
        <v>-3.3956194639649023E-2</v>
      </c>
      <c r="Q14" s="20">
        <f t="shared" si="5"/>
        <v>3.7575035495128424E-2</v>
      </c>
      <c r="R14" s="21" t="s">
        <v>13</v>
      </c>
      <c r="S14" s="20">
        <f t="shared" si="6"/>
        <v>-2.6516903912199151E-2</v>
      </c>
      <c r="T14" s="20">
        <f t="shared" si="7"/>
        <v>3.1796813117303195E-2</v>
      </c>
      <c r="U14" s="21" t="s">
        <v>13</v>
      </c>
      <c r="V14" s="20">
        <f t="shared" si="8"/>
        <v>-2.5159579552841045E-2</v>
      </c>
      <c r="W14" s="20">
        <f t="shared" si="9"/>
        <v>2.8487786316497881E-2</v>
      </c>
      <c r="X14" s="21" t="s">
        <v>13</v>
      </c>
      <c r="Y14" s="20">
        <f t="shared" si="10"/>
        <v>-2.6061109832019664E-2</v>
      </c>
      <c r="Z14" s="20">
        <f t="shared" si="11"/>
        <v>2.8574756057382696E-2</v>
      </c>
    </row>
    <row r="15" spans="1:26" x14ac:dyDescent="0.25">
      <c r="A15" s="422" t="s">
        <v>14</v>
      </c>
      <c r="B15" s="417">
        <v>535</v>
      </c>
      <c r="C15" s="418">
        <v>638.17536358297446</v>
      </c>
      <c r="D15" s="418">
        <v>616.33133743519352</v>
      </c>
      <c r="E15" s="418">
        <v>590.0773062503556</v>
      </c>
      <c r="F15" s="418">
        <v>470.73813145522303</v>
      </c>
      <c r="G15" s="426">
        <v>453.84879718690723</v>
      </c>
      <c r="I15" s="21" t="s">
        <v>14</v>
      </c>
      <c r="J15" s="20">
        <f t="shared" si="0"/>
        <v>-3.142991422864528E-2</v>
      </c>
      <c r="K15" s="20">
        <f t="shared" si="1"/>
        <v>2.9021266596169663E-2</v>
      </c>
      <c r="L15" s="21" t="s">
        <v>14</v>
      </c>
      <c r="M15" s="20">
        <f t="shared" si="2"/>
        <v>-3.6179280069610673E-2</v>
      </c>
      <c r="N15" s="20">
        <f t="shared" si="3"/>
        <v>3.5705438828150506E-2</v>
      </c>
      <c r="O15" s="21" t="s">
        <v>14</v>
      </c>
      <c r="P15" s="20">
        <f t="shared" si="4"/>
        <v>-3.399233614620556E-2</v>
      </c>
      <c r="Q15" s="20">
        <f t="shared" si="5"/>
        <v>3.937874832860961E-2</v>
      </c>
      <c r="R15" s="21" t="s">
        <v>14</v>
      </c>
      <c r="S15" s="20">
        <f t="shared" si="6"/>
        <v>-3.1865349429784307E-2</v>
      </c>
      <c r="T15" s="20">
        <f t="shared" si="7"/>
        <v>3.6048425526027127E-2</v>
      </c>
      <c r="U15" s="21" t="s">
        <v>14</v>
      </c>
      <c r="V15" s="20">
        <f t="shared" si="8"/>
        <v>-2.500927084818844E-2</v>
      </c>
      <c r="W15" s="20">
        <f t="shared" si="9"/>
        <v>3.0653303633484667E-2</v>
      </c>
      <c r="X15" s="21" t="s">
        <v>14</v>
      </c>
      <c r="Y15" s="20">
        <f t="shared" si="10"/>
        <v>-2.3824988248066368E-2</v>
      </c>
      <c r="Z15" s="20">
        <f t="shared" si="11"/>
        <v>2.7580073927320897E-2</v>
      </c>
    </row>
    <row r="16" spans="1:26" x14ac:dyDescent="0.25">
      <c r="A16" s="422" t="s">
        <v>15</v>
      </c>
      <c r="B16" s="417">
        <v>350</v>
      </c>
      <c r="C16" s="418">
        <v>496.30780426680803</v>
      </c>
      <c r="D16" s="418">
        <v>592.11157353040062</v>
      </c>
      <c r="E16" s="418">
        <v>571.98133605082069</v>
      </c>
      <c r="F16" s="418">
        <v>547.60706026362391</v>
      </c>
      <c r="G16" s="426">
        <v>436.96850598363653</v>
      </c>
      <c r="I16" s="21" t="s">
        <v>15</v>
      </c>
      <c r="J16" s="20">
        <f t="shared" si="0"/>
        <v>-2.0561626130889438E-2</v>
      </c>
      <c r="K16" s="20">
        <f t="shared" si="1"/>
        <v>2.0032898601809422E-2</v>
      </c>
      <c r="L16" s="21" t="s">
        <v>15</v>
      </c>
      <c r="M16" s="20">
        <f t="shared" si="2"/>
        <v>-2.8136559441106889E-2</v>
      </c>
      <c r="N16" s="20">
        <f t="shared" si="3"/>
        <v>2.687173683715021E-2</v>
      </c>
      <c r="O16" s="21" t="s">
        <v>15</v>
      </c>
      <c r="P16" s="20">
        <f t="shared" si="4"/>
        <v>-3.2656550820962346E-2</v>
      </c>
      <c r="Q16" s="20">
        <f t="shared" si="5"/>
        <v>3.333143942068053E-2</v>
      </c>
      <c r="R16" s="21" t="s">
        <v>15</v>
      </c>
      <c r="S16" s="20">
        <f t="shared" si="6"/>
        <v>-3.0888131008450045E-2</v>
      </c>
      <c r="T16" s="20">
        <f t="shared" si="7"/>
        <v>3.7001828498622602E-2</v>
      </c>
      <c r="U16" s="21" t="s">
        <v>15</v>
      </c>
      <c r="V16" s="20">
        <f t="shared" si="8"/>
        <v>-2.9093146217359117E-2</v>
      </c>
      <c r="W16" s="20">
        <f t="shared" si="9"/>
        <v>3.4042026025612009E-2</v>
      </c>
      <c r="X16" s="21" t="s">
        <v>15</v>
      </c>
      <c r="Y16" s="20">
        <f t="shared" si="10"/>
        <v>-2.293885008479558E-2</v>
      </c>
      <c r="Z16" s="20">
        <f t="shared" si="11"/>
        <v>2.9076006098874466E-2</v>
      </c>
    </row>
    <row r="17" spans="1:26" x14ac:dyDescent="0.25">
      <c r="A17" s="422" t="s">
        <v>16</v>
      </c>
      <c r="B17" s="417">
        <v>234</v>
      </c>
      <c r="C17" s="418">
        <v>312.20775790531911</v>
      </c>
      <c r="D17" s="418">
        <v>442.67271658921504</v>
      </c>
      <c r="E17" s="418">
        <v>528.20560516308376</v>
      </c>
      <c r="F17" s="418">
        <v>510.37149246262061</v>
      </c>
      <c r="G17" s="426">
        <v>488.61780056657631</v>
      </c>
      <c r="I17" s="21" t="s">
        <v>16</v>
      </c>
      <c r="J17" s="20">
        <f t="shared" si="0"/>
        <v>-1.3746915756080367E-2</v>
      </c>
      <c r="K17" s="20">
        <f t="shared" si="1"/>
        <v>1.3923158265773705E-2</v>
      </c>
      <c r="L17" s="21" t="s">
        <v>16</v>
      </c>
      <c r="M17" s="20">
        <f t="shared" si="2"/>
        <v>-1.7699605089335494E-2</v>
      </c>
      <c r="N17" s="20">
        <f t="shared" si="3"/>
        <v>1.82168227264187E-2</v>
      </c>
      <c r="O17" s="21" t="s">
        <v>16</v>
      </c>
      <c r="P17" s="20">
        <f t="shared" si="4"/>
        <v>-2.4414594668629531E-2</v>
      </c>
      <c r="Q17" s="20">
        <f t="shared" si="5"/>
        <v>2.4632775587623293E-2</v>
      </c>
      <c r="R17" s="21" t="s">
        <v>16</v>
      </c>
      <c r="S17" s="20">
        <f t="shared" si="6"/>
        <v>-2.8524154379445263E-2</v>
      </c>
      <c r="T17" s="20">
        <f t="shared" si="7"/>
        <v>3.0753505471545095E-2</v>
      </c>
      <c r="U17" s="21" t="s">
        <v>16</v>
      </c>
      <c r="V17" s="20">
        <f t="shared" si="8"/>
        <v>-2.7114903245109147E-2</v>
      </c>
      <c r="W17" s="20">
        <f t="shared" si="9"/>
        <v>3.4306792971137971E-2</v>
      </c>
      <c r="X17" s="21" t="s">
        <v>16</v>
      </c>
      <c r="Y17" s="20">
        <f t="shared" si="10"/>
        <v>-2.5650202068290398E-2</v>
      </c>
      <c r="Z17" s="20">
        <f t="shared" si="11"/>
        <v>3.170735741719042E-2</v>
      </c>
    </row>
    <row r="18" spans="1:26" x14ac:dyDescent="0.25">
      <c r="A18" s="422" t="s">
        <v>17</v>
      </c>
      <c r="B18" s="417">
        <v>178</v>
      </c>
      <c r="C18" s="418">
        <v>199.54411869964645</v>
      </c>
      <c r="D18" s="418">
        <v>266.17000305536766</v>
      </c>
      <c r="E18" s="418">
        <v>377.36277238445808</v>
      </c>
      <c r="F18" s="418">
        <v>450.34807002362032</v>
      </c>
      <c r="G18" s="426">
        <v>435.2485989346265</v>
      </c>
      <c r="I18" s="21" t="s">
        <v>17</v>
      </c>
      <c r="J18" s="20">
        <f t="shared" si="0"/>
        <v>-1.0457055575138057E-2</v>
      </c>
      <c r="K18" s="20">
        <f t="shared" si="1"/>
        <v>1.4628128304547057E-2</v>
      </c>
      <c r="L18" s="21" t="s">
        <v>17</v>
      </c>
      <c r="M18" s="20">
        <f t="shared" si="2"/>
        <v>-1.1312505885757992E-2</v>
      </c>
      <c r="N18" s="20">
        <f t="shared" si="3"/>
        <v>1.2168931870750169E-2</v>
      </c>
      <c r="O18" s="21" t="s">
        <v>17</v>
      </c>
      <c r="P18" s="20">
        <f t="shared" si="4"/>
        <v>-1.4679993805841451E-2</v>
      </c>
      <c r="Q18" s="20">
        <f t="shared" si="5"/>
        <v>1.6040493018166593E-2</v>
      </c>
      <c r="R18" s="21" t="s">
        <v>17</v>
      </c>
      <c r="S18" s="20">
        <f t="shared" si="6"/>
        <v>-2.0378341068960013E-2</v>
      </c>
      <c r="T18" s="20">
        <f t="shared" si="7"/>
        <v>2.1828862367422958E-2</v>
      </c>
      <c r="U18" s="21" t="s">
        <v>17</v>
      </c>
      <c r="V18" s="20">
        <f t="shared" si="8"/>
        <v>-2.3925992195197782E-2</v>
      </c>
      <c r="W18" s="20">
        <f t="shared" si="9"/>
        <v>2.7384841371352234E-2</v>
      </c>
      <c r="X18" s="21" t="s">
        <v>17</v>
      </c>
      <c r="Y18" s="20">
        <f t="shared" si="10"/>
        <v>-2.284856282286073E-2</v>
      </c>
      <c r="Z18" s="20">
        <f t="shared" si="11"/>
        <v>3.0685458313036224E-2</v>
      </c>
    </row>
    <row r="19" spans="1:26" x14ac:dyDescent="0.25">
      <c r="A19" s="422" t="s">
        <v>18</v>
      </c>
      <c r="B19" s="417">
        <v>134</v>
      </c>
      <c r="C19" s="418">
        <v>136.6947568928228</v>
      </c>
      <c r="D19" s="418">
        <v>153.21263375389091</v>
      </c>
      <c r="E19" s="418">
        <v>204.32170451370541</v>
      </c>
      <c r="F19" s="418">
        <v>289.65363029849988</v>
      </c>
      <c r="G19" s="426">
        <v>345.730725254449</v>
      </c>
      <c r="I19" s="21" t="s">
        <v>18</v>
      </c>
      <c r="J19" s="20">
        <f t="shared" si="0"/>
        <v>-7.8721654329690985E-3</v>
      </c>
      <c r="K19" s="20">
        <f t="shared" si="1"/>
        <v>1.2219480672071436E-2</v>
      </c>
      <c r="L19" s="21" t="s">
        <v>18</v>
      </c>
      <c r="M19" s="20">
        <f t="shared" si="2"/>
        <v>-7.7494653913097533E-3</v>
      </c>
      <c r="N19" s="20">
        <f t="shared" si="3"/>
        <v>1.2471874362982048E-2</v>
      </c>
      <c r="O19" s="21" t="s">
        <v>18</v>
      </c>
      <c r="P19" s="20">
        <f t="shared" si="4"/>
        <v>-8.4500901253546281E-3</v>
      </c>
      <c r="Q19" s="20">
        <f t="shared" si="5"/>
        <v>1.046219404261256E-2</v>
      </c>
      <c r="R19" s="21" t="s">
        <v>18</v>
      </c>
      <c r="S19" s="20">
        <f t="shared" si="6"/>
        <v>-1.1033778864995007E-2</v>
      </c>
      <c r="T19" s="20">
        <f t="shared" si="7"/>
        <v>1.3871140885045924E-2</v>
      </c>
      <c r="U19" s="21" t="s">
        <v>18</v>
      </c>
      <c r="V19" s="20">
        <f t="shared" si="8"/>
        <v>-1.538865370838411E-2</v>
      </c>
      <c r="W19" s="20">
        <f t="shared" si="9"/>
        <v>1.8965926772357478E-2</v>
      </c>
      <c r="X19" s="21" t="s">
        <v>18</v>
      </c>
      <c r="Y19" s="20">
        <f t="shared" si="10"/>
        <v>-1.8149283455719895E-2</v>
      </c>
      <c r="Z19" s="20">
        <f t="shared" si="11"/>
        <v>2.3898555504128578E-2</v>
      </c>
    </row>
    <row r="20" spans="1:26" ht="15.75" thickBot="1" x14ac:dyDescent="0.3">
      <c r="A20" s="423" t="s">
        <v>19</v>
      </c>
      <c r="B20" s="419">
        <v>104</v>
      </c>
      <c r="C20" s="420">
        <v>155.00888720944582</v>
      </c>
      <c r="D20" s="420">
        <v>190.0184386395029</v>
      </c>
      <c r="E20" s="420">
        <v>223.58738002162491</v>
      </c>
      <c r="F20" s="420">
        <v>278.72349562946368</v>
      </c>
      <c r="G20" s="427">
        <v>370.18822374262578</v>
      </c>
      <c r="I20" s="21" t="s">
        <v>19</v>
      </c>
      <c r="J20" s="20">
        <f t="shared" si="0"/>
        <v>-6.1097403360357181E-3</v>
      </c>
      <c r="K20" s="20">
        <f t="shared" si="1"/>
        <v>1.4686875807778169E-2</v>
      </c>
      <c r="L20" s="21" t="s">
        <v>19</v>
      </c>
      <c r="M20" s="20">
        <f t="shared" si="2"/>
        <v>-8.7877255432472906E-3</v>
      </c>
      <c r="N20" s="20">
        <f t="shared" si="3"/>
        <v>1.9680430117849437E-2</v>
      </c>
      <c r="O20" s="21" t="s">
        <v>19</v>
      </c>
      <c r="P20" s="20">
        <f t="shared" si="4"/>
        <v>-1.0480029568333106E-2</v>
      </c>
      <c r="Q20" s="20">
        <f t="shared" si="5"/>
        <v>2.3710784720361529E-2</v>
      </c>
      <c r="R20" s="21" t="s">
        <v>19</v>
      </c>
      <c r="S20" s="20">
        <f t="shared" si="6"/>
        <v>-1.2074163701961141E-2</v>
      </c>
      <c r="T20" s="20">
        <f t="shared" si="7"/>
        <v>2.5366694069161925E-2</v>
      </c>
      <c r="U20" s="21" t="s">
        <v>19</v>
      </c>
      <c r="V20" s="20">
        <f t="shared" si="8"/>
        <v>-1.4807959942404155E-2</v>
      </c>
      <c r="W20" s="20">
        <f t="shared" si="9"/>
        <v>2.9262193219151536E-2</v>
      </c>
      <c r="X20" s="21" t="s">
        <v>19</v>
      </c>
      <c r="Y20" s="20">
        <f t="shared" si="10"/>
        <v>-1.9433190381704192E-2</v>
      </c>
      <c r="Z20" s="20">
        <f t="shared" si="11"/>
        <v>3.6120338444341517E-2</v>
      </c>
    </row>
    <row r="21" spans="1:26" ht="15.75" thickTop="1" x14ac:dyDescent="0.25">
      <c r="A21" s="422" t="s">
        <v>20</v>
      </c>
      <c r="B21" s="417">
        <v>8281</v>
      </c>
      <c r="C21" s="418">
        <v>8559.5881661453095</v>
      </c>
      <c r="D21" s="418">
        <v>8769.4440188421613</v>
      </c>
      <c r="E21" s="418">
        <v>8918.6877587474864</v>
      </c>
      <c r="F21" s="418">
        <v>9023.504597873336</v>
      </c>
      <c r="G21" s="426">
        <v>9092.1037031484339</v>
      </c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 x14ac:dyDescent="0.25">
      <c r="A22" s="414"/>
      <c r="B22" s="414"/>
      <c r="C22" s="414"/>
      <c r="D22" s="414"/>
      <c r="E22" s="414"/>
      <c r="F22" s="414"/>
      <c r="G22" s="414"/>
    </row>
    <row r="23" spans="1:26" x14ac:dyDescent="0.25">
      <c r="A23" s="922" t="s">
        <v>116</v>
      </c>
      <c r="B23" s="923"/>
      <c r="C23" s="923"/>
      <c r="D23" s="923"/>
      <c r="E23" s="923"/>
      <c r="F23" s="923"/>
      <c r="G23" s="924"/>
    </row>
    <row r="24" spans="1:26" x14ac:dyDescent="0.25">
      <c r="A24" s="421" t="s">
        <v>1</v>
      </c>
      <c r="B24" s="415">
        <v>2010</v>
      </c>
      <c r="C24" s="415">
        <v>2015</v>
      </c>
      <c r="D24" s="415">
        <v>2020</v>
      </c>
      <c r="E24" s="415">
        <v>2025</v>
      </c>
      <c r="F24" s="415">
        <v>2030</v>
      </c>
      <c r="G24" s="424">
        <v>2035</v>
      </c>
      <c r="Q24" s="919" t="s">
        <v>223</v>
      </c>
      <c r="R24" s="918"/>
      <c r="S24" s="920">
        <f>(SUM(B$48:B$50,B$61:B$65)/SUM(B$51:B$60))*100</f>
        <v>49.55192409066948</v>
      </c>
    </row>
    <row r="25" spans="1:26" x14ac:dyDescent="0.25">
      <c r="A25" s="421" t="s">
        <v>2</v>
      </c>
      <c r="B25" s="415">
        <v>545</v>
      </c>
      <c r="C25" s="416">
        <v>559.7975045602642</v>
      </c>
      <c r="D25" s="416">
        <v>547.53829154488267</v>
      </c>
      <c r="E25" s="416">
        <v>544.36256859614662</v>
      </c>
      <c r="F25" s="416">
        <v>558.36659505650277</v>
      </c>
      <c r="G25" s="425">
        <v>573.58927547534063</v>
      </c>
      <c r="Q25" s="919" t="s">
        <v>224</v>
      </c>
      <c r="R25" s="918"/>
      <c r="S25" s="920">
        <f>(SUM(B$48:B$50)/SUM(B$51:B$60))*100</f>
        <v>29.47636619223335</v>
      </c>
    </row>
    <row r="26" spans="1:26" x14ac:dyDescent="0.25">
      <c r="A26" s="421" t="s">
        <v>3</v>
      </c>
      <c r="B26" s="415">
        <v>539</v>
      </c>
      <c r="C26" s="416">
        <v>544.54272919795085</v>
      </c>
      <c r="D26" s="416">
        <v>559.28647901429224</v>
      </c>
      <c r="E26" s="416">
        <v>547.05473547842894</v>
      </c>
      <c r="F26" s="416">
        <v>543.8536870160882</v>
      </c>
      <c r="G26" s="425">
        <v>557.80941490636121</v>
      </c>
      <c r="Q26" s="919" t="s">
        <v>225</v>
      </c>
      <c r="R26" s="918"/>
      <c r="S26" s="920">
        <f>(SUM(B$61:B$65)/SUM(B$51:B$60))*100</f>
        <v>20.075557898436127</v>
      </c>
    </row>
    <row r="27" spans="1:26" x14ac:dyDescent="0.25">
      <c r="A27" s="421" t="s">
        <v>4</v>
      </c>
      <c r="B27" s="415">
        <v>536</v>
      </c>
      <c r="C27" s="416">
        <v>539.78721654329695</v>
      </c>
      <c r="D27" s="416">
        <v>545.30776628648994</v>
      </c>
      <c r="E27" s="416">
        <v>560.0383588786151</v>
      </c>
      <c r="F27" s="416">
        <v>547.81081513997151</v>
      </c>
      <c r="G27" s="425">
        <v>544.58128629761711</v>
      </c>
      <c r="Q27" s="919" t="s">
        <v>226</v>
      </c>
      <c r="R27" s="918"/>
      <c r="S27" s="920">
        <f>(SUM(B$61:B$65)/SUM(B$48:B$50))*100</f>
        <v>68.107302533532049</v>
      </c>
    </row>
    <row r="28" spans="1:26" x14ac:dyDescent="0.25">
      <c r="A28" s="421" t="s">
        <v>5</v>
      </c>
      <c r="B28" s="415">
        <v>495</v>
      </c>
      <c r="C28" s="416">
        <v>537.29045246680289</v>
      </c>
      <c r="D28" s="416">
        <v>541.20713774194076</v>
      </c>
      <c r="E28" s="416">
        <v>546.72867880917738</v>
      </c>
      <c r="F28" s="416">
        <v>561.45352222429619</v>
      </c>
      <c r="G28" s="425">
        <v>549.25847356124507</v>
      </c>
      <c r="Q28" s="919" t="s">
        <v>227</v>
      </c>
      <c r="R28" s="918"/>
      <c r="S28" s="921">
        <f>(B$21/B$43)*100</f>
        <v>94.737444228349148</v>
      </c>
    </row>
    <row r="29" spans="1:26" x14ac:dyDescent="0.25">
      <c r="A29" s="421" t="s">
        <v>6</v>
      </c>
      <c r="B29" s="415">
        <v>437</v>
      </c>
      <c r="C29" s="416">
        <v>496.64471318046043</v>
      </c>
      <c r="D29" s="416">
        <v>539.24189363241283</v>
      </c>
      <c r="E29" s="416">
        <v>543.3906383267888</v>
      </c>
      <c r="F29" s="416">
        <v>548.90824581061509</v>
      </c>
      <c r="G29" s="425">
        <v>563.62422209311376</v>
      </c>
      <c r="Q29" s="919" t="s">
        <v>228</v>
      </c>
      <c r="R29" s="918"/>
      <c r="S29" s="921">
        <f>(SUM(B$48)/SUM(B$28:B$33))*1000</f>
        <v>355.06580961126417</v>
      </c>
    </row>
    <row r="30" spans="1:26" x14ac:dyDescent="0.25">
      <c r="A30" s="421" t="s">
        <v>7</v>
      </c>
      <c r="B30" s="415">
        <v>632</v>
      </c>
      <c r="C30" s="416">
        <v>439.4664133841585</v>
      </c>
      <c r="D30" s="416">
        <v>498.02614076920702</v>
      </c>
      <c r="E30" s="416">
        <v>540.86199021513755</v>
      </c>
      <c r="F30" s="416">
        <v>545.21380647999081</v>
      </c>
      <c r="G30" s="425">
        <v>550.7250472042989</v>
      </c>
      <c r="Q30" s="919" t="s">
        <v>229</v>
      </c>
      <c r="R30" s="918"/>
      <c r="S30" s="921">
        <f>(SUM(B$52:B$54)/SUM(B$48:B$51,B$55:B$65))*100</f>
        <v>22.293268194554205</v>
      </c>
    </row>
    <row r="31" spans="1:26" x14ac:dyDescent="0.25">
      <c r="A31" s="421" t="s">
        <v>8</v>
      </c>
      <c r="B31" s="415">
        <v>555</v>
      </c>
      <c r="C31" s="416">
        <v>633.37334282629274</v>
      </c>
      <c r="D31" s="416">
        <v>441.78410822883109</v>
      </c>
      <c r="E31" s="416">
        <v>499.18275551345175</v>
      </c>
      <c r="F31" s="416">
        <v>542.20486783635511</v>
      </c>
      <c r="G31" s="425">
        <v>546.75690880037416</v>
      </c>
      <c r="Q31" s="918"/>
      <c r="R31" s="918"/>
      <c r="S31" s="904"/>
    </row>
    <row r="32" spans="1:26" x14ac:dyDescent="0.25">
      <c r="A32" s="421" t="s">
        <v>9</v>
      </c>
      <c r="B32" s="415">
        <v>547</v>
      </c>
      <c r="C32" s="416">
        <v>556.08621133042868</v>
      </c>
      <c r="D32" s="416">
        <v>634.30964316965867</v>
      </c>
      <c r="E32" s="416">
        <v>443.76721657789574</v>
      </c>
      <c r="F32" s="416">
        <v>499.94219509356157</v>
      </c>
      <c r="G32" s="425">
        <v>543.10818263542399</v>
      </c>
      <c r="Q32" s="904"/>
      <c r="R32" s="904"/>
      <c r="S32" s="904"/>
    </row>
    <row r="33" spans="1:19" x14ac:dyDescent="0.25">
      <c r="A33" s="421" t="s">
        <v>10</v>
      </c>
      <c r="B33" s="415">
        <v>601</v>
      </c>
      <c r="C33" s="416">
        <v>547.55882618080557</v>
      </c>
      <c r="D33" s="416">
        <v>556.3750512618243</v>
      </c>
      <c r="E33" s="416">
        <v>634.28345062198616</v>
      </c>
      <c r="F33" s="416">
        <v>445.04271614658609</v>
      </c>
      <c r="G33" s="425">
        <v>499.92573825534532</v>
      </c>
      <c r="Q33" s="904"/>
      <c r="R33" s="904"/>
      <c r="S33" s="904"/>
    </row>
    <row r="34" spans="1:19" x14ac:dyDescent="0.25">
      <c r="A34" s="422" t="s">
        <v>11</v>
      </c>
      <c r="B34" s="417">
        <v>695</v>
      </c>
      <c r="C34" s="418">
        <v>600.56747258060477</v>
      </c>
      <c r="D34" s="418">
        <v>547.05251740083816</v>
      </c>
      <c r="E34" s="418">
        <v>555.53165832489037</v>
      </c>
      <c r="F34" s="418">
        <v>632.93674384477299</v>
      </c>
      <c r="G34" s="426">
        <v>445.37329569259902</v>
      </c>
      <c r="Q34" s="904"/>
      <c r="R34" s="904"/>
      <c r="S34" s="904"/>
    </row>
    <row r="35" spans="1:19" x14ac:dyDescent="0.25">
      <c r="A35" s="422" t="s">
        <v>12</v>
      </c>
      <c r="B35" s="417">
        <v>737</v>
      </c>
      <c r="C35" s="418">
        <v>688.73993136591594</v>
      </c>
      <c r="D35" s="418">
        <v>595.19878275401209</v>
      </c>
      <c r="E35" s="418">
        <v>542.09372255415758</v>
      </c>
      <c r="F35" s="418">
        <v>550.39446663533192</v>
      </c>
      <c r="G35" s="426">
        <v>626.98096524092648</v>
      </c>
      <c r="Q35" s="904"/>
      <c r="R35" s="904"/>
      <c r="S35" s="904"/>
    </row>
    <row r="36" spans="1:19" x14ac:dyDescent="0.25">
      <c r="A36" s="422" t="s">
        <v>13</v>
      </c>
      <c r="B36" s="417">
        <v>643</v>
      </c>
      <c r="C36" s="418">
        <v>728.86805812031969</v>
      </c>
      <c r="D36" s="418">
        <v>681.29097633298409</v>
      </c>
      <c r="E36" s="418">
        <v>588.8081620742247</v>
      </c>
      <c r="F36" s="418">
        <v>536.21264615538621</v>
      </c>
      <c r="G36" s="426">
        <v>544.32843918002595</v>
      </c>
      <c r="Q36" s="904"/>
      <c r="R36" s="904"/>
      <c r="S36" s="904"/>
    </row>
    <row r="37" spans="1:19" x14ac:dyDescent="0.25">
      <c r="A37" s="422" t="s">
        <v>14</v>
      </c>
      <c r="B37" s="417">
        <v>494</v>
      </c>
      <c r="C37" s="418">
        <v>629.81715949578347</v>
      </c>
      <c r="D37" s="418">
        <v>713.99495814308909</v>
      </c>
      <c r="E37" s="418">
        <v>667.53882225068173</v>
      </c>
      <c r="F37" s="418">
        <v>576.97319377871395</v>
      </c>
      <c r="G37" s="426">
        <v>525.38046390249372</v>
      </c>
      <c r="Q37" s="904"/>
      <c r="R37" s="904"/>
      <c r="S37" s="904"/>
    </row>
    <row r="38" spans="1:19" x14ac:dyDescent="0.25">
      <c r="A38" s="422" t="s">
        <v>15</v>
      </c>
      <c r="B38" s="417">
        <v>341</v>
      </c>
      <c r="C38" s="418">
        <v>473.99728223334114</v>
      </c>
      <c r="D38" s="418">
        <v>604.34830217108595</v>
      </c>
      <c r="E38" s="418">
        <v>685.19378188261271</v>
      </c>
      <c r="F38" s="418">
        <v>640.75757424201117</v>
      </c>
      <c r="G38" s="426">
        <v>553.87688999361205</v>
      </c>
      <c r="Q38" s="904"/>
      <c r="R38" s="904"/>
      <c r="S38" s="904"/>
    </row>
    <row r="39" spans="1:19" x14ac:dyDescent="0.25">
      <c r="A39" s="422" t="s">
        <v>16</v>
      </c>
      <c r="B39" s="417">
        <v>237</v>
      </c>
      <c r="C39" s="418">
        <v>321.33108907614451</v>
      </c>
      <c r="D39" s="418">
        <v>446.62865939431924</v>
      </c>
      <c r="E39" s="418">
        <v>569.48836247322265</v>
      </c>
      <c r="F39" s="418">
        <v>645.7411620468921</v>
      </c>
      <c r="G39" s="426">
        <v>604.00222975703468</v>
      </c>
      <c r="Q39" s="904"/>
      <c r="R39" s="904"/>
      <c r="S39" s="904"/>
    </row>
    <row r="40" spans="1:19" x14ac:dyDescent="0.25">
      <c r="A40" s="422" t="s">
        <v>17</v>
      </c>
      <c r="B40" s="417">
        <v>249</v>
      </c>
      <c r="C40" s="418">
        <v>214.65083069896488</v>
      </c>
      <c r="D40" s="418">
        <v>290.83786629093061</v>
      </c>
      <c r="E40" s="418">
        <v>404.22328751365239</v>
      </c>
      <c r="F40" s="418">
        <v>515.45241505038962</v>
      </c>
      <c r="G40" s="426">
        <v>584.53579080488112</v>
      </c>
      <c r="Q40" s="904"/>
      <c r="R40" s="904"/>
      <c r="S40" s="904"/>
    </row>
    <row r="41" spans="1:19" x14ac:dyDescent="0.25">
      <c r="A41" s="422" t="s">
        <v>18</v>
      </c>
      <c r="B41" s="417">
        <v>208</v>
      </c>
      <c r="C41" s="418">
        <v>219.99450903509637</v>
      </c>
      <c r="D41" s="418">
        <v>189.69505417501881</v>
      </c>
      <c r="E41" s="418">
        <v>256.86350831027045</v>
      </c>
      <c r="F41" s="418">
        <v>356.98701430884984</v>
      </c>
      <c r="G41" s="426">
        <v>455.25020021504452</v>
      </c>
      <c r="Q41" s="904"/>
      <c r="R41" s="904"/>
      <c r="S41" s="904"/>
    </row>
    <row r="42" spans="1:19" ht="15.75" thickBot="1" x14ac:dyDescent="0.3">
      <c r="A42" s="423" t="s">
        <v>19</v>
      </c>
      <c r="B42" s="419">
        <v>250</v>
      </c>
      <c r="C42" s="420">
        <v>347.14802565895945</v>
      </c>
      <c r="D42" s="420">
        <v>429.91160111746677</v>
      </c>
      <c r="E42" s="420">
        <v>469.73627381023391</v>
      </c>
      <c r="F42" s="420">
        <v>550.78895509913991</v>
      </c>
      <c r="G42" s="427">
        <v>688.06632709583266</v>
      </c>
      <c r="Q42" s="904"/>
      <c r="R42" s="904"/>
      <c r="S42" s="904"/>
    </row>
    <row r="43" spans="1:19" ht="15.75" thickTop="1" x14ac:dyDescent="0.25">
      <c r="A43" s="422" t="s">
        <v>20</v>
      </c>
      <c r="B43" s="417">
        <v>8741</v>
      </c>
      <c r="C43" s="418">
        <v>9079.6617679355913</v>
      </c>
      <c r="D43" s="418">
        <v>9362.0352294292861</v>
      </c>
      <c r="E43" s="418">
        <v>9599.1479722115746</v>
      </c>
      <c r="F43" s="418">
        <v>9799.0406219654542</v>
      </c>
      <c r="G43" s="426">
        <v>9957.1731511115704</v>
      </c>
      <c r="Q43" s="904"/>
      <c r="R43" s="904"/>
      <c r="S43" s="904"/>
    </row>
    <row r="44" spans="1:19" x14ac:dyDescent="0.25">
      <c r="A44" s="414"/>
      <c r="B44" s="414"/>
      <c r="C44" s="414"/>
      <c r="D44" s="414"/>
      <c r="E44" s="414"/>
      <c r="F44" s="414"/>
      <c r="G44" s="414"/>
      <c r="Q44" s="919" t="s">
        <v>223</v>
      </c>
      <c r="R44" s="918"/>
      <c r="S44" s="920">
        <f>(SUM(C$48:C$50,C$61:C$65)/SUM(C$51:C$60))*100</f>
        <v>54.834142423225011</v>
      </c>
    </row>
    <row r="45" spans="1:19" x14ac:dyDescent="0.25">
      <c r="A45" s="414"/>
      <c r="B45" s="414"/>
      <c r="C45" s="414"/>
      <c r="D45" s="414"/>
      <c r="E45" s="414"/>
      <c r="F45" s="414"/>
      <c r="G45" s="414"/>
      <c r="Q45" s="919" t="s">
        <v>224</v>
      </c>
      <c r="R45" s="918"/>
      <c r="S45" s="920">
        <f>(SUM(C$48:C$50)/SUM(C$51:C$60))*100</f>
        <v>29.581366197505933</v>
      </c>
    </row>
    <row r="46" spans="1:19" x14ac:dyDescent="0.25">
      <c r="A46" s="922" t="s">
        <v>117</v>
      </c>
      <c r="B46" s="923"/>
      <c r="C46" s="923"/>
      <c r="D46" s="923"/>
      <c r="E46" s="923"/>
      <c r="F46" s="923"/>
      <c r="G46" s="924"/>
      <c r="Q46" s="919" t="s">
        <v>225</v>
      </c>
      <c r="R46" s="918"/>
      <c r="S46" s="920">
        <f>(SUM(C$61:C$65)/SUM(C$51:C$60))*100</f>
        <v>25.252776225719089</v>
      </c>
    </row>
    <row r="47" spans="1:19" x14ac:dyDescent="0.25">
      <c r="A47" s="421" t="s">
        <v>1</v>
      </c>
      <c r="B47" s="415">
        <v>2010</v>
      </c>
      <c r="C47" s="415">
        <v>2015</v>
      </c>
      <c r="D47" s="415">
        <v>2020</v>
      </c>
      <c r="E47" s="415">
        <v>2025</v>
      </c>
      <c r="F47" s="415">
        <v>2030</v>
      </c>
      <c r="G47" s="424">
        <v>2035</v>
      </c>
      <c r="Q47" s="919" t="s">
        <v>226</v>
      </c>
      <c r="R47" s="918"/>
      <c r="S47" s="920">
        <f>(SUM(C$61:C$65)/SUM(C$48:C$50))*100</f>
        <v>85.367173568366852</v>
      </c>
    </row>
    <row r="48" spans="1:19" x14ac:dyDescent="0.25">
      <c r="A48" s="421" t="s">
        <v>2</v>
      </c>
      <c r="B48" s="415">
        <v>1160</v>
      </c>
      <c r="C48" s="416">
        <v>1142.4922816121293</v>
      </c>
      <c r="D48" s="416">
        <v>1117.4251374702299</v>
      </c>
      <c r="E48" s="416">
        <v>1110.9440176006674</v>
      </c>
      <c r="F48" s="416">
        <v>1139.5236633806799</v>
      </c>
      <c r="G48" s="425">
        <v>1170.5903581129401</v>
      </c>
      <c r="Q48" s="919" t="s">
        <v>227</v>
      </c>
      <c r="R48" s="918"/>
      <c r="S48" s="921">
        <f>(C$21/C$43)*100</f>
        <v>94.272103795464076</v>
      </c>
    </row>
    <row r="49" spans="1:19" x14ac:dyDescent="0.25">
      <c r="A49" s="421" t="s">
        <v>3</v>
      </c>
      <c r="B49" s="415">
        <v>1068</v>
      </c>
      <c r="C49" s="416">
        <v>1158.4139235327821</v>
      </c>
      <c r="D49" s="416">
        <v>1141.0456568660493</v>
      </c>
      <c r="E49" s="416">
        <v>1115.9777748454803</v>
      </c>
      <c r="F49" s="416">
        <v>1109.4475068313018</v>
      </c>
      <c r="G49" s="425">
        <v>1137.9168317475135</v>
      </c>
      <c r="Q49" s="919" t="s">
        <v>228</v>
      </c>
      <c r="R49" s="918"/>
      <c r="S49" s="921">
        <f>(SUM(C$48)/SUM(C$28:C$33))*1000</f>
        <v>355.87004070230785</v>
      </c>
    </row>
    <row r="50" spans="1:19" x14ac:dyDescent="0.25">
      <c r="A50" s="421" t="s">
        <v>4</v>
      </c>
      <c r="B50" s="415">
        <v>1127</v>
      </c>
      <c r="C50" s="416">
        <v>1069.1070463452254</v>
      </c>
      <c r="D50" s="416">
        <v>1159.2930518896123</v>
      </c>
      <c r="E50" s="416">
        <v>1142.0412752665165</v>
      </c>
      <c r="F50" s="416">
        <v>1116.9300534890372</v>
      </c>
      <c r="G50" s="425">
        <v>1110.3449230283788</v>
      </c>
      <c r="Q50" s="919" t="s">
        <v>229</v>
      </c>
      <c r="R50" s="918"/>
      <c r="S50" s="921">
        <f>(SUM(C$52:C$54)/SUM(C$48:C$51,C$55:C$65))*100</f>
        <v>21.124966100985926</v>
      </c>
    </row>
    <row r="51" spans="1:19" x14ac:dyDescent="0.25">
      <c r="A51" s="421" t="s">
        <v>5</v>
      </c>
      <c r="B51" s="415">
        <v>1054</v>
      </c>
      <c r="C51" s="416">
        <v>1126.8436487726945</v>
      </c>
      <c r="D51" s="416">
        <v>1069.3314182955314</v>
      </c>
      <c r="E51" s="416">
        <v>1159.0861516193279</v>
      </c>
      <c r="F51" s="416">
        <v>1142.0498754654077</v>
      </c>
      <c r="G51" s="425">
        <v>1116.9650181181237</v>
      </c>
      <c r="Q51" s="904"/>
      <c r="R51" s="904"/>
      <c r="S51" s="904"/>
    </row>
    <row r="52" spans="1:19" x14ac:dyDescent="0.25">
      <c r="A52" s="421" t="s">
        <v>6</v>
      </c>
      <c r="B52" s="415">
        <v>825</v>
      </c>
      <c r="C52" s="416">
        <v>1052.6666828383106</v>
      </c>
      <c r="D52" s="416">
        <v>1125.8413392034131</v>
      </c>
      <c r="E52" s="416">
        <v>1068.9718144258227</v>
      </c>
      <c r="F52" s="416">
        <v>1158.0887471367257</v>
      </c>
      <c r="G52" s="425">
        <v>1141.3447358640678</v>
      </c>
      <c r="Q52" s="904"/>
      <c r="R52" s="904"/>
      <c r="S52" s="904"/>
    </row>
    <row r="53" spans="1:19" x14ac:dyDescent="0.25">
      <c r="A53" s="421" t="s">
        <v>7</v>
      </c>
      <c r="B53" s="415">
        <v>1198</v>
      </c>
      <c r="C53" s="416">
        <v>825.80375747932192</v>
      </c>
      <c r="D53" s="416">
        <v>1051.0217423588388</v>
      </c>
      <c r="E53" s="416">
        <v>1124.4534524744813</v>
      </c>
      <c r="F53" s="416">
        <v>1068.2046016515988</v>
      </c>
      <c r="G53" s="425">
        <v>1156.6845752950635</v>
      </c>
      <c r="Q53" s="904"/>
      <c r="R53" s="904"/>
      <c r="S53" s="904"/>
    </row>
    <row r="54" spans="1:19" x14ac:dyDescent="0.25">
      <c r="A54" s="421" t="s">
        <v>8</v>
      </c>
      <c r="B54" s="415">
        <v>1080</v>
      </c>
      <c r="C54" s="416">
        <v>1197.9271752953573</v>
      </c>
      <c r="D54" s="416">
        <v>827.40816664841714</v>
      </c>
      <c r="E54" s="416">
        <v>1050.5437767468752</v>
      </c>
      <c r="F54" s="416">
        <v>1124.2545542325511</v>
      </c>
      <c r="G54" s="425">
        <v>1068.4720333689274</v>
      </c>
      <c r="Q54" s="904"/>
      <c r="R54" s="904"/>
      <c r="S54" s="904"/>
    </row>
    <row r="55" spans="1:19" x14ac:dyDescent="0.25">
      <c r="A55" s="421" t="s">
        <v>9</v>
      </c>
      <c r="B55" s="415">
        <v>1045</v>
      </c>
      <c r="C55" s="416">
        <v>1078.4572016888264</v>
      </c>
      <c r="D55" s="416">
        <v>1195.9902368868281</v>
      </c>
      <c r="E55" s="416">
        <v>827.69743042520167</v>
      </c>
      <c r="F55" s="416">
        <v>1048.2923937430435</v>
      </c>
      <c r="G55" s="425">
        <v>1122.1606054583044</v>
      </c>
      <c r="Q55" s="904"/>
      <c r="R55" s="904"/>
      <c r="S55" s="904"/>
    </row>
    <row r="56" spans="1:19" x14ac:dyDescent="0.25">
      <c r="A56" s="421" t="s">
        <v>10</v>
      </c>
      <c r="B56" s="415">
        <v>1114</v>
      </c>
      <c r="C56" s="416">
        <v>1042.8302331470113</v>
      </c>
      <c r="D56" s="416">
        <v>1075.7955543259197</v>
      </c>
      <c r="E56" s="416">
        <v>1192.7529441593074</v>
      </c>
      <c r="F56" s="416">
        <v>827.0424409436107</v>
      </c>
      <c r="G56" s="425">
        <v>1044.9492270740898</v>
      </c>
      <c r="Q56" s="904"/>
      <c r="R56" s="904"/>
      <c r="S56" s="904"/>
    </row>
    <row r="57" spans="1:19" x14ac:dyDescent="0.25">
      <c r="A57" s="422" t="s">
        <v>11</v>
      </c>
      <c r="B57" s="417">
        <v>1333</v>
      </c>
      <c r="C57" s="418">
        <v>1109.1570125777725</v>
      </c>
      <c r="D57" s="418">
        <v>1037.8820643424101</v>
      </c>
      <c r="E57" s="418">
        <v>1070.214516097433</v>
      </c>
      <c r="F57" s="418">
        <v>1186.2796307782985</v>
      </c>
      <c r="G57" s="426">
        <v>824.12602414017442</v>
      </c>
      <c r="Q57" s="904"/>
      <c r="R57" s="904"/>
      <c r="S57" s="904"/>
    </row>
    <row r="58" spans="1:19" x14ac:dyDescent="0.25">
      <c r="A58" s="422" t="s">
        <v>12</v>
      </c>
      <c r="B58" s="417">
        <v>1395</v>
      </c>
      <c r="C58" s="418">
        <v>1318.7539263786298</v>
      </c>
      <c r="D58" s="418">
        <v>1097.5447208966689</v>
      </c>
      <c r="E58" s="418">
        <v>1026.7286038592692</v>
      </c>
      <c r="F58" s="418">
        <v>1058.5095875266211</v>
      </c>
      <c r="G58" s="426">
        <v>1173.2342331152579</v>
      </c>
      <c r="Q58" s="904"/>
      <c r="R58" s="904"/>
      <c r="S58" s="904"/>
    </row>
    <row r="59" spans="1:19" x14ac:dyDescent="0.25">
      <c r="A59" s="422" t="s">
        <v>13</v>
      </c>
      <c r="B59" s="417">
        <v>1309</v>
      </c>
      <c r="C59" s="418">
        <v>1371.9194596575339</v>
      </c>
      <c r="D59" s="418">
        <v>1296.9670147920465</v>
      </c>
      <c r="E59" s="418">
        <v>1079.8438328139541</v>
      </c>
      <c r="F59" s="418">
        <v>1009.7799700008683</v>
      </c>
      <c r="G59" s="426">
        <v>1040.773735499446</v>
      </c>
      <c r="Q59" s="904"/>
      <c r="R59" s="904"/>
      <c r="S59" s="904"/>
    </row>
    <row r="60" spans="1:19" x14ac:dyDescent="0.25">
      <c r="A60" s="422" t="s">
        <v>14</v>
      </c>
      <c r="B60" s="417">
        <v>1029</v>
      </c>
      <c r="C60" s="418">
        <v>1267.992523078758</v>
      </c>
      <c r="D60" s="418">
        <v>1330.3262955782825</v>
      </c>
      <c r="E60" s="418">
        <v>1257.6161285010373</v>
      </c>
      <c r="F60" s="418">
        <v>1047.711325233937</v>
      </c>
      <c r="G60" s="426">
        <v>979.22926108940101</v>
      </c>
      <c r="Q60" s="904"/>
      <c r="R60" s="904"/>
      <c r="S60" s="904"/>
    </row>
    <row r="61" spans="1:19" x14ac:dyDescent="0.25">
      <c r="A61" s="422" t="s">
        <v>15</v>
      </c>
      <c r="B61" s="417">
        <v>691</v>
      </c>
      <c r="C61" s="418">
        <v>970.30508650014917</v>
      </c>
      <c r="D61" s="418">
        <v>1196.4598757014865</v>
      </c>
      <c r="E61" s="418">
        <v>1257.1751179334333</v>
      </c>
      <c r="F61" s="418">
        <v>1188.364634505635</v>
      </c>
      <c r="G61" s="426">
        <v>990.84539597724859</v>
      </c>
      <c r="Q61" s="904"/>
      <c r="R61" s="904"/>
      <c r="S61" s="904"/>
    </row>
    <row r="62" spans="1:19" x14ac:dyDescent="0.25">
      <c r="A62" s="422" t="s">
        <v>16</v>
      </c>
      <c r="B62" s="417">
        <v>471</v>
      </c>
      <c r="C62" s="418">
        <v>633.53884698146362</v>
      </c>
      <c r="D62" s="418">
        <v>889.30137598353429</v>
      </c>
      <c r="E62" s="418">
        <v>1097.6939676363063</v>
      </c>
      <c r="F62" s="418">
        <v>1156.1126545095126</v>
      </c>
      <c r="G62" s="426">
        <v>1092.620030323611</v>
      </c>
      <c r="Q62" s="904"/>
      <c r="R62" s="904"/>
      <c r="S62" s="904"/>
    </row>
    <row r="63" spans="1:19" x14ac:dyDescent="0.25">
      <c r="A63" s="422" t="s">
        <v>17</v>
      </c>
      <c r="B63" s="417">
        <v>427</v>
      </c>
      <c r="C63" s="418">
        <v>414.19494939861136</v>
      </c>
      <c r="D63" s="418">
        <v>557.00786934629832</v>
      </c>
      <c r="E63" s="418">
        <v>781.58605989811053</v>
      </c>
      <c r="F63" s="418">
        <v>965.80048507400988</v>
      </c>
      <c r="G63" s="426">
        <v>1019.7843897395076</v>
      </c>
      <c r="Q63" s="904"/>
      <c r="R63" s="904"/>
      <c r="S63" s="904"/>
    </row>
    <row r="64" spans="1:19" x14ac:dyDescent="0.25">
      <c r="A64" s="422" t="s">
        <v>18</v>
      </c>
      <c r="B64" s="417">
        <v>342</v>
      </c>
      <c r="C64" s="418">
        <v>356.68926592791917</v>
      </c>
      <c r="D64" s="418">
        <v>342.9076879289097</v>
      </c>
      <c r="E64" s="418">
        <v>461.18521282397586</v>
      </c>
      <c r="F64" s="418">
        <v>646.64064460734971</v>
      </c>
      <c r="G64" s="426">
        <v>800.98092546949351</v>
      </c>
      <c r="Q64" s="919" t="s">
        <v>223</v>
      </c>
      <c r="R64" s="918"/>
      <c r="S64" s="920">
        <f>(SUM(D$48:D$50,D$61:D$65)/SUM(D$51:D$60))*100</f>
        <v>63.227422213466348</v>
      </c>
    </row>
    <row r="65" spans="1:19" ht="15.75" thickBot="1" x14ac:dyDescent="0.3">
      <c r="A65" s="423" t="s">
        <v>19</v>
      </c>
      <c r="B65" s="419">
        <v>354</v>
      </c>
      <c r="C65" s="420">
        <v>502.15691286840524</v>
      </c>
      <c r="D65" s="420">
        <v>619.93003975696968</v>
      </c>
      <c r="E65" s="420">
        <v>693.32365383185879</v>
      </c>
      <c r="F65" s="420">
        <v>829.51245072860365</v>
      </c>
      <c r="G65" s="427">
        <v>1058.2545508384585</v>
      </c>
      <c r="Q65" s="919" t="s">
        <v>224</v>
      </c>
      <c r="R65" s="918"/>
      <c r="S65" s="920">
        <f>(SUM(D$48:D$50)/SUM(D$51:D$60))*100</f>
        <v>30.768189109943624</v>
      </c>
    </row>
    <row r="66" spans="1:19" ht="15.75" thickTop="1" x14ac:dyDescent="0.25">
      <c r="A66" s="422" t="s">
        <v>20</v>
      </c>
      <c r="B66" s="417">
        <v>17022</v>
      </c>
      <c r="C66" s="418">
        <v>17639.249934080901</v>
      </c>
      <c r="D66" s="418">
        <v>18131.479248271447</v>
      </c>
      <c r="E66" s="418">
        <v>18517.835730959057</v>
      </c>
      <c r="F66" s="418">
        <v>18822.545219838794</v>
      </c>
      <c r="G66" s="426">
        <v>19049.276854260002</v>
      </c>
      <c r="Q66" s="919" t="s">
        <v>225</v>
      </c>
      <c r="R66" s="918"/>
      <c r="S66" s="920">
        <f>(SUM(D$61:D$65)/SUM(D$51:D$60))*100</f>
        <v>32.459233103522735</v>
      </c>
    </row>
    <row r="67" spans="1:19" x14ac:dyDescent="0.25">
      <c r="Q67" s="919" t="s">
        <v>226</v>
      </c>
      <c r="R67" s="918"/>
      <c r="S67" s="920">
        <f>(SUM(D$61:D$65)/SUM(D$48:D$50))*100</f>
        <v>105.4960790429899</v>
      </c>
    </row>
    <row r="68" spans="1:19" x14ac:dyDescent="0.25">
      <c r="Q68" s="919" t="s">
        <v>227</v>
      </c>
      <c r="R68" s="918"/>
      <c r="S68" s="921">
        <f>(D$21/D$43)*100</f>
        <v>93.670273652417677</v>
      </c>
    </row>
    <row r="69" spans="1:19" x14ac:dyDescent="0.25">
      <c r="Q69" s="919" t="s">
        <v>228</v>
      </c>
      <c r="R69" s="918"/>
      <c r="S69" s="921">
        <f>(SUM(D$48)/SUM(D$28:D$33))*1000</f>
        <v>348.00518048231675</v>
      </c>
    </row>
    <row r="70" spans="1:19" x14ac:dyDescent="0.25">
      <c r="Q70" s="919" t="s">
        <v>229</v>
      </c>
      <c r="R70" s="918"/>
      <c r="S70" s="921">
        <f>(SUM(D$52:D$54)/SUM(D$48:D$51,D$55:D$65))*100</f>
        <v>19.860051162108689</v>
      </c>
    </row>
    <row r="71" spans="1:19" x14ac:dyDescent="0.25">
      <c r="Q71" s="904"/>
      <c r="R71" s="904"/>
      <c r="S71" s="904"/>
    </row>
    <row r="72" spans="1:19" x14ac:dyDescent="0.25">
      <c r="Q72" s="904"/>
      <c r="R72" s="904"/>
      <c r="S72" s="904"/>
    </row>
    <row r="73" spans="1:19" x14ac:dyDescent="0.25">
      <c r="Q73" s="904"/>
      <c r="R73" s="904"/>
      <c r="S73" s="904"/>
    </row>
    <row r="74" spans="1:19" x14ac:dyDescent="0.25">
      <c r="Q74" s="904"/>
      <c r="R74" s="904"/>
      <c r="S74" s="904"/>
    </row>
    <row r="75" spans="1:19" x14ac:dyDescent="0.25">
      <c r="Q75" s="904"/>
      <c r="R75" s="904"/>
      <c r="S75" s="904"/>
    </row>
    <row r="76" spans="1:19" x14ac:dyDescent="0.25">
      <c r="Q76" s="904"/>
      <c r="R76" s="904"/>
      <c r="S76" s="904"/>
    </row>
    <row r="77" spans="1:19" x14ac:dyDescent="0.25">
      <c r="Q77" s="904"/>
      <c r="R77" s="904"/>
      <c r="S77" s="904"/>
    </row>
    <row r="78" spans="1:19" x14ac:dyDescent="0.25">
      <c r="Q78" s="904"/>
      <c r="R78" s="904"/>
      <c r="S78" s="904"/>
    </row>
    <row r="79" spans="1:19" x14ac:dyDescent="0.25">
      <c r="Q79" s="904"/>
      <c r="R79" s="904"/>
      <c r="S79" s="904"/>
    </row>
    <row r="80" spans="1:19" x14ac:dyDescent="0.25">
      <c r="Q80" s="904"/>
      <c r="R80" s="904"/>
      <c r="S80" s="904"/>
    </row>
    <row r="81" spans="17:19" x14ac:dyDescent="0.25">
      <c r="Q81" s="904"/>
      <c r="R81" s="904"/>
      <c r="S81" s="904"/>
    </row>
    <row r="82" spans="17:19" x14ac:dyDescent="0.25">
      <c r="Q82" s="904"/>
      <c r="R82" s="904"/>
      <c r="S82" s="904"/>
    </row>
    <row r="83" spans="17:19" x14ac:dyDescent="0.25">
      <c r="Q83" s="904"/>
      <c r="R83" s="904"/>
      <c r="S83" s="904"/>
    </row>
    <row r="84" spans="17:19" x14ac:dyDescent="0.25">
      <c r="Q84" s="919" t="s">
        <v>223</v>
      </c>
      <c r="R84" s="918"/>
      <c r="S84" s="920">
        <f>(SUM(E$48:E$50,E$61:E$65)/SUM(E$51:E$60))*100</f>
        <v>70.546984009156418</v>
      </c>
    </row>
    <row r="85" spans="17:19" x14ac:dyDescent="0.25">
      <c r="Q85" s="919" t="s">
        <v>224</v>
      </c>
      <c r="R85" s="918"/>
      <c r="S85" s="920">
        <f>(SUM(E$48:E$50)/SUM(E$51:E$60))*100</f>
        <v>31.027734492537963</v>
      </c>
    </row>
    <row r="86" spans="17:19" x14ac:dyDescent="0.25">
      <c r="Q86" s="919" t="s">
        <v>225</v>
      </c>
      <c r="R86" s="918"/>
      <c r="S86" s="920">
        <f>(SUM(E$61:E$65)/SUM(E$51:E$60))*100</f>
        <v>39.519249516618451</v>
      </c>
    </row>
    <row r="87" spans="17:19" x14ac:dyDescent="0.25">
      <c r="Q87" s="919" t="s">
        <v>226</v>
      </c>
      <c r="R87" s="918"/>
      <c r="S87" s="920">
        <f>(SUM(E$61:E$65)/SUM(E$48:E$50))*100</f>
        <v>127.36749931298614</v>
      </c>
    </row>
    <row r="88" spans="17:19" x14ac:dyDescent="0.25">
      <c r="Q88" s="919" t="s">
        <v>227</v>
      </c>
      <c r="R88" s="918"/>
      <c r="S88" s="921">
        <f>(E$21/E$43)*100</f>
        <v>92.911243628768489</v>
      </c>
    </row>
    <row r="89" spans="17:19" x14ac:dyDescent="0.25">
      <c r="Q89" s="919" t="s">
        <v>228</v>
      </c>
      <c r="R89" s="918"/>
      <c r="S89" s="921">
        <f>(SUM(E$48)/SUM(E$28:E$33))*1000</f>
        <v>346.28106628584487</v>
      </c>
    </row>
    <row r="90" spans="17:19" x14ac:dyDescent="0.25">
      <c r="Q90" s="919" t="s">
        <v>229</v>
      </c>
      <c r="R90" s="918"/>
      <c r="S90" s="921">
        <f>(SUM(E$52:E$54)/SUM(E$48:E$51,E$55:E$65))*100</f>
        <v>21.238688997737352</v>
      </c>
    </row>
    <row r="91" spans="17:19" x14ac:dyDescent="0.25">
      <c r="Q91" s="904"/>
      <c r="R91" s="904"/>
      <c r="S91" s="904"/>
    </row>
    <row r="92" spans="17:19" x14ac:dyDescent="0.25">
      <c r="Q92" s="904"/>
      <c r="R92" s="904"/>
      <c r="S92" s="904"/>
    </row>
    <row r="93" spans="17:19" x14ac:dyDescent="0.25">
      <c r="Q93" s="904"/>
      <c r="R93" s="904"/>
      <c r="S93" s="904"/>
    </row>
    <row r="94" spans="17:19" x14ac:dyDescent="0.25">
      <c r="Q94" s="904"/>
      <c r="R94" s="904"/>
      <c r="S94" s="904"/>
    </row>
    <row r="95" spans="17:19" x14ac:dyDescent="0.25">
      <c r="Q95" s="904"/>
      <c r="R95" s="904"/>
      <c r="S95" s="904"/>
    </row>
    <row r="96" spans="17:19" x14ac:dyDescent="0.25">
      <c r="Q96" s="904"/>
      <c r="R96" s="904"/>
      <c r="S96" s="904"/>
    </row>
    <row r="97" spans="17:19" x14ac:dyDescent="0.25">
      <c r="Q97" s="904"/>
      <c r="R97" s="904"/>
      <c r="S97" s="904"/>
    </row>
    <row r="98" spans="17:19" x14ac:dyDescent="0.25">
      <c r="Q98" s="904"/>
      <c r="R98" s="904"/>
      <c r="S98" s="904"/>
    </row>
    <row r="99" spans="17:19" x14ac:dyDescent="0.25">
      <c r="Q99" s="904"/>
      <c r="R99" s="904"/>
      <c r="S99" s="904"/>
    </row>
    <row r="100" spans="17:19" x14ac:dyDescent="0.25">
      <c r="Q100" s="904"/>
      <c r="R100" s="904"/>
      <c r="S100" s="904"/>
    </row>
    <row r="101" spans="17:19" x14ac:dyDescent="0.25">
      <c r="Q101" s="904"/>
      <c r="R101" s="904"/>
      <c r="S101" s="904"/>
    </row>
    <row r="102" spans="17:19" x14ac:dyDescent="0.25">
      <c r="Q102" s="904"/>
      <c r="R102" s="904"/>
      <c r="S102" s="904"/>
    </row>
    <row r="103" spans="17:19" x14ac:dyDescent="0.25">
      <c r="Q103" s="904"/>
      <c r="R103" s="904"/>
      <c r="S103" s="904"/>
    </row>
    <row r="104" spans="17:19" x14ac:dyDescent="0.25">
      <c r="Q104" s="919" t="s">
        <v>223</v>
      </c>
      <c r="R104" s="918"/>
      <c r="S104" s="920">
        <f>(SUM(F$48:F$50,F$61:F$65)/SUM(F$51:F$60))*100</f>
        <v>76.402710951639122</v>
      </c>
    </row>
    <row r="105" spans="17:19" x14ac:dyDescent="0.25">
      <c r="Q105" s="919" t="s">
        <v>224</v>
      </c>
      <c r="R105" s="918"/>
      <c r="S105" s="920">
        <f>(SUM(F$48:F$50)/SUM(F$51:F$60))*100</f>
        <v>31.544835925297061</v>
      </c>
    </row>
    <row r="106" spans="17:19" x14ac:dyDescent="0.25">
      <c r="Q106" s="919" t="s">
        <v>225</v>
      </c>
      <c r="R106" s="918"/>
      <c r="S106" s="920">
        <f>(SUM(F$61:F$65)/SUM(F$51:F$60))*100</f>
        <v>44.85787502634205</v>
      </c>
    </row>
    <row r="107" spans="17:19" x14ac:dyDescent="0.25">
      <c r="Q107" s="919" t="s">
        <v>226</v>
      </c>
      <c r="R107" s="918"/>
      <c r="S107" s="920">
        <f>(SUM(F$61:F$65)/SUM(F$48:F$50))*100</f>
        <v>142.20354524135828</v>
      </c>
    </row>
    <row r="108" spans="17:19" x14ac:dyDescent="0.25">
      <c r="Q108" s="919" t="s">
        <v>227</v>
      </c>
      <c r="R108" s="918"/>
      <c r="S108" s="921">
        <f>(F$21/F$43)*100</f>
        <v>92.085592314479413</v>
      </c>
    </row>
    <row r="109" spans="17:19" x14ac:dyDescent="0.25">
      <c r="Q109" s="919" t="s">
        <v>228</v>
      </c>
      <c r="R109" s="918"/>
      <c r="S109" s="921">
        <f>(SUM(F$48)/SUM(F$28:F$33))*1000</f>
        <v>362.58630065349479</v>
      </c>
    </row>
    <row r="110" spans="17:19" x14ac:dyDescent="0.25">
      <c r="Q110" s="919" t="s">
        <v>229</v>
      </c>
      <c r="R110" s="918"/>
      <c r="S110" s="921">
        <f>(SUM(F$52:F$54)/SUM(F$48:F$51,F$55:F$65))*100</f>
        <v>21.65556155687063</v>
      </c>
    </row>
    <row r="111" spans="17:19" x14ac:dyDescent="0.25">
      <c r="Q111" s="904"/>
      <c r="R111" s="904"/>
      <c r="S111" s="904"/>
    </row>
    <row r="112" spans="17:19" x14ac:dyDescent="0.25">
      <c r="Q112" s="904"/>
      <c r="R112" s="904"/>
      <c r="S112" s="904"/>
    </row>
    <row r="113" spans="17:19" x14ac:dyDescent="0.25">
      <c r="Q113" s="904"/>
      <c r="R113" s="904"/>
      <c r="S113" s="904"/>
    </row>
    <row r="114" spans="17:19" x14ac:dyDescent="0.25">
      <c r="Q114" s="904"/>
      <c r="R114" s="904"/>
      <c r="S114" s="904"/>
    </row>
    <row r="115" spans="17:19" x14ac:dyDescent="0.25">
      <c r="Q115" s="904"/>
      <c r="R115" s="904"/>
      <c r="S115" s="904"/>
    </row>
    <row r="116" spans="17:19" x14ac:dyDescent="0.25">
      <c r="Q116" s="904"/>
      <c r="R116" s="904"/>
      <c r="S116" s="904"/>
    </row>
    <row r="117" spans="17:19" x14ac:dyDescent="0.25">
      <c r="Q117" s="904"/>
      <c r="R117" s="904"/>
      <c r="S117" s="904"/>
    </row>
    <row r="118" spans="17:19" x14ac:dyDescent="0.25">
      <c r="Q118" s="904"/>
      <c r="R118" s="904"/>
      <c r="S118" s="904"/>
    </row>
    <row r="119" spans="17:19" x14ac:dyDescent="0.25">
      <c r="Q119" s="904"/>
      <c r="R119" s="904"/>
      <c r="S119" s="904"/>
    </row>
    <row r="120" spans="17:19" x14ac:dyDescent="0.25">
      <c r="Q120" s="904"/>
      <c r="R120" s="904"/>
      <c r="S120" s="904"/>
    </row>
    <row r="121" spans="17:19" x14ac:dyDescent="0.25">
      <c r="Q121" s="904"/>
      <c r="R121" s="904"/>
      <c r="S121" s="904"/>
    </row>
    <row r="122" spans="17:19" x14ac:dyDescent="0.25">
      <c r="Q122" s="904"/>
      <c r="R122" s="904"/>
      <c r="S122" s="904"/>
    </row>
    <row r="123" spans="17:19" x14ac:dyDescent="0.25">
      <c r="Q123" s="904"/>
      <c r="R123" s="904"/>
      <c r="S123" s="904"/>
    </row>
    <row r="124" spans="17:19" x14ac:dyDescent="0.25">
      <c r="Q124" s="919" t="s">
        <v>223</v>
      </c>
      <c r="R124" s="918"/>
      <c r="S124" s="920">
        <f>(SUM(G$48:G$50,G$61:G$65)/SUM(G$51:G$60))*100</f>
        <v>78.565663456262428</v>
      </c>
    </row>
    <row r="125" spans="17:19" x14ac:dyDescent="0.25">
      <c r="Q125" s="919" t="s">
        <v>224</v>
      </c>
      <c r="R125" s="918"/>
      <c r="S125" s="920">
        <f>(SUM(G$48:G$50)/SUM(G$51:G$60))*100</f>
        <v>32.047914493946507</v>
      </c>
    </row>
    <row r="126" spans="17:19" x14ac:dyDescent="0.25">
      <c r="Q126" s="919" t="s">
        <v>225</v>
      </c>
      <c r="R126" s="918"/>
      <c r="S126" s="920">
        <f>(SUM(G$61:G$65)/SUM(G$51:G$60))*100</f>
        <v>46.51774896231592</v>
      </c>
    </row>
    <row r="127" spans="17:19" x14ac:dyDescent="0.25">
      <c r="Q127" s="919" t="s">
        <v>226</v>
      </c>
      <c r="R127" s="918"/>
      <c r="S127" s="920">
        <f>(SUM(G$61:G$65)/SUM(G$48:G$50))*100</f>
        <v>145.1506274179014</v>
      </c>
    </row>
    <row r="128" spans="17:19" x14ac:dyDescent="0.25">
      <c r="Q128" s="919" t="s">
        <v>227</v>
      </c>
      <c r="R128" s="918"/>
      <c r="S128" s="921">
        <f>(G$21/G$43)*100</f>
        <v>91.312097973644612</v>
      </c>
    </row>
    <row r="129" spans="17:19" x14ac:dyDescent="0.25">
      <c r="Q129" s="919" t="s">
        <v>228</v>
      </c>
      <c r="R129" s="918"/>
      <c r="S129" s="921">
        <f>(SUM(G$48)/SUM(G$28:G$33))*1000</f>
        <v>359.80539488449699</v>
      </c>
    </row>
    <row r="130" spans="17:19" x14ac:dyDescent="0.25">
      <c r="Q130" s="919" t="s">
        <v>229</v>
      </c>
      <c r="R130" s="918"/>
      <c r="S130" s="921">
        <f>(SUM(G$52:G$54)/SUM(G$48:G$51,G$55:G$65))*100</f>
        <v>21.466234356533228</v>
      </c>
    </row>
    <row r="147" spans="4:8" x14ac:dyDescent="0.25">
      <c r="D147" s="19"/>
      <c r="E147" s="19"/>
      <c r="F147" s="19"/>
      <c r="G147" s="19"/>
      <c r="H147" s="19"/>
    </row>
  </sheetData>
  <mergeCells count="3">
    <mergeCell ref="A1:G1"/>
    <mergeCell ref="A23:G23"/>
    <mergeCell ref="A46:G46"/>
  </mergeCells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Z147"/>
  <sheetViews>
    <sheetView zoomScaleNormal="100" workbookViewId="0">
      <selection sqref="A1:G1"/>
    </sheetView>
  </sheetViews>
  <sheetFormatPr defaultRowHeight="15" x14ac:dyDescent="0.25"/>
  <cols>
    <col min="1" max="9" width="9.140625" style="18"/>
    <col min="10" max="11" width="11.140625" style="18" bestFit="1" customWidth="1"/>
    <col min="12" max="12" width="11.140625" style="18" customWidth="1"/>
    <col min="13" max="14" width="11.140625" style="18" bestFit="1" customWidth="1"/>
    <col min="15" max="15" width="11.140625" style="18" customWidth="1"/>
    <col min="16" max="17" width="11.140625" style="18" bestFit="1" customWidth="1"/>
    <col min="18" max="18" width="11.140625" style="18" customWidth="1"/>
    <col min="19" max="20" width="11.140625" style="18" bestFit="1" customWidth="1"/>
    <col min="21" max="21" width="11.140625" style="18" customWidth="1"/>
    <col min="22" max="23" width="11.140625" style="18" bestFit="1" customWidth="1"/>
    <col min="24" max="24" width="11.140625" style="18" customWidth="1"/>
    <col min="25" max="26" width="11.140625" style="18" bestFit="1" customWidth="1"/>
    <col min="27" max="16384" width="9.140625" style="18"/>
  </cols>
  <sheetData>
    <row r="1" spans="1:26" x14ac:dyDescent="0.25">
      <c r="A1" s="922" t="s">
        <v>118</v>
      </c>
      <c r="B1" s="923"/>
      <c r="C1" s="923"/>
      <c r="D1" s="923"/>
      <c r="E1" s="923"/>
      <c r="F1" s="923"/>
      <c r="G1" s="924"/>
      <c r="J1" s="20" t="s">
        <v>23</v>
      </c>
      <c r="K1" s="20" t="s">
        <v>24</v>
      </c>
      <c r="L1" s="20"/>
      <c r="M1" s="20" t="s">
        <v>23</v>
      </c>
      <c r="N1" s="20" t="s">
        <v>24</v>
      </c>
      <c r="O1" s="20"/>
      <c r="P1" s="20" t="s">
        <v>23</v>
      </c>
      <c r="Q1" s="20" t="s">
        <v>24</v>
      </c>
      <c r="R1" s="20"/>
      <c r="S1" s="20" t="s">
        <v>23</v>
      </c>
      <c r="T1" s="20" t="s">
        <v>24</v>
      </c>
      <c r="U1" s="20"/>
      <c r="V1" s="20" t="s">
        <v>23</v>
      </c>
      <c r="W1" s="20" t="s">
        <v>24</v>
      </c>
      <c r="X1" s="20"/>
      <c r="Y1" s="20" t="s">
        <v>23</v>
      </c>
      <c r="Z1" s="20" t="s">
        <v>24</v>
      </c>
    </row>
    <row r="2" spans="1:26" x14ac:dyDescent="0.25">
      <c r="A2" s="435" t="s">
        <v>1</v>
      </c>
      <c r="B2" s="429">
        <v>2010</v>
      </c>
      <c r="C2" s="429">
        <v>2015</v>
      </c>
      <c r="D2" s="429">
        <v>2020</v>
      </c>
      <c r="E2" s="429">
        <v>2025</v>
      </c>
      <c r="F2" s="429">
        <v>2030</v>
      </c>
      <c r="G2" s="438">
        <v>2035</v>
      </c>
      <c r="J2" s="1">
        <f>B2</f>
        <v>2010</v>
      </c>
      <c r="K2" s="1">
        <f>B24</f>
        <v>2010</v>
      </c>
      <c r="L2" s="1"/>
      <c r="M2" s="1">
        <v>2015</v>
      </c>
      <c r="N2" s="1">
        <v>2015</v>
      </c>
      <c r="O2" s="1"/>
      <c r="P2" s="1">
        <v>2020</v>
      </c>
      <c r="Q2" s="1">
        <v>2020</v>
      </c>
      <c r="R2" s="1"/>
      <c r="S2" s="1">
        <v>2025</v>
      </c>
      <c r="T2" s="1">
        <v>2025</v>
      </c>
      <c r="U2" s="1"/>
      <c r="V2" s="1">
        <v>2030</v>
      </c>
      <c r="W2" s="1">
        <v>2030</v>
      </c>
      <c r="X2" s="1"/>
      <c r="Y2" s="1">
        <v>2035</v>
      </c>
      <c r="Z2" s="1">
        <v>2035</v>
      </c>
    </row>
    <row r="3" spans="1:26" x14ac:dyDescent="0.25">
      <c r="A3" s="435" t="s">
        <v>2</v>
      </c>
      <c r="B3" s="429">
        <v>208</v>
      </c>
      <c r="C3" s="430">
        <v>191.3790779056857</v>
      </c>
      <c r="D3" s="430">
        <v>205.19940861291639</v>
      </c>
      <c r="E3" s="430">
        <v>261.65077975228417</v>
      </c>
      <c r="F3" s="430">
        <v>273.95153669819496</v>
      </c>
      <c r="G3" s="439">
        <v>256.77262355007741</v>
      </c>
      <c r="I3" s="21" t="s">
        <v>2</v>
      </c>
      <c r="J3" s="20">
        <f>-B3/B$66</f>
        <v>-2.8326297153751873E-2</v>
      </c>
      <c r="K3" s="20">
        <f>B25/B$66</f>
        <v>2.8462481274683371E-2</v>
      </c>
      <c r="L3" s="21" t="s">
        <v>2</v>
      </c>
      <c r="M3" s="20">
        <f>-C3/C$66</f>
        <v>-2.704178359707729E-2</v>
      </c>
      <c r="N3" s="20">
        <f>C25/C$66</f>
        <v>2.5953494956074557E-2</v>
      </c>
      <c r="O3" s="21" t="s">
        <v>2</v>
      </c>
      <c r="P3" s="20">
        <f>-D3/D$66</f>
        <v>-3.0026753199585855E-2</v>
      </c>
      <c r="Q3" s="20">
        <f>D25/D$66</f>
        <v>2.8849993590409826E-2</v>
      </c>
      <c r="R3" s="21" t="s">
        <v>2</v>
      </c>
      <c r="S3" s="20">
        <f>-E3/E$66</f>
        <v>-3.9004265578431063E-2</v>
      </c>
      <c r="T3" s="20">
        <f>E25/E$66</f>
        <v>3.7474664278124972E-2</v>
      </c>
      <c r="U3" s="21" t="s">
        <v>2</v>
      </c>
      <c r="V3" s="20">
        <f>-F3/F$66</f>
        <v>-4.1398732151373081E-2</v>
      </c>
      <c r="W3" s="20">
        <f>F25/F$66</f>
        <v>3.977525312882025E-2</v>
      </c>
      <c r="X3" s="21" t="s">
        <v>2</v>
      </c>
      <c r="Y3" s="20">
        <f>-G3/G$66</f>
        <v>-3.9523809260519606E-2</v>
      </c>
      <c r="Z3" s="20">
        <f>G25/G$66</f>
        <v>3.7973855935593555E-2</v>
      </c>
    </row>
    <row r="4" spans="1:26" x14ac:dyDescent="0.25">
      <c r="A4" s="435" t="s">
        <v>3</v>
      </c>
      <c r="B4" s="429">
        <v>213</v>
      </c>
      <c r="C4" s="430">
        <v>200.24936033427355</v>
      </c>
      <c r="D4" s="430">
        <v>183.84631604634774</v>
      </c>
      <c r="E4" s="430">
        <v>197.98174911960746</v>
      </c>
      <c r="F4" s="430">
        <v>253.64499496469449</v>
      </c>
      <c r="G4" s="439">
        <v>263.71201628236662</v>
      </c>
      <c r="I4" s="21" t="s">
        <v>3</v>
      </c>
      <c r="J4" s="20">
        <f t="shared" ref="J4:J20" si="0">-B4/B$66</f>
        <v>-2.9007217758409368E-2</v>
      </c>
      <c r="K4" s="20">
        <f t="shared" ref="K4:K20" si="1">B26/B$66</f>
        <v>3.2275636660765356E-2</v>
      </c>
      <c r="L4" s="21" t="s">
        <v>3</v>
      </c>
      <c r="M4" s="20">
        <f t="shared" ref="M4:M20" si="2">-C4/C$66</f>
        <v>-2.8295150791149779E-2</v>
      </c>
      <c r="N4" s="20">
        <f t="shared" ref="N4:N20" si="3">C26/C$66</f>
        <v>2.8329298310450859E-2</v>
      </c>
      <c r="O4" s="21" t="s">
        <v>3</v>
      </c>
      <c r="P4" s="20">
        <f t="shared" ref="P4:P20" si="4">-D4/D$66</f>
        <v>-2.6902163100236468E-2</v>
      </c>
      <c r="Q4" s="20">
        <f t="shared" ref="Q4:Q20" si="5">D26/D$66</f>
        <v>2.5784453285901815E-2</v>
      </c>
      <c r="R4" s="21" t="s">
        <v>3</v>
      </c>
      <c r="S4" s="20">
        <f t="shared" ref="S4:S20" si="6">-E4/E$66</f>
        <v>-2.951312711414179E-2</v>
      </c>
      <c r="T4" s="20">
        <f t="shared" ref="T4:T20" si="7">E26/E$66</f>
        <v>2.8367461606873784E-2</v>
      </c>
      <c r="U4" s="21" t="s">
        <v>3</v>
      </c>
      <c r="V4" s="20">
        <f t="shared" ref="V4:V20" si="8">-F4/F$66</f>
        <v>-3.8330068648776992E-2</v>
      </c>
      <c r="W4" s="20">
        <f t="shared" ref="W4:W20" si="9">F26/F$66</f>
        <v>3.6837582488442967E-2</v>
      </c>
      <c r="X4" s="21" t="s">
        <v>3</v>
      </c>
      <c r="Y4" s="20">
        <f t="shared" ref="Y4:Y20" si="10">-G4/G$66</f>
        <v>-4.05919575348287E-2</v>
      </c>
      <c r="Z4" s="20">
        <f t="shared" ref="Z4:Z20" si="11">G26/G$66</f>
        <v>3.9011564606623431E-2</v>
      </c>
    </row>
    <row r="5" spans="1:26" x14ac:dyDescent="0.25">
      <c r="A5" s="435" t="s">
        <v>4</v>
      </c>
      <c r="B5" s="429">
        <v>263</v>
      </c>
      <c r="C5" s="430">
        <v>203.88684386954245</v>
      </c>
      <c r="D5" s="430">
        <v>192.89754981901919</v>
      </c>
      <c r="E5" s="430">
        <v>176.65237865083063</v>
      </c>
      <c r="F5" s="430">
        <v>191.25052349152864</v>
      </c>
      <c r="G5" s="439">
        <v>246.23029362797459</v>
      </c>
      <c r="I5" s="21" t="s">
        <v>4</v>
      </c>
      <c r="J5" s="20">
        <f t="shared" si="0"/>
        <v>-3.5816423804984336E-2</v>
      </c>
      <c r="K5" s="20">
        <f t="shared" si="1"/>
        <v>3.7178265014299335E-2</v>
      </c>
      <c r="L5" s="21" t="s">
        <v>4</v>
      </c>
      <c r="M5" s="20">
        <f t="shared" si="2"/>
        <v>-2.8809125692038102E-2</v>
      </c>
      <c r="N5" s="20">
        <f t="shared" si="3"/>
        <v>3.2156331876228288E-2</v>
      </c>
      <c r="O5" s="21" t="s">
        <v>4</v>
      </c>
      <c r="P5" s="20">
        <f t="shared" si="4"/>
        <v>-2.82266267742836E-2</v>
      </c>
      <c r="Q5" s="20">
        <f t="shared" si="5"/>
        <v>2.8145345194344105E-2</v>
      </c>
      <c r="R5" s="21" t="s">
        <v>4</v>
      </c>
      <c r="S5" s="20">
        <f t="shared" si="6"/>
        <v>-2.6333559175637858E-2</v>
      </c>
      <c r="T5" s="20">
        <f t="shared" si="7"/>
        <v>2.5204017794442455E-2</v>
      </c>
      <c r="U5" s="21" t="s">
        <v>4</v>
      </c>
      <c r="V5" s="20">
        <f t="shared" si="8"/>
        <v>-2.8901203808753256E-2</v>
      </c>
      <c r="W5" s="20">
        <f t="shared" si="9"/>
        <v>2.7789061430733605E-2</v>
      </c>
      <c r="X5" s="21" t="s">
        <v>4</v>
      </c>
      <c r="Y5" s="20">
        <f t="shared" si="10"/>
        <v>-3.7901077712109814E-2</v>
      </c>
      <c r="Z5" s="20">
        <f t="shared" si="11"/>
        <v>3.6432244464053132E-2</v>
      </c>
    </row>
    <row r="6" spans="1:26" x14ac:dyDescent="0.25">
      <c r="A6" s="435" t="s">
        <v>5</v>
      </c>
      <c r="B6" s="429">
        <v>239</v>
      </c>
      <c r="C6" s="430">
        <v>254.54952272010613</v>
      </c>
      <c r="D6" s="430">
        <v>194.65189096273139</v>
      </c>
      <c r="E6" s="430">
        <v>185.5467958534104</v>
      </c>
      <c r="F6" s="430">
        <v>169.52696006301048</v>
      </c>
      <c r="G6" s="439">
        <v>184.61796630931408</v>
      </c>
      <c r="I6" s="21" t="s">
        <v>5</v>
      </c>
      <c r="J6" s="20">
        <f t="shared" si="0"/>
        <v>-3.2548004902628352E-2</v>
      </c>
      <c r="K6" s="20">
        <f t="shared" si="1"/>
        <v>3.1594716056107856E-2</v>
      </c>
      <c r="L6" s="21" t="s">
        <v>5</v>
      </c>
      <c r="M6" s="20">
        <f t="shared" si="2"/>
        <v>-3.5967741006301068E-2</v>
      </c>
      <c r="N6" s="20">
        <f t="shared" si="3"/>
        <v>3.743506482769593E-2</v>
      </c>
      <c r="O6" s="21" t="s">
        <v>5</v>
      </c>
      <c r="P6" s="20">
        <f t="shared" si="4"/>
        <v>-2.8483338861838854E-2</v>
      </c>
      <c r="Q6" s="20">
        <f t="shared" si="5"/>
        <v>3.1911174058949589E-2</v>
      </c>
      <c r="R6" s="21" t="s">
        <v>5</v>
      </c>
      <c r="S6" s="20">
        <f t="shared" si="6"/>
        <v>-2.7659449398717766E-2</v>
      </c>
      <c r="T6" s="20">
        <f t="shared" si="7"/>
        <v>2.7465600798316576E-2</v>
      </c>
      <c r="U6" s="21" t="s">
        <v>5</v>
      </c>
      <c r="V6" s="20">
        <f t="shared" si="8"/>
        <v>-2.5618404250153399E-2</v>
      </c>
      <c r="W6" s="20">
        <f t="shared" si="9"/>
        <v>2.449683530352673E-2</v>
      </c>
      <c r="X6" s="21" t="s">
        <v>5</v>
      </c>
      <c r="Y6" s="20">
        <f t="shared" si="10"/>
        <v>-2.8417380270491708E-2</v>
      </c>
      <c r="Z6" s="20">
        <f t="shared" si="11"/>
        <v>2.734547047804969E-2</v>
      </c>
    </row>
    <row r="7" spans="1:26" x14ac:dyDescent="0.25">
      <c r="A7" s="435" t="s">
        <v>6</v>
      </c>
      <c r="B7" s="429">
        <v>129</v>
      </c>
      <c r="C7" s="430">
        <v>233.41694652797736</v>
      </c>
      <c r="D7" s="430">
        <v>245.03548304927588</v>
      </c>
      <c r="E7" s="430">
        <v>184.71780736167634</v>
      </c>
      <c r="F7" s="430">
        <v>177.73810950208991</v>
      </c>
      <c r="G7" s="439">
        <v>161.96726844337604</v>
      </c>
      <c r="I7" s="21" t="s">
        <v>6</v>
      </c>
      <c r="J7" s="20">
        <f t="shared" si="0"/>
        <v>-1.7567751600163422E-2</v>
      </c>
      <c r="K7" s="20">
        <f t="shared" si="1"/>
        <v>1.5388805665259431E-2</v>
      </c>
      <c r="L7" s="21" t="s">
        <v>6</v>
      </c>
      <c r="M7" s="20">
        <f t="shared" si="2"/>
        <v>-3.2981716836418103E-2</v>
      </c>
      <c r="N7" s="20">
        <f t="shared" si="3"/>
        <v>3.2086421407798008E-2</v>
      </c>
      <c r="O7" s="21" t="s">
        <v>6</v>
      </c>
      <c r="P7" s="20">
        <f t="shared" si="4"/>
        <v>-3.5855951166707117E-2</v>
      </c>
      <c r="Q7" s="20">
        <f t="shared" si="5"/>
        <v>3.7414762876032091E-2</v>
      </c>
      <c r="R7" s="21" t="s">
        <v>6</v>
      </c>
      <c r="S7" s="20">
        <f t="shared" si="6"/>
        <v>-2.7535872135452315E-2</v>
      </c>
      <c r="T7" s="20">
        <f t="shared" si="7"/>
        <v>3.0964206088183802E-2</v>
      </c>
      <c r="U7" s="21" t="s">
        <v>6</v>
      </c>
      <c r="V7" s="20">
        <f t="shared" si="8"/>
        <v>-2.6859248453403262E-2</v>
      </c>
      <c r="W7" s="20">
        <f t="shared" si="9"/>
        <v>2.654430557607829E-2</v>
      </c>
      <c r="X7" s="21" t="s">
        <v>6</v>
      </c>
      <c r="Y7" s="20">
        <f t="shared" si="10"/>
        <v>-2.4930864263864552E-2</v>
      </c>
      <c r="Z7" s="20">
        <f t="shared" si="11"/>
        <v>2.3815323941048145E-2</v>
      </c>
    </row>
    <row r="8" spans="1:26" x14ac:dyDescent="0.25">
      <c r="A8" s="435" t="s">
        <v>7</v>
      </c>
      <c r="B8" s="429">
        <v>159</v>
      </c>
      <c r="C8" s="430">
        <v>122.20882943131569</v>
      </c>
      <c r="D8" s="430">
        <v>226.60680101452354</v>
      </c>
      <c r="E8" s="430">
        <v>234.12843156565509</v>
      </c>
      <c r="F8" s="430">
        <v>174.01945479827188</v>
      </c>
      <c r="G8" s="439">
        <v>169.26536081428117</v>
      </c>
      <c r="I8" s="21" t="s">
        <v>7</v>
      </c>
      <c r="J8" s="20">
        <f t="shared" si="0"/>
        <v>-2.1653275228108403E-2</v>
      </c>
      <c r="K8" s="20">
        <f t="shared" si="1"/>
        <v>2.0972354623450904E-2</v>
      </c>
      <c r="L8" s="21" t="s">
        <v>7</v>
      </c>
      <c r="M8" s="20">
        <f t="shared" si="2"/>
        <v>-1.7268056442211483E-2</v>
      </c>
      <c r="N8" s="20">
        <f t="shared" si="3"/>
        <v>1.5194248888625533E-2</v>
      </c>
      <c r="O8" s="21" t="s">
        <v>7</v>
      </c>
      <c r="P8" s="20">
        <f t="shared" si="4"/>
        <v>-3.3159288973615794E-2</v>
      </c>
      <c r="Q8" s="20">
        <f t="shared" si="5"/>
        <v>3.2606715517067147E-2</v>
      </c>
      <c r="R8" s="21" t="s">
        <v>7</v>
      </c>
      <c r="S8" s="20">
        <f t="shared" si="6"/>
        <v>-3.4901510833997861E-2</v>
      </c>
      <c r="T8" s="20">
        <f t="shared" si="7"/>
        <v>3.6824447170216525E-2</v>
      </c>
      <c r="U8" s="21" t="s">
        <v>7</v>
      </c>
      <c r="V8" s="20">
        <f t="shared" si="8"/>
        <v>-2.6297296540658904E-2</v>
      </c>
      <c r="W8" s="20">
        <f t="shared" si="9"/>
        <v>2.9935779321033636E-2</v>
      </c>
      <c r="X8" s="21" t="s">
        <v>7</v>
      </c>
      <c r="Y8" s="20">
        <f t="shared" si="10"/>
        <v>-2.6054225496247072E-2</v>
      </c>
      <c r="Z8" s="20">
        <f t="shared" si="11"/>
        <v>2.5831854776062112E-2</v>
      </c>
    </row>
    <row r="9" spans="1:26" x14ac:dyDescent="0.25">
      <c r="A9" s="435" t="s">
        <v>8</v>
      </c>
      <c r="B9" s="429">
        <v>165</v>
      </c>
      <c r="C9" s="430">
        <v>152.46814856065572</v>
      </c>
      <c r="D9" s="430">
        <v>116.12020231168022</v>
      </c>
      <c r="E9" s="430">
        <v>221.05584620284418</v>
      </c>
      <c r="F9" s="430">
        <v>224.54398824980743</v>
      </c>
      <c r="G9" s="439">
        <v>164.5357328596825</v>
      </c>
      <c r="I9" s="21" t="s">
        <v>8</v>
      </c>
      <c r="J9" s="20">
        <f t="shared" si="0"/>
        <v>-2.2470379953697397E-2</v>
      </c>
      <c r="K9" s="20">
        <f t="shared" si="1"/>
        <v>2.1517091107176905E-2</v>
      </c>
      <c r="L9" s="21" t="s">
        <v>8</v>
      </c>
      <c r="M9" s="20">
        <f t="shared" si="2"/>
        <v>-2.1543685568681446E-2</v>
      </c>
      <c r="N9" s="20">
        <f t="shared" si="3"/>
        <v>2.0949245674271293E-2</v>
      </c>
      <c r="O9" s="21" t="s">
        <v>8</v>
      </c>
      <c r="P9" s="20">
        <f t="shared" si="4"/>
        <v>-1.6991826047978813E-2</v>
      </c>
      <c r="Q9" s="20">
        <f t="shared" si="5"/>
        <v>1.4932031845552063E-2</v>
      </c>
      <c r="R9" s="21" t="s">
        <v>8</v>
      </c>
      <c r="S9" s="20">
        <f t="shared" si="6"/>
        <v>-3.2952781341311008E-2</v>
      </c>
      <c r="T9" s="20">
        <f t="shared" si="7"/>
        <v>3.2583312405437832E-2</v>
      </c>
      <c r="U9" s="21" t="s">
        <v>8</v>
      </c>
      <c r="V9" s="20">
        <f t="shared" si="8"/>
        <v>-3.3932412052850851E-2</v>
      </c>
      <c r="W9" s="20">
        <f t="shared" si="9"/>
        <v>3.6012003354116168E-2</v>
      </c>
      <c r="X9" s="21" t="s">
        <v>8</v>
      </c>
      <c r="Y9" s="20">
        <f t="shared" si="10"/>
        <v>-2.5326215981189393E-2</v>
      </c>
      <c r="Z9" s="20">
        <f t="shared" si="11"/>
        <v>2.9035124469196361E-2</v>
      </c>
    </row>
    <row r="10" spans="1:26" x14ac:dyDescent="0.25">
      <c r="A10" s="435" t="s">
        <v>9</v>
      </c>
      <c r="B10" s="429">
        <v>207</v>
      </c>
      <c r="C10" s="430">
        <v>156.77663228567542</v>
      </c>
      <c r="D10" s="430">
        <v>145.8434967052402</v>
      </c>
      <c r="E10" s="430">
        <v>109.95738877736009</v>
      </c>
      <c r="F10" s="430">
        <v>215.38270069628621</v>
      </c>
      <c r="G10" s="439">
        <v>214.80682402709363</v>
      </c>
      <c r="I10" s="21" t="s">
        <v>9</v>
      </c>
      <c r="J10" s="20">
        <f t="shared" si="0"/>
        <v>-2.8190113032820374E-2</v>
      </c>
      <c r="K10" s="20">
        <f t="shared" si="1"/>
        <v>2.4104589404875393E-2</v>
      </c>
      <c r="L10" s="21" t="s">
        <v>9</v>
      </c>
      <c r="M10" s="20">
        <f t="shared" si="2"/>
        <v>-2.215247251550188E-2</v>
      </c>
      <c r="N10" s="20">
        <f t="shared" si="3"/>
        <v>2.1457489801140487E-2</v>
      </c>
      <c r="O10" s="21" t="s">
        <v>9</v>
      </c>
      <c r="P10" s="20">
        <f t="shared" si="4"/>
        <v>-2.1341224669870755E-2</v>
      </c>
      <c r="Q10" s="20">
        <f t="shared" si="5"/>
        <v>2.0894149564669583E-2</v>
      </c>
      <c r="R10" s="21" t="s">
        <v>9</v>
      </c>
      <c r="S10" s="20">
        <f t="shared" si="6"/>
        <v>-1.6391341154203105E-2</v>
      </c>
      <c r="T10" s="20">
        <f t="shared" si="7"/>
        <v>1.4421849466475943E-2</v>
      </c>
      <c r="U10" s="21" t="s">
        <v>9</v>
      </c>
      <c r="V10" s="20">
        <f t="shared" si="8"/>
        <v>-3.2547985835859924E-2</v>
      </c>
      <c r="W10" s="20">
        <f t="shared" si="9"/>
        <v>3.2461712310303328E-2</v>
      </c>
      <c r="X10" s="21" t="s">
        <v>9</v>
      </c>
      <c r="Y10" s="20">
        <f t="shared" si="10"/>
        <v>-3.3064209974273513E-2</v>
      </c>
      <c r="Z10" s="20">
        <f t="shared" si="11"/>
        <v>3.5405207500638483E-2</v>
      </c>
    </row>
    <row r="11" spans="1:26" x14ac:dyDescent="0.25">
      <c r="A11" s="435" t="s">
        <v>10</v>
      </c>
      <c r="B11" s="429">
        <v>195</v>
      </c>
      <c r="C11" s="430">
        <v>198.70052937621159</v>
      </c>
      <c r="D11" s="430">
        <v>148.49993962604819</v>
      </c>
      <c r="E11" s="430">
        <v>139.24109669116353</v>
      </c>
      <c r="F11" s="430">
        <v>103.8861766682876</v>
      </c>
      <c r="G11" s="439">
        <v>209.73022071374842</v>
      </c>
      <c r="I11" s="21" t="s">
        <v>10</v>
      </c>
      <c r="J11" s="20">
        <f t="shared" si="0"/>
        <v>-2.6555903581642379E-2</v>
      </c>
      <c r="K11" s="20">
        <f t="shared" si="1"/>
        <v>2.4240773525806891E-2</v>
      </c>
      <c r="L11" s="21" t="s">
        <v>10</v>
      </c>
      <c r="M11" s="20">
        <f t="shared" si="2"/>
        <v>-2.8076301625113952E-2</v>
      </c>
      <c r="N11" s="20">
        <f t="shared" si="3"/>
        <v>2.403916322855533E-2</v>
      </c>
      <c r="O11" s="21" t="s">
        <v>10</v>
      </c>
      <c r="P11" s="20">
        <f t="shared" si="4"/>
        <v>-2.1729940975200632E-2</v>
      </c>
      <c r="Q11" s="20">
        <f t="shared" si="5"/>
        <v>2.1240146687571199E-2</v>
      </c>
      <c r="R11" s="21" t="s">
        <v>10</v>
      </c>
      <c r="S11" s="20">
        <f t="shared" si="6"/>
        <v>-2.0756661684386703E-2</v>
      </c>
      <c r="T11" s="20">
        <f t="shared" si="7"/>
        <v>2.0396367564993998E-2</v>
      </c>
      <c r="U11" s="21" t="s">
        <v>10</v>
      </c>
      <c r="V11" s="20">
        <f t="shared" si="8"/>
        <v>-1.569896651778482E-2</v>
      </c>
      <c r="W11" s="20">
        <f t="shared" si="9"/>
        <v>1.3782366042735219E-2</v>
      </c>
      <c r="X11" s="21" t="s">
        <v>10</v>
      </c>
      <c r="Y11" s="20">
        <f t="shared" si="10"/>
        <v>-3.2282792164719347E-2</v>
      </c>
      <c r="Z11" s="20">
        <f t="shared" si="11"/>
        <v>3.2383155310540056E-2</v>
      </c>
    </row>
    <row r="12" spans="1:26" x14ac:dyDescent="0.25">
      <c r="A12" s="436" t="s">
        <v>11</v>
      </c>
      <c r="B12" s="431">
        <v>263</v>
      </c>
      <c r="C12" s="432">
        <v>183.93671667932111</v>
      </c>
      <c r="D12" s="432">
        <v>190.05378072455341</v>
      </c>
      <c r="E12" s="432">
        <v>139.94109581514539</v>
      </c>
      <c r="F12" s="432">
        <v>132.51977139667034</v>
      </c>
      <c r="G12" s="440">
        <v>97.756015912816196</v>
      </c>
      <c r="I12" s="21" t="s">
        <v>11</v>
      </c>
      <c r="J12" s="20">
        <f t="shared" si="0"/>
        <v>-3.5816423804984336E-2</v>
      </c>
      <c r="K12" s="20">
        <f t="shared" si="1"/>
        <v>3.4454582595669345E-2</v>
      </c>
      <c r="L12" s="21" t="s">
        <v>11</v>
      </c>
      <c r="M12" s="20">
        <f t="shared" si="2"/>
        <v>-2.5990181071153265E-2</v>
      </c>
      <c r="N12" s="20">
        <f t="shared" si="3"/>
        <v>2.3854751802151467E-2</v>
      </c>
      <c r="O12" s="21" t="s">
        <v>11</v>
      </c>
      <c r="P12" s="20">
        <f t="shared" si="4"/>
        <v>-2.7810499099582501E-2</v>
      </c>
      <c r="Q12" s="20">
        <f t="shared" si="5"/>
        <v>2.394359706976416E-2</v>
      </c>
      <c r="R12" s="21" t="s">
        <v>11</v>
      </c>
      <c r="S12" s="20">
        <f t="shared" si="6"/>
        <v>-2.0861010510567563E-2</v>
      </c>
      <c r="T12" s="20">
        <f t="shared" si="7"/>
        <v>2.0677224515208262E-2</v>
      </c>
      <c r="U12" s="21" t="s">
        <v>11</v>
      </c>
      <c r="V12" s="20">
        <f t="shared" si="8"/>
        <v>-2.0025989220333856E-2</v>
      </c>
      <c r="W12" s="20">
        <f t="shared" si="9"/>
        <v>1.9829953774183822E-2</v>
      </c>
      <c r="X12" s="21" t="s">
        <v>11</v>
      </c>
      <c r="Y12" s="20">
        <f t="shared" si="10"/>
        <v>-1.5047126417092301E-2</v>
      </c>
      <c r="Z12" s="20">
        <f t="shared" si="11"/>
        <v>1.3231055528845312E-2</v>
      </c>
    </row>
    <row r="13" spans="1:26" x14ac:dyDescent="0.25">
      <c r="A13" s="436" t="s">
        <v>12</v>
      </c>
      <c r="B13" s="431">
        <v>287</v>
      </c>
      <c r="C13" s="432">
        <v>247.96138912399772</v>
      </c>
      <c r="D13" s="432">
        <v>171.49359667898639</v>
      </c>
      <c r="E13" s="432">
        <v>179.97370887877969</v>
      </c>
      <c r="F13" s="432">
        <v>130.43116886984933</v>
      </c>
      <c r="G13" s="440">
        <v>124.93805570289041</v>
      </c>
      <c r="I13" s="21" t="s">
        <v>12</v>
      </c>
      <c r="J13" s="20">
        <f t="shared" si="0"/>
        <v>-3.9084842707340327E-2</v>
      </c>
      <c r="K13" s="20">
        <f t="shared" si="1"/>
        <v>3.3909846111943351E-2</v>
      </c>
      <c r="L13" s="21" t="s">
        <v>12</v>
      </c>
      <c r="M13" s="20">
        <f t="shared" si="2"/>
        <v>-3.5036840486953831E-2</v>
      </c>
      <c r="N13" s="20">
        <f t="shared" si="3"/>
        <v>3.4274763190626147E-2</v>
      </c>
      <c r="O13" s="21" t="s">
        <v>12</v>
      </c>
      <c r="P13" s="20">
        <f t="shared" si="4"/>
        <v>-2.509459426612163E-2</v>
      </c>
      <c r="Q13" s="20">
        <f t="shared" si="5"/>
        <v>2.3259246122744971E-2</v>
      </c>
      <c r="R13" s="21" t="s">
        <v>12</v>
      </c>
      <c r="S13" s="20">
        <f t="shared" si="6"/>
        <v>-2.6828669667596807E-2</v>
      </c>
      <c r="T13" s="20">
        <f t="shared" si="7"/>
        <v>2.3336739660258173E-2</v>
      </c>
      <c r="U13" s="21" t="s">
        <v>12</v>
      </c>
      <c r="V13" s="20">
        <f t="shared" si="8"/>
        <v>-1.9710365889212336E-2</v>
      </c>
      <c r="W13" s="20">
        <f t="shared" si="9"/>
        <v>1.9917592481700632E-2</v>
      </c>
      <c r="X13" s="21" t="s">
        <v>12</v>
      </c>
      <c r="Y13" s="20">
        <f t="shared" si="10"/>
        <v>-1.9231130697304141E-2</v>
      </c>
      <c r="Z13" s="20">
        <f t="shared" si="11"/>
        <v>1.9275976072412063E-2</v>
      </c>
    </row>
    <row r="14" spans="1:26" x14ac:dyDescent="0.25">
      <c r="A14" s="436" t="s">
        <v>13</v>
      </c>
      <c r="B14" s="431">
        <v>277</v>
      </c>
      <c r="C14" s="432">
        <v>270.02085585824824</v>
      </c>
      <c r="D14" s="432">
        <v>231.90129230629236</v>
      </c>
      <c r="E14" s="432">
        <v>158.49963206988338</v>
      </c>
      <c r="F14" s="432">
        <v>169.33333352693634</v>
      </c>
      <c r="G14" s="440">
        <v>120.60340962431634</v>
      </c>
      <c r="I14" s="21" t="s">
        <v>13</v>
      </c>
      <c r="J14" s="20">
        <f t="shared" si="0"/>
        <v>-3.7723001498025328E-2</v>
      </c>
      <c r="K14" s="20">
        <f t="shared" si="1"/>
        <v>3.4046030232874849E-2</v>
      </c>
      <c r="L14" s="21" t="s">
        <v>13</v>
      </c>
      <c r="M14" s="20">
        <f t="shared" si="2"/>
        <v>-3.8153833902443611E-2</v>
      </c>
      <c r="N14" s="20">
        <f t="shared" si="3"/>
        <v>3.3587820185807055E-2</v>
      </c>
      <c r="O14" s="21" t="s">
        <v>13</v>
      </c>
      <c r="P14" s="20">
        <f t="shared" si="4"/>
        <v>-3.3934029916632781E-2</v>
      </c>
      <c r="Q14" s="20">
        <f t="shared" si="5"/>
        <v>3.3869587321553096E-2</v>
      </c>
      <c r="R14" s="21" t="s">
        <v>13</v>
      </c>
      <c r="S14" s="20">
        <f t="shared" si="6"/>
        <v>-2.3627530363908158E-2</v>
      </c>
      <c r="T14" s="20">
        <f t="shared" si="7"/>
        <v>2.2167846807609231E-2</v>
      </c>
      <c r="U14" s="21" t="s">
        <v>13</v>
      </c>
      <c r="V14" s="20">
        <f t="shared" si="8"/>
        <v>-2.5589143990470454E-2</v>
      </c>
      <c r="W14" s="20">
        <f t="shared" si="9"/>
        <v>2.2555399348693682E-2</v>
      </c>
      <c r="X14" s="21" t="s">
        <v>13</v>
      </c>
      <c r="Y14" s="20">
        <f t="shared" si="10"/>
        <v>-1.8563918895466519E-2</v>
      </c>
      <c r="Z14" s="20">
        <f t="shared" si="11"/>
        <v>1.9193102734794101E-2</v>
      </c>
    </row>
    <row r="15" spans="1:26" x14ac:dyDescent="0.25">
      <c r="A15" s="436" t="s">
        <v>14</v>
      </c>
      <c r="B15" s="431">
        <v>209</v>
      </c>
      <c r="C15" s="432">
        <v>259.15085758696711</v>
      </c>
      <c r="D15" s="432">
        <v>250.40329293297108</v>
      </c>
      <c r="E15" s="432">
        <v>213.75495283145878</v>
      </c>
      <c r="F15" s="432">
        <v>144.39179233063908</v>
      </c>
      <c r="G15" s="440">
        <v>157.3167928462413</v>
      </c>
      <c r="I15" s="21" t="s">
        <v>14</v>
      </c>
      <c r="J15" s="20">
        <f t="shared" si="0"/>
        <v>-2.8462481274683371E-2</v>
      </c>
      <c r="K15" s="20">
        <f t="shared" si="1"/>
        <v>2.8326297153751873E-2</v>
      </c>
      <c r="L15" s="21" t="s">
        <v>14</v>
      </c>
      <c r="M15" s="20">
        <f t="shared" si="2"/>
        <v>-3.6617907696876624E-2</v>
      </c>
      <c r="N15" s="20">
        <f t="shared" si="3"/>
        <v>3.3394821651106008E-2</v>
      </c>
      <c r="O15" s="21" t="s">
        <v>14</v>
      </c>
      <c r="P15" s="20">
        <f t="shared" si="4"/>
        <v>-3.6641420792031705E-2</v>
      </c>
      <c r="Q15" s="20">
        <f t="shared" si="5"/>
        <v>3.2646626602280689E-2</v>
      </c>
      <c r="R15" s="21" t="s">
        <v>14</v>
      </c>
      <c r="S15" s="20">
        <f t="shared" si="6"/>
        <v>-3.1864437617333104E-2</v>
      </c>
      <c r="T15" s="20">
        <f t="shared" si="7"/>
        <v>3.237935664678248E-2</v>
      </c>
      <c r="U15" s="21" t="s">
        <v>14</v>
      </c>
      <c r="V15" s="20">
        <f t="shared" si="8"/>
        <v>-2.1820053311612613E-2</v>
      </c>
      <c r="W15" s="20">
        <f t="shared" si="9"/>
        <v>2.0657713326882196E-2</v>
      </c>
      <c r="X15" s="21" t="s">
        <v>14</v>
      </c>
      <c r="Y15" s="20">
        <f t="shared" si="10"/>
        <v>-2.4215038301070635E-2</v>
      </c>
      <c r="Z15" s="20">
        <f t="shared" si="11"/>
        <v>2.1575133918766944E-2</v>
      </c>
    </row>
    <row r="16" spans="1:26" x14ac:dyDescent="0.25">
      <c r="A16" s="436" t="s">
        <v>15</v>
      </c>
      <c r="B16" s="431">
        <v>160</v>
      </c>
      <c r="C16" s="432">
        <v>190.44590318503722</v>
      </c>
      <c r="D16" s="432">
        <v>236.17160167037747</v>
      </c>
      <c r="E16" s="432">
        <v>226.06036703431306</v>
      </c>
      <c r="F16" s="432">
        <v>191.92532874322438</v>
      </c>
      <c r="G16" s="440">
        <v>128.08595218438435</v>
      </c>
      <c r="I16" s="21" t="s">
        <v>15</v>
      </c>
      <c r="J16" s="20">
        <f t="shared" si="0"/>
        <v>-2.1789459349039902E-2</v>
      </c>
      <c r="K16" s="20">
        <f t="shared" si="1"/>
        <v>2.3151300558354897E-2</v>
      </c>
      <c r="L16" s="21" t="s">
        <v>15</v>
      </c>
      <c r="M16" s="20">
        <f t="shared" si="2"/>
        <v>-2.6909926399675203E-2</v>
      </c>
      <c r="N16" s="20">
        <f t="shared" si="3"/>
        <v>2.7344771707443781E-2</v>
      </c>
      <c r="O16" s="21" t="s">
        <v>15</v>
      </c>
      <c r="P16" s="20">
        <f t="shared" si="4"/>
        <v>-3.4558902698810928E-2</v>
      </c>
      <c r="Q16" s="20">
        <f t="shared" si="5"/>
        <v>3.2138623536566616E-2</v>
      </c>
      <c r="R16" s="21" t="s">
        <v>15</v>
      </c>
      <c r="S16" s="20">
        <f t="shared" si="6"/>
        <v>-3.3698804952584802E-2</v>
      </c>
      <c r="T16" s="20">
        <f t="shared" si="7"/>
        <v>3.067098407799242E-2</v>
      </c>
      <c r="U16" s="21" t="s">
        <v>15</v>
      </c>
      <c r="V16" s="20">
        <f t="shared" si="8"/>
        <v>-2.900317834850577E-2</v>
      </c>
      <c r="W16" s="20">
        <f t="shared" si="9"/>
        <v>3.0294109289963969E-2</v>
      </c>
      <c r="X16" s="21" t="s">
        <v>15</v>
      </c>
      <c r="Y16" s="20">
        <f t="shared" si="10"/>
        <v>-1.9715671682967915E-2</v>
      </c>
      <c r="Z16" s="20">
        <f t="shared" si="11"/>
        <v>1.8996882038605209E-2</v>
      </c>
    </row>
    <row r="17" spans="1:26" x14ac:dyDescent="0.25">
      <c r="A17" s="436" t="s">
        <v>16</v>
      </c>
      <c r="B17" s="431">
        <v>152</v>
      </c>
      <c r="C17" s="432">
        <v>140.78765235513293</v>
      </c>
      <c r="D17" s="432">
        <v>168.76411910558136</v>
      </c>
      <c r="E17" s="432">
        <v>209.27765596005537</v>
      </c>
      <c r="F17" s="432">
        <v>198.42806065680224</v>
      </c>
      <c r="G17" s="440">
        <v>167.59059574178997</v>
      </c>
      <c r="I17" s="21" t="s">
        <v>16</v>
      </c>
      <c r="J17" s="20">
        <f t="shared" si="0"/>
        <v>-2.0699986381587907E-2</v>
      </c>
      <c r="K17" s="20">
        <f t="shared" si="1"/>
        <v>2.8462481274683371E-2</v>
      </c>
      <c r="L17" s="21" t="s">
        <v>16</v>
      </c>
      <c r="M17" s="20">
        <f t="shared" si="2"/>
        <v>-1.9893236344279339E-2</v>
      </c>
      <c r="N17" s="20">
        <f t="shared" si="3"/>
        <v>2.1701755161966384E-2</v>
      </c>
      <c r="O17" s="21" t="s">
        <v>16</v>
      </c>
      <c r="P17" s="20">
        <f t="shared" si="4"/>
        <v>-2.4695190827220694E-2</v>
      </c>
      <c r="Q17" s="20">
        <f t="shared" si="5"/>
        <v>2.5975537228901075E-2</v>
      </c>
      <c r="R17" s="21" t="s">
        <v>16</v>
      </c>
      <c r="S17" s="20">
        <f t="shared" si="6"/>
        <v>-3.1197007249225545E-2</v>
      </c>
      <c r="T17" s="20">
        <f t="shared" si="7"/>
        <v>2.9981814935811753E-2</v>
      </c>
      <c r="U17" s="21" t="s">
        <v>16</v>
      </c>
      <c r="V17" s="20">
        <f t="shared" si="8"/>
        <v>-2.9985851634397834E-2</v>
      </c>
      <c r="W17" s="20">
        <f t="shared" si="9"/>
        <v>2.8258997220013925E-2</v>
      </c>
      <c r="X17" s="21" t="s">
        <v>16</v>
      </c>
      <c r="Y17" s="20">
        <f t="shared" si="10"/>
        <v>-2.5796436739929703E-2</v>
      </c>
      <c r="Z17" s="20">
        <f t="shared" si="11"/>
        <v>2.8082026874245183E-2</v>
      </c>
    </row>
    <row r="18" spans="1:26" x14ac:dyDescent="0.25">
      <c r="A18" s="436" t="s">
        <v>17</v>
      </c>
      <c r="B18" s="431">
        <v>177</v>
      </c>
      <c r="C18" s="432">
        <v>122.91862064264815</v>
      </c>
      <c r="D18" s="432">
        <v>115.09101238743501</v>
      </c>
      <c r="E18" s="432">
        <v>138.95581336277422</v>
      </c>
      <c r="F18" s="432">
        <v>172.35606370034503</v>
      </c>
      <c r="G18" s="440">
        <v>161.81917703528839</v>
      </c>
      <c r="I18" s="21" t="s">
        <v>17</v>
      </c>
      <c r="J18" s="20">
        <f t="shared" si="0"/>
        <v>-2.4104589404875393E-2</v>
      </c>
      <c r="K18" s="20">
        <f t="shared" si="1"/>
        <v>2.7236824186299878E-2</v>
      </c>
      <c r="L18" s="21" t="s">
        <v>17</v>
      </c>
      <c r="M18" s="20">
        <f t="shared" si="2"/>
        <v>-1.7368349643255218E-2</v>
      </c>
      <c r="N18" s="20">
        <f t="shared" si="3"/>
        <v>2.5637154045141511E-2</v>
      </c>
      <c r="O18" s="21" t="s">
        <v>17</v>
      </c>
      <c r="P18" s="20">
        <f t="shared" si="4"/>
        <v>-1.6841225068864363E-2</v>
      </c>
      <c r="Q18" s="20">
        <f t="shared" si="5"/>
        <v>1.9304865256768354E-2</v>
      </c>
      <c r="R18" s="21" t="s">
        <v>17</v>
      </c>
      <c r="S18" s="20">
        <f t="shared" si="6"/>
        <v>-2.0714134516242468E-2</v>
      </c>
      <c r="T18" s="20">
        <f t="shared" si="7"/>
        <v>2.3115012905375099E-2</v>
      </c>
      <c r="U18" s="21" t="s">
        <v>17</v>
      </c>
      <c r="V18" s="20">
        <f t="shared" si="8"/>
        <v>-2.6045929881592066E-2</v>
      </c>
      <c r="W18" s="20">
        <f t="shared" si="9"/>
        <v>2.6502358476649408E-2</v>
      </c>
      <c r="X18" s="21" t="s">
        <v>17</v>
      </c>
      <c r="Y18" s="20">
        <f t="shared" si="10"/>
        <v>-2.4908069245900978E-2</v>
      </c>
      <c r="Z18" s="20">
        <f t="shared" si="11"/>
        <v>2.4906209017400139E-2</v>
      </c>
    </row>
    <row r="19" spans="1:26" x14ac:dyDescent="0.25">
      <c r="A19" s="436" t="s">
        <v>18</v>
      </c>
      <c r="B19" s="431">
        <v>135</v>
      </c>
      <c r="C19" s="432">
        <v>129.82522787831167</v>
      </c>
      <c r="D19" s="432">
        <v>88.763644928242897</v>
      </c>
      <c r="E19" s="432">
        <v>84.157896058267823</v>
      </c>
      <c r="F19" s="432">
        <v>102.3926909809818</v>
      </c>
      <c r="G19" s="440">
        <v>127.02631736892265</v>
      </c>
      <c r="I19" s="21" t="s">
        <v>18</v>
      </c>
      <c r="J19" s="20">
        <f t="shared" si="0"/>
        <v>-1.8384856325752416E-2</v>
      </c>
      <c r="K19" s="20">
        <f t="shared" si="1"/>
        <v>2.5330246493258886E-2</v>
      </c>
      <c r="L19" s="21" t="s">
        <v>18</v>
      </c>
      <c r="M19" s="20">
        <f t="shared" si="2"/>
        <v>-1.8344250354559003E-2</v>
      </c>
      <c r="N19" s="20">
        <f t="shared" si="3"/>
        <v>2.3796437483847421E-2</v>
      </c>
      <c r="O19" s="21" t="s">
        <v>18</v>
      </c>
      <c r="P19" s="20">
        <f t="shared" si="4"/>
        <v>-1.2988751173175907E-2</v>
      </c>
      <c r="Q19" s="20">
        <f t="shared" si="5"/>
        <v>2.2326531249278369E-2</v>
      </c>
      <c r="R19" s="21" t="s">
        <v>18</v>
      </c>
      <c r="S19" s="20">
        <f t="shared" si="6"/>
        <v>-1.2545412367914103E-2</v>
      </c>
      <c r="T19" s="20">
        <f t="shared" si="7"/>
        <v>1.6350842149551851E-2</v>
      </c>
      <c r="U19" s="21" t="s">
        <v>18</v>
      </c>
      <c r="V19" s="20">
        <f t="shared" si="8"/>
        <v>-1.5473275453278045E-2</v>
      </c>
      <c r="W19" s="20">
        <f t="shared" si="9"/>
        <v>1.9855638690026E-2</v>
      </c>
      <c r="X19" s="21" t="s">
        <v>18</v>
      </c>
      <c r="Y19" s="20">
        <f t="shared" si="10"/>
        <v>-1.955256705073306E-2</v>
      </c>
      <c r="Z19" s="20">
        <f t="shared" si="11"/>
        <v>2.2821862669199462E-2</v>
      </c>
    </row>
    <row r="20" spans="1:26" ht="15.75" thickBot="1" x14ac:dyDescent="0.3">
      <c r="A20" s="437" t="s">
        <v>19</v>
      </c>
      <c r="B20" s="433">
        <v>137</v>
      </c>
      <c r="C20" s="434">
        <v>171.66674881934506</v>
      </c>
      <c r="D20" s="434">
        <v>189.38588386226661</v>
      </c>
      <c r="E20" s="434">
        <v>173.3894550022363</v>
      </c>
      <c r="F20" s="434">
        <v>160.49996158548382</v>
      </c>
      <c r="G20" s="441">
        <v>164.36341291834086</v>
      </c>
      <c r="I20" s="21" t="s">
        <v>19</v>
      </c>
      <c r="J20" s="20">
        <f t="shared" si="0"/>
        <v>-1.8657224567615417E-2</v>
      </c>
      <c r="K20" s="20">
        <f t="shared" si="1"/>
        <v>4.2489445730627809E-2</v>
      </c>
      <c r="L20" s="21" t="s">
        <v>19</v>
      </c>
      <c r="M20" s="20">
        <f t="shared" si="2"/>
        <v>-2.4256439748728865E-2</v>
      </c>
      <c r="N20" s="20">
        <f t="shared" si="3"/>
        <v>5.4099966078651945E-2</v>
      </c>
      <c r="O20" s="21" t="s">
        <v>19</v>
      </c>
      <c r="P20" s="20">
        <f t="shared" si="4"/>
        <v>-2.7712765999949186E-2</v>
      </c>
      <c r="Q20" s="20">
        <f t="shared" si="5"/>
        <v>6.1762119379937454E-2</v>
      </c>
      <c r="R20" s="21" t="s">
        <v>19</v>
      </c>
      <c r="S20" s="20">
        <f t="shared" si="6"/>
        <v>-2.5847155348856198E-2</v>
      </c>
      <c r="T20" s="20">
        <f t="shared" si="7"/>
        <v>6.5385520117836549E-2</v>
      </c>
      <c r="U20" s="21" t="s">
        <v>19</v>
      </c>
      <c r="V20" s="20">
        <f t="shared" si="8"/>
        <v>-2.4254271394371387E-2</v>
      </c>
      <c r="W20" s="20">
        <f t="shared" si="9"/>
        <v>6.3000961052707277E-2</v>
      </c>
      <c r="X20" s="21" t="s">
        <v>19</v>
      </c>
      <c r="Y20" s="20">
        <f t="shared" si="10"/>
        <v>-2.5299691578395952E-2</v>
      </c>
      <c r="Z20" s="20">
        <f t="shared" si="11"/>
        <v>6.4261766396821629E-2</v>
      </c>
    </row>
    <row r="21" spans="1:26" ht="15.75" thickTop="1" x14ac:dyDescent="0.25">
      <c r="A21" s="436" t="s">
        <v>20</v>
      </c>
      <c r="B21" s="431">
        <v>3575</v>
      </c>
      <c r="C21" s="432">
        <v>3430.3498631404527</v>
      </c>
      <c r="D21" s="432">
        <v>3300.7293127444891</v>
      </c>
      <c r="E21" s="432">
        <v>3234.9428509877462</v>
      </c>
      <c r="F21" s="432">
        <v>3186.2226169231044</v>
      </c>
      <c r="G21" s="440">
        <v>3121.1380359629052</v>
      </c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 x14ac:dyDescent="0.25">
      <c r="A22" s="428"/>
      <c r="B22" s="428"/>
      <c r="C22" s="428"/>
      <c r="D22" s="428"/>
      <c r="E22" s="428"/>
      <c r="F22" s="428"/>
      <c r="G22" s="428"/>
    </row>
    <row r="23" spans="1:26" x14ac:dyDescent="0.25">
      <c r="A23" s="922" t="s">
        <v>119</v>
      </c>
      <c r="B23" s="923"/>
      <c r="C23" s="923"/>
      <c r="D23" s="923"/>
      <c r="E23" s="923"/>
      <c r="F23" s="923"/>
      <c r="G23" s="924"/>
    </row>
    <row r="24" spans="1:26" x14ac:dyDescent="0.25">
      <c r="A24" s="435" t="s">
        <v>1</v>
      </c>
      <c r="B24" s="429">
        <v>2010</v>
      </c>
      <c r="C24" s="429">
        <v>2015</v>
      </c>
      <c r="D24" s="429">
        <v>2020</v>
      </c>
      <c r="E24" s="429">
        <v>2025</v>
      </c>
      <c r="F24" s="429">
        <v>2030</v>
      </c>
      <c r="G24" s="438">
        <v>2035</v>
      </c>
      <c r="Q24" s="919" t="s">
        <v>223</v>
      </c>
      <c r="R24" s="918"/>
      <c r="S24" s="920">
        <f>(SUM(B$48:B$50,B$61:B$65)/SUM(B$51:B$60))*100</f>
        <v>79.010238907849825</v>
      </c>
    </row>
    <row r="25" spans="1:26" x14ac:dyDescent="0.25">
      <c r="A25" s="435" t="s">
        <v>2</v>
      </c>
      <c r="B25" s="429">
        <v>209</v>
      </c>
      <c r="C25" s="430">
        <v>183.67708310705689</v>
      </c>
      <c r="D25" s="430">
        <v>197.1575675827707</v>
      </c>
      <c r="E25" s="430">
        <v>251.38981554747386</v>
      </c>
      <c r="F25" s="430">
        <v>263.20834361200571</v>
      </c>
      <c r="G25" s="439">
        <v>246.70310876727598</v>
      </c>
      <c r="Q25" s="919" t="s">
        <v>224</v>
      </c>
      <c r="R25" s="918"/>
      <c r="S25" s="920">
        <f>(SUM(B$48:B$50)/SUM(B$51:B$60))*100</f>
        <v>34.202827888834712</v>
      </c>
    </row>
    <row r="26" spans="1:26" x14ac:dyDescent="0.25">
      <c r="A26" s="435" t="s">
        <v>3</v>
      </c>
      <c r="B26" s="429">
        <v>237</v>
      </c>
      <c r="C26" s="430">
        <v>200.49102785347199</v>
      </c>
      <c r="D26" s="430">
        <v>176.2080145830551</v>
      </c>
      <c r="E26" s="430">
        <v>190.29632628529734</v>
      </c>
      <c r="F26" s="430">
        <v>243.76863267347073</v>
      </c>
      <c r="G26" s="439">
        <v>253.44474584442801</v>
      </c>
      <c r="Q26" s="919" t="s">
        <v>225</v>
      </c>
      <c r="R26" s="918"/>
      <c r="S26" s="920">
        <f>(SUM(B$61:B$65)/SUM(B$51:B$60))*100</f>
        <v>44.807411019015113</v>
      </c>
    </row>
    <row r="27" spans="1:26" x14ac:dyDescent="0.25">
      <c r="A27" s="435" t="s">
        <v>4</v>
      </c>
      <c r="B27" s="429">
        <v>273</v>
      </c>
      <c r="C27" s="430">
        <v>227.57556361655503</v>
      </c>
      <c r="D27" s="430">
        <v>192.34208076700932</v>
      </c>
      <c r="E27" s="430">
        <v>169.07512065688232</v>
      </c>
      <c r="F27" s="430">
        <v>183.89104416323323</v>
      </c>
      <c r="G27" s="439">
        <v>236.68778814286088</v>
      </c>
      <c r="Q27" s="919" t="s">
        <v>226</v>
      </c>
      <c r="R27" s="918"/>
      <c r="S27" s="920">
        <f>(SUM(B$61:B$65)/SUM(B$48:B$50))*100</f>
        <v>131.00498930862437</v>
      </c>
    </row>
    <row r="28" spans="1:26" x14ac:dyDescent="0.25">
      <c r="A28" s="435" t="s">
        <v>5</v>
      </c>
      <c r="B28" s="429">
        <v>232</v>
      </c>
      <c r="C28" s="430">
        <v>264.93401081866284</v>
      </c>
      <c r="D28" s="430">
        <v>218.07732596045747</v>
      </c>
      <c r="E28" s="430">
        <v>184.2464089163235</v>
      </c>
      <c r="F28" s="430">
        <v>162.10510145831017</v>
      </c>
      <c r="G28" s="439">
        <v>177.65413628472962</v>
      </c>
      <c r="Q28" s="919" t="s">
        <v>227</v>
      </c>
      <c r="R28" s="918"/>
      <c r="S28" s="921">
        <f>(B$21/B$43)*100</f>
        <v>94.877919320594486</v>
      </c>
    </row>
    <row r="29" spans="1:26" x14ac:dyDescent="0.25">
      <c r="A29" s="435" t="s">
        <v>6</v>
      </c>
      <c r="B29" s="429">
        <v>113</v>
      </c>
      <c r="C29" s="430">
        <v>227.08079591988627</v>
      </c>
      <c r="D29" s="430">
        <v>255.68822458167656</v>
      </c>
      <c r="E29" s="430">
        <v>207.71596509341606</v>
      </c>
      <c r="F29" s="430">
        <v>175.65400980309792</v>
      </c>
      <c r="G29" s="439">
        <v>154.7199858376583</v>
      </c>
      <c r="Q29" s="919" t="s">
        <v>228</v>
      </c>
      <c r="R29" s="918"/>
      <c r="S29" s="921">
        <f>(SUM(B$48)/SUM(B$28:B$33))*1000</f>
        <v>412.05533596837944</v>
      </c>
    </row>
    <row r="30" spans="1:26" x14ac:dyDescent="0.25">
      <c r="A30" s="435" t="s">
        <v>7</v>
      </c>
      <c r="B30" s="429">
        <v>154</v>
      </c>
      <c r="C30" s="430">
        <v>107.5321578303337</v>
      </c>
      <c r="D30" s="430">
        <v>222.83057700038202</v>
      </c>
      <c r="E30" s="430">
        <v>247.02798971202984</v>
      </c>
      <c r="F30" s="430">
        <v>198.09671265459778</v>
      </c>
      <c r="G30" s="439">
        <v>167.82069456649498</v>
      </c>
      <c r="Q30" s="919" t="s">
        <v>229</v>
      </c>
      <c r="R30" s="918"/>
      <c r="S30" s="921">
        <f>(SUM(B$52:B$54)/SUM(B$48:B$51,B$55:B$65))*100</f>
        <v>13.580819798917245</v>
      </c>
    </row>
    <row r="31" spans="1:26" x14ac:dyDescent="0.25">
      <c r="A31" s="435" t="s">
        <v>8</v>
      </c>
      <c r="B31" s="429">
        <v>158</v>
      </c>
      <c r="C31" s="430">
        <v>148.26120124691181</v>
      </c>
      <c r="D31" s="430">
        <v>102.04380352847402</v>
      </c>
      <c r="E31" s="430">
        <v>218.57735228091474</v>
      </c>
      <c r="F31" s="430">
        <v>238.30545395370186</v>
      </c>
      <c r="G31" s="439">
        <v>188.63123834842091</v>
      </c>
      <c r="Q31" s="918"/>
      <c r="R31" s="918"/>
      <c r="S31" s="904"/>
    </row>
    <row r="32" spans="1:26" x14ac:dyDescent="0.25">
      <c r="A32" s="435" t="s">
        <v>9</v>
      </c>
      <c r="B32" s="429">
        <v>177</v>
      </c>
      <c r="C32" s="430">
        <v>151.85812716720204</v>
      </c>
      <c r="D32" s="430">
        <v>142.7882363984381</v>
      </c>
      <c r="E32" s="430">
        <v>96.745525198664225</v>
      </c>
      <c r="F32" s="430">
        <v>214.8117951715426</v>
      </c>
      <c r="G32" s="439">
        <v>230.01548148738092</v>
      </c>
      <c r="Q32" s="904"/>
      <c r="R32" s="904"/>
      <c r="S32" s="904"/>
    </row>
    <row r="33" spans="1:19" x14ac:dyDescent="0.25">
      <c r="A33" s="435" t="s">
        <v>10</v>
      </c>
      <c r="B33" s="429">
        <v>178</v>
      </c>
      <c r="C33" s="430">
        <v>170.12904773050633</v>
      </c>
      <c r="D33" s="430">
        <v>145.15274129609588</v>
      </c>
      <c r="E33" s="430">
        <v>136.82414982955169</v>
      </c>
      <c r="F33" s="430">
        <v>91.203284751296508</v>
      </c>
      <c r="G33" s="439">
        <v>210.38224562587814</v>
      </c>
      <c r="Q33" s="904"/>
      <c r="R33" s="904"/>
      <c r="S33" s="904"/>
    </row>
    <row r="34" spans="1:19" x14ac:dyDescent="0.25">
      <c r="A34" s="436" t="s">
        <v>11</v>
      </c>
      <c r="B34" s="431">
        <v>253</v>
      </c>
      <c r="C34" s="432">
        <v>168.82393822788248</v>
      </c>
      <c r="D34" s="432">
        <v>163.62781304138232</v>
      </c>
      <c r="E34" s="432">
        <v>138.7082114554434</v>
      </c>
      <c r="F34" s="432">
        <v>131.22252848778726</v>
      </c>
      <c r="G34" s="440">
        <v>85.957626657003644</v>
      </c>
      <c r="Q34" s="904"/>
      <c r="R34" s="904"/>
      <c r="S34" s="904"/>
    </row>
    <row r="35" spans="1:19" x14ac:dyDescent="0.25">
      <c r="A35" s="436" t="s">
        <v>12</v>
      </c>
      <c r="B35" s="431">
        <v>249</v>
      </c>
      <c r="C35" s="432">
        <v>242.56804479297458</v>
      </c>
      <c r="D35" s="432">
        <v>158.95103667869643</v>
      </c>
      <c r="E35" s="432">
        <v>156.54893223676541</v>
      </c>
      <c r="F35" s="432">
        <v>131.80246795334111</v>
      </c>
      <c r="G35" s="440">
        <v>125.22940071330292</v>
      </c>
      <c r="Q35" s="904"/>
      <c r="R35" s="904"/>
      <c r="S35" s="904"/>
    </row>
    <row r="36" spans="1:19" x14ac:dyDescent="0.25">
      <c r="A36" s="436" t="s">
        <v>13</v>
      </c>
      <c r="B36" s="431">
        <v>250</v>
      </c>
      <c r="C36" s="432">
        <v>237.70643799976557</v>
      </c>
      <c r="D36" s="432">
        <v>231.46089895733664</v>
      </c>
      <c r="E36" s="432">
        <v>148.70769431555726</v>
      </c>
      <c r="F36" s="432">
        <v>149.25786349742492</v>
      </c>
      <c r="G36" s="440">
        <v>124.69100108227921</v>
      </c>
      <c r="Q36" s="904"/>
      <c r="R36" s="904"/>
      <c r="S36" s="904"/>
    </row>
    <row r="37" spans="1:19" x14ac:dyDescent="0.25">
      <c r="A37" s="436" t="s">
        <v>14</v>
      </c>
      <c r="B37" s="431">
        <v>208</v>
      </c>
      <c r="C37" s="432">
        <v>236.34055614231937</v>
      </c>
      <c r="D37" s="432">
        <v>223.10332480726217</v>
      </c>
      <c r="E37" s="432">
        <v>217.20916389188241</v>
      </c>
      <c r="F37" s="432">
        <v>136.70013588525944</v>
      </c>
      <c r="G37" s="440">
        <v>140.16624013262481</v>
      </c>
      <c r="Q37" s="904"/>
      <c r="R37" s="904"/>
      <c r="S37" s="904"/>
    </row>
    <row r="38" spans="1:19" x14ac:dyDescent="0.25">
      <c r="A38" s="436" t="s">
        <v>15</v>
      </c>
      <c r="B38" s="431">
        <v>170</v>
      </c>
      <c r="C38" s="432">
        <v>193.52337378654587</v>
      </c>
      <c r="D38" s="432">
        <v>219.63168976350011</v>
      </c>
      <c r="E38" s="432">
        <v>205.74895542231144</v>
      </c>
      <c r="F38" s="432">
        <v>200.46792163932088</v>
      </c>
      <c r="G38" s="440">
        <v>123.41622256528102</v>
      </c>
      <c r="Q38" s="904"/>
      <c r="R38" s="904"/>
      <c r="S38" s="904"/>
    </row>
    <row r="39" spans="1:19" x14ac:dyDescent="0.25">
      <c r="A39" s="436" t="s">
        <v>16</v>
      </c>
      <c r="B39" s="431">
        <v>209</v>
      </c>
      <c r="C39" s="432">
        <v>153.58683264816051</v>
      </c>
      <c r="D39" s="432">
        <v>177.51386046783139</v>
      </c>
      <c r="E39" s="432">
        <v>201.12582918833101</v>
      </c>
      <c r="F39" s="432">
        <v>187.00079233503934</v>
      </c>
      <c r="G39" s="440">
        <v>182.43929039265177</v>
      </c>
      <c r="Q39" s="904"/>
      <c r="R39" s="904"/>
      <c r="S39" s="904"/>
    </row>
    <row r="40" spans="1:19" x14ac:dyDescent="0.25">
      <c r="A40" s="436" t="s">
        <v>17</v>
      </c>
      <c r="B40" s="431">
        <v>200</v>
      </c>
      <c r="C40" s="432">
        <v>181.43828729608995</v>
      </c>
      <c r="D40" s="432">
        <v>131.92724860094228</v>
      </c>
      <c r="E40" s="432">
        <v>155.0615313731229</v>
      </c>
      <c r="F40" s="432">
        <v>175.37642950651889</v>
      </c>
      <c r="G40" s="440">
        <v>161.80709176917918</v>
      </c>
      <c r="Q40" s="904"/>
      <c r="R40" s="904"/>
      <c r="S40" s="904"/>
    </row>
    <row r="41" spans="1:19" x14ac:dyDescent="0.25">
      <c r="A41" s="436" t="s">
        <v>18</v>
      </c>
      <c r="B41" s="431">
        <v>186</v>
      </c>
      <c r="C41" s="432">
        <v>168.41123836192639</v>
      </c>
      <c r="D41" s="432">
        <v>152.57696955370145</v>
      </c>
      <c r="E41" s="432">
        <v>109.6857108983116</v>
      </c>
      <c r="F41" s="432">
        <v>131.39249558096296</v>
      </c>
      <c r="G41" s="440">
        <v>148.26580892655787</v>
      </c>
      <c r="Q41" s="904"/>
      <c r="R41" s="904"/>
      <c r="S41" s="904"/>
    </row>
    <row r="42" spans="1:19" ht="15.75" thickBot="1" x14ac:dyDescent="0.3">
      <c r="A42" s="437" t="s">
        <v>19</v>
      </c>
      <c r="B42" s="433">
        <v>312</v>
      </c>
      <c r="C42" s="434">
        <v>382.87421337031611</v>
      </c>
      <c r="D42" s="434">
        <v>422.07528357139552</v>
      </c>
      <c r="E42" s="434">
        <v>438.62311133480824</v>
      </c>
      <c r="F42" s="434">
        <v>416.90190005685594</v>
      </c>
      <c r="G42" s="441">
        <v>417.48664059454995</v>
      </c>
      <c r="Q42" s="904"/>
      <c r="R42" s="904"/>
      <c r="S42" s="904"/>
    </row>
    <row r="43" spans="1:19" ht="15.75" thickTop="1" x14ac:dyDescent="0.25">
      <c r="A43" s="436" t="s">
        <v>20</v>
      </c>
      <c r="B43" s="431">
        <v>3768</v>
      </c>
      <c r="C43" s="432">
        <v>3646.8119379165678</v>
      </c>
      <c r="D43" s="432">
        <v>3533.1566971404077</v>
      </c>
      <c r="E43" s="432">
        <v>3473.3177936370871</v>
      </c>
      <c r="F43" s="432">
        <v>3431.1669131837675</v>
      </c>
      <c r="G43" s="440">
        <v>3375.518747738558</v>
      </c>
      <c r="Q43" s="904"/>
      <c r="R43" s="904"/>
      <c r="S43" s="904"/>
    </row>
    <row r="44" spans="1:19" x14ac:dyDescent="0.25">
      <c r="A44" s="428"/>
      <c r="B44" s="428"/>
      <c r="C44" s="428"/>
      <c r="D44" s="428"/>
      <c r="E44" s="428"/>
      <c r="F44" s="428"/>
      <c r="G44" s="428"/>
      <c r="Q44" s="919" t="s">
        <v>223</v>
      </c>
      <c r="R44" s="918"/>
      <c r="S44" s="920">
        <f>(SUM(C$48:C$50,C$61:C$65)/SUM(C$51:C$60))*100</f>
        <v>75.419353354566113</v>
      </c>
    </row>
    <row r="45" spans="1:19" x14ac:dyDescent="0.25">
      <c r="A45" s="428"/>
      <c r="B45" s="428"/>
      <c r="C45" s="428"/>
      <c r="D45" s="428"/>
      <c r="E45" s="428"/>
      <c r="F45" s="428"/>
      <c r="G45" s="428"/>
      <c r="Q45" s="919" t="s">
        <v>224</v>
      </c>
      <c r="R45" s="918"/>
      <c r="S45" s="920">
        <f>(SUM(C$48:C$50)/SUM(C$51:C$60))*100</f>
        <v>29.923942883690856</v>
      </c>
    </row>
    <row r="46" spans="1:19" x14ac:dyDescent="0.25">
      <c r="A46" s="922" t="s">
        <v>120</v>
      </c>
      <c r="B46" s="923"/>
      <c r="C46" s="923"/>
      <c r="D46" s="923"/>
      <c r="E46" s="923"/>
      <c r="F46" s="923"/>
      <c r="G46" s="924"/>
      <c r="Q46" s="919" t="s">
        <v>225</v>
      </c>
      <c r="R46" s="918"/>
      <c r="S46" s="920">
        <f>(SUM(C$61:C$65)/SUM(C$51:C$60))*100</f>
        <v>45.49541047087525</v>
      </c>
    </row>
    <row r="47" spans="1:19" x14ac:dyDescent="0.25">
      <c r="A47" s="435" t="s">
        <v>1</v>
      </c>
      <c r="B47" s="429">
        <v>2010</v>
      </c>
      <c r="C47" s="429">
        <v>2015</v>
      </c>
      <c r="D47" s="429">
        <v>2020</v>
      </c>
      <c r="E47" s="429">
        <v>2025</v>
      </c>
      <c r="F47" s="429">
        <v>2030</v>
      </c>
      <c r="G47" s="438">
        <v>2035</v>
      </c>
      <c r="Q47" s="919" t="s">
        <v>226</v>
      </c>
      <c r="R47" s="918"/>
      <c r="S47" s="920">
        <f>(SUM(C$61:C$65)/SUM(C$48:C$50))*100</f>
        <v>152.03681763365199</v>
      </c>
    </row>
    <row r="48" spans="1:19" x14ac:dyDescent="0.25">
      <c r="A48" s="435" t="s">
        <v>2</v>
      </c>
      <c r="B48" s="429">
        <v>417</v>
      </c>
      <c r="C48" s="430">
        <v>375.05616101274256</v>
      </c>
      <c r="D48" s="430">
        <v>402.35697619568708</v>
      </c>
      <c r="E48" s="430">
        <v>513.04059529975802</v>
      </c>
      <c r="F48" s="430">
        <v>537.15988031020061</v>
      </c>
      <c r="G48" s="439">
        <v>503.47573231735339</v>
      </c>
      <c r="Q48" s="919" t="s">
        <v>227</v>
      </c>
      <c r="R48" s="918"/>
      <c r="S48" s="921">
        <f>(C$21/C$43)*100</f>
        <v>94.064347751922185</v>
      </c>
    </row>
    <row r="49" spans="1:19" x14ac:dyDescent="0.25">
      <c r="A49" s="435" t="s">
        <v>3</v>
      </c>
      <c r="B49" s="429">
        <v>450</v>
      </c>
      <c r="C49" s="430">
        <v>400.74038818774557</v>
      </c>
      <c r="D49" s="430">
        <v>360.05433062940284</v>
      </c>
      <c r="E49" s="430">
        <v>388.27807540490483</v>
      </c>
      <c r="F49" s="430">
        <v>497.41362763816522</v>
      </c>
      <c r="G49" s="439">
        <v>517.15676212679466</v>
      </c>
      <c r="Q49" s="919" t="s">
        <v>228</v>
      </c>
      <c r="R49" s="918"/>
      <c r="S49" s="921">
        <f>(SUM(C$48)/SUM(C$28:C$33))*1000</f>
        <v>350.58683351770611</v>
      </c>
    </row>
    <row r="50" spans="1:19" x14ac:dyDescent="0.25">
      <c r="A50" s="435" t="s">
        <v>4</v>
      </c>
      <c r="B50" s="429">
        <v>536</v>
      </c>
      <c r="C50" s="430">
        <v>431.4624074860975</v>
      </c>
      <c r="D50" s="430">
        <v>385.23963058602851</v>
      </c>
      <c r="E50" s="430">
        <v>345.72749930771295</v>
      </c>
      <c r="F50" s="430">
        <v>375.14156765476184</v>
      </c>
      <c r="G50" s="439">
        <v>482.91808177083544</v>
      </c>
      <c r="Q50" s="919" t="s">
        <v>229</v>
      </c>
      <c r="R50" s="918"/>
      <c r="S50" s="921">
        <f>(SUM(C$52:C$54)/SUM(C$48:C$51,C$55:C$65))*100</f>
        <v>16.282230320896588</v>
      </c>
    </row>
    <row r="51" spans="1:19" x14ac:dyDescent="0.25">
      <c r="A51" s="435" t="s">
        <v>5</v>
      </c>
      <c r="B51" s="429">
        <v>471</v>
      </c>
      <c r="C51" s="430">
        <v>519.48353353876894</v>
      </c>
      <c r="D51" s="430">
        <v>412.72921692318886</v>
      </c>
      <c r="E51" s="430">
        <v>369.7932047697339</v>
      </c>
      <c r="F51" s="430">
        <v>331.63206152132068</v>
      </c>
      <c r="G51" s="439">
        <v>362.2721025940437</v>
      </c>
      <c r="Q51" s="904"/>
      <c r="R51" s="904"/>
      <c r="S51" s="904"/>
    </row>
    <row r="52" spans="1:19" x14ac:dyDescent="0.25">
      <c r="A52" s="435" t="s">
        <v>6</v>
      </c>
      <c r="B52" s="429">
        <v>242</v>
      </c>
      <c r="C52" s="430">
        <v>460.49774244786363</v>
      </c>
      <c r="D52" s="430">
        <v>500.72370763095245</v>
      </c>
      <c r="E52" s="430">
        <v>392.43377245509237</v>
      </c>
      <c r="F52" s="430">
        <v>353.39211930518786</v>
      </c>
      <c r="G52" s="439">
        <v>316.68725428103437</v>
      </c>
      <c r="Q52" s="904"/>
      <c r="R52" s="904"/>
      <c r="S52" s="904"/>
    </row>
    <row r="53" spans="1:19" x14ac:dyDescent="0.25">
      <c r="A53" s="435" t="s">
        <v>7</v>
      </c>
      <c r="B53" s="429">
        <v>313</v>
      </c>
      <c r="C53" s="430">
        <v>229.74098726164939</v>
      </c>
      <c r="D53" s="430">
        <v>449.43737801490556</v>
      </c>
      <c r="E53" s="430">
        <v>481.1564212776849</v>
      </c>
      <c r="F53" s="430">
        <v>372.11616745286966</v>
      </c>
      <c r="G53" s="439">
        <v>337.08605538077614</v>
      </c>
      <c r="Q53" s="904"/>
      <c r="R53" s="904"/>
      <c r="S53" s="904"/>
    </row>
    <row r="54" spans="1:19" x14ac:dyDescent="0.25">
      <c r="A54" s="435" t="s">
        <v>8</v>
      </c>
      <c r="B54" s="429">
        <v>323</v>
      </c>
      <c r="C54" s="430">
        <v>300.72934980756753</v>
      </c>
      <c r="D54" s="430">
        <v>218.16400584015423</v>
      </c>
      <c r="E54" s="430">
        <v>439.63319848375892</v>
      </c>
      <c r="F54" s="430">
        <v>462.84944220350928</v>
      </c>
      <c r="G54" s="439">
        <v>353.1669712081034</v>
      </c>
      <c r="Q54" s="904"/>
      <c r="R54" s="904"/>
      <c r="S54" s="904"/>
    </row>
    <row r="55" spans="1:19" x14ac:dyDescent="0.25">
      <c r="A55" s="435" t="s">
        <v>9</v>
      </c>
      <c r="B55" s="429">
        <v>384</v>
      </c>
      <c r="C55" s="430">
        <v>308.63475945287746</v>
      </c>
      <c r="D55" s="430">
        <v>288.6317331036783</v>
      </c>
      <c r="E55" s="430">
        <v>206.70291397602432</v>
      </c>
      <c r="F55" s="430">
        <v>430.19449586782878</v>
      </c>
      <c r="G55" s="439">
        <v>444.82230551447458</v>
      </c>
      <c r="Q55" s="904"/>
      <c r="R55" s="904"/>
      <c r="S55" s="904"/>
    </row>
    <row r="56" spans="1:19" x14ac:dyDescent="0.25">
      <c r="A56" s="435" t="s">
        <v>10</v>
      </c>
      <c r="B56" s="429">
        <v>373</v>
      </c>
      <c r="C56" s="430">
        <v>368.82957710671792</v>
      </c>
      <c r="D56" s="430">
        <v>293.6526809221441</v>
      </c>
      <c r="E56" s="430">
        <v>276.06524652071522</v>
      </c>
      <c r="F56" s="430">
        <v>195.0894614195841</v>
      </c>
      <c r="G56" s="439">
        <v>420.11246633962656</v>
      </c>
      <c r="Q56" s="904"/>
      <c r="R56" s="904"/>
      <c r="S56" s="904"/>
    </row>
    <row r="57" spans="1:19" x14ac:dyDescent="0.25">
      <c r="A57" s="436" t="s">
        <v>11</v>
      </c>
      <c r="B57" s="431">
        <v>516</v>
      </c>
      <c r="C57" s="432">
        <v>352.76065490720362</v>
      </c>
      <c r="D57" s="432">
        <v>353.68159376593576</v>
      </c>
      <c r="E57" s="432">
        <v>278.64930727058879</v>
      </c>
      <c r="F57" s="432">
        <v>263.74229988445757</v>
      </c>
      <c r="G57" s="440">
        <v>183.71364256981985</v>
      </c>
      <c r="Q57" s="904"/>
      <c r="R57" s="904"/>
      <c r="S57" s="904"/>
    </row>
    <row r="58" spans="1:19" x14ac:dyDescent="0.25">
      <c r="A58" s="436" t="s">
        <v>12</v>
      </c>
      <c r="B58" s="431">
        <v>536</v>
      </c>
      <c r="C58" s="432">
        <v>490.52943391697227</v>
      </c>
      <c r="D58" s="432">
        <v>330.44463335768285</v>
      </c>
      <c r="E58" s="432">
        <v>336.52264111554507</v>
      </c>
      <c r="F58" s="432">
        <v>262.23363682319041</v>
      </c>
      <c r="G58" s="440">
        <v>250.16745641619332</v>
      </c>
      <c r="Q58" s="904"/>
      <c r="R58" s="904"/>
      <c r="S58" s="904"/>
    </row>
    <row r="59" spans="1:19" x14ac:dyDescent="0.25">
      <c r="A59" s="436" t="s">
        <v>13</v>
      </c>
      <c r="B59" s="431">
        <v>527</v>
      </c>
      <c r="C59" s="432">
        <v>507.72729385801381</v>
      </c>
      <c r="D59" s="432">
        <v>463.36219126362903</v>
      </c>
      <c r="E59" s="432">
        <v>307.20732638544064</v>
      </c>
      <c r="F59" s="432">
        <v>318.59119702436124</v>
      </c>
      <c r="G59" s="440">
        <v>245.29441070659556</v>
      </c>
      <c r="Q59" s="904"/>
      <c r="R59" s="904"/>
      <c r="S59" s="904"/>
    </row>
    <row r="60" spans="1:19" x14ac:dyDescent="0.25">
      <c r="A60" s="436" t="s">
        <v>14</v>
      </c>
      <c r="B60" s="431">
        <v>417</v>
      </c>
      <c r="C60" s="432">
        <v>495.49141372928648</v>
      </c>
      <c r="D60" s="432">
        <v>473.50661774023325</v>
      </c>
      <c r="E60" s="432">
        <v>430.96411672334119</v>
      </c>
      <c r="F60" s="432">
        <v>281.09192821589852</v>
      </c>
      <c r="G60" s="440">
        <v>297.48303297886611</v>
      </c>
      <c r="Q60" s="904"/>
      <c r="R60" s="904"/>
      <c r="S60" s="904"/>
    </row>
    <row r="61" spans="1:19" x14ac:dyDescent="0.25">
      <c r="A61" s="436" t="s">
        <v>15</v>
      </c>
      <c r="B61" s="431">
        <v>330</v>
      </c>
      <c r="C61" s="432">
        <v>383.9692769715831</v>
      </c>
      <c r="D61" s="432">
        <v>455.80329143387758</v>
      </c>
      <c r="E61" s="432">
        <v>431.8093224566245</v>
      </c>
      <c r="F61" s="432">
        <v>392.39325038254526</v>
      </c>
      <c r="G61" s="440">
        <v>251.50217474966536</v>
      </c>
      <c r="Q61" s="904"/>
      <c r="R61" s="904"/>
      <c r="S61" s="904"/>
    </row>
    <row r="62" spans="1:19" x14ac:dyDescent="0.25">
      <c r="A62" s="436" t="s">
        <v>16</v>
      </c>
      <c r="B62" s="431">
        <v>361</v>
      </c>
      <c r="C62" s="432">
        <v>294.37448500329344</v>
      </c>
      <c r="D62" s="432">
        <v>346.27797957341272</v>
      </c>
      <c r="E62" s="432">
        <v>410.40348514838638</v>
      </c>
      <c r="F62" s="432">
        <v>385.42885299184161</v>
      </c>
      <c r="G62" s="440">
        <v>350.02988613444177</v>
      </c>
      <c r="Q62" s="904"/>
      <c r="R62" s="904"/>
      <c r="S62" s="904"/>
    </row>
    <row r="63" spans="1:19" x14ac:dyDescent="0.25">
      <c r="A63" s="436" t="s">
        <v>17</v>
      </c>
      <c r="B63" s="431">
        <v>377</v>
      </c>
      <c r="C63" s="432">
        <v>304.35690793873812</v>
      </c>
      <c r="D63" s="432">
        <v>247.01826098837728</v>
      </c>
      <c r="E63" s="432">
        <v>294.01734473589715</v>
      </c>
      <c r="F63" s="432">
        <v>347.73249320686392</v>
      </c>
      <c r="G63" s="440">
        <v>323.6262688044676</v>
      </c>
      <c r="Q63" s="904"/>
      <c r="R63" s="904"/>
      <c r="S63" s="904"/>
    </row>
    <row r="64" spans="1:19" x14ac:dyDescent="0.25">
      <c r="A64" s="436" t="s">
        <v>18</v>
      </c>
      <c r="B64" s="431">
        <v>321</v>
      </c>
      <c r="C64" s="432">
        <v>298.23646624023809</v>
      </c>
      <c r="D64" s="432">
        <v>241.34061448194433</v>
      </c>
      <c r="E64" s="432">
        <v>193.84360695657944</v>
      </c>
      <c r="F64" s="432">
        <v>233.78518656194476</v>
      </c>
      <c r="G64" s="440">
        <v>275.2921262954805</v>
      </c>
      <c r="Q64" s="919" t="s">
        <v>223</v>
      </c>
      <c r="R64" s="918"/>
      <c r="S64" s="920">
        <f>(SUM(D$48:D$50,D$61:D$65)/SUM(D$51:D$60))*100</f>
        <v>80.583596635006558</v>
      </c>
    </row>
    <row r="65" spans="1:19" ht="15.75" thickBot="1" x14ac:dyDescent="0.3">
      <c r="A65" s="437" t="s">
        <v>19</v>
      </c>
      <c r="B65" s="433">
        <v>449</v>
      </c>
      <c r="C65" s="434">
        <v>554.54096218966117</v>
      </c>
      <c r="D65" s="434">
        <v>611.46116743366213</v>
      </c>
      <c r="E65" s="434">
        <v>612.01256633704452</v>
      </c>
      <c r="F65" s="434">
        <v>577.40186164233978</v>
      </c>
      <c r="G65" s="441">
        <v>581.85005351289078</v>
      </c>
      <c r="Q65" s="919" t="s">
        <v>224</v>
      </c>
      <c r="R65" s="918"/>
      <c r="S65" s="920">
        <f>(SUM(D$48:D$50)/SUM(D$51:D$60))*100</f>
        <v>30.326366822546287</v>
      </c>
    </row>
    <row r="66" spans="1:19" ht="15.75" thickTop="1" x14ac:dyDescent="0.25">
      <c r="A66" s="436" t="s">
        <v>20</v>
      </c>
      <c r="B66" s="431">
        <v>7343</v>
      </c>
      <c r="C66" s="432">
        <v>7077.1618010570201</v>
      </c>
      <c r="D66" s="432">
        <v>6833.8860098848982</v>
      </c>
      <c r="E66" s="432">
        <v>6708.2606446248337</v>
      </c>
      <c r="F66" s="432">
        <v>6617.3895301068715</v>
      </c>
      <c r="G66" s="440">
        <v>6496.6567837014636</v>
      </c>
      <c r="Q66" s="919" t="s">
        <v>225</v>
      </c>
      <c r="R66" s="918"/>
      <c r="S66" s="920">
        <f>(SUM(D$61:D$65)/SUM(D$51:D$60))*100</f>
        <v>50.257229812460288</v>
      </c>
    </row>
    <row r="67" spans="1:19" x14ac:dyDescent="0.25">
      <c r="Q67" s="919" t="s">
        <v>226</v>
      </c>
      <c r="R67" s="918"/>
      <c r="S67" s="920">
        <f>(SUM(D$61:D$65)/SUM(D$48:D$50))*100</f>
        <v>165.72123560510485</v>
      </c>
    </row>
    <row r="68" spans="1:19" x14ac:dyDescent="0.25">
      <c r="Q68" s="919" t="s">
        <v>227</v>
      </c>
      <c r="R68" s="918"/>
      <c r="S68" s="921">
        <f>(D$21/D$43)*100</f>
        <v>93.421537612978341</v>
      </c>
    </row>
    <row r="69" spans="1:19" x14ac:dyDescent="0.25">
      <c r="Q69" s="919" t="s">
        <v>228</v>
      </c>
      <c r="R69" s="918"/>
      <c r="S69" s="921">
        <f>(SUM(D$48)/SUM(D$28:D$33))*1000</f>
        <v>370.2963791742016</v>
      </c>
    </row>
    <row r="70" spans="1:19" x14ac:dyDescent="0.25">
      <c r="Q70" s="919" t="s">
        <v>229</v>
      </c>
      <c r="R70" s="918"/>
      <c r="S70" s="921">
        <f>(SUM(D$52:D$54)/SUM(D$48:D$51,D$55:D$65))*100</f>
        <v>20.621525534954209</v>
      </c>
    </row>
    <row r="71" spans="1:19" x14ac:dyDescent="0.25">
      <c r="Q71" s="904"/>
      <c r="R71" s="904"/>
      <c r="S71" s="904"/>
    </row>
    <row r="72" spans="1:19" x14ac:dyDescent="0.25">
      <c r="Q72" s="904"/>
      <c r="R72" s="904"/>
      <c r="S72" s="904"/>
    </row>
    <row r="73" spans="1:19" x14ac:dyDescent="0.25">
      <c r="Q73" s="904"/>
      <c r="R73" s="904"/>
      <c r="S73" s="904"/>
    </row>
    <row r="74" spans="1:19" x14ac:dyDescent="0.25">
      <c r="Q74" s="904"/>
      <c r="R74" s="904"/>
      <c r="S74" s="904"/>
    </row>
    <row r="75" spans="1:19" x14ac:dyDescent="0.25">
      <c r="Q75" s="904"/>
      <c r="R75" s="904"/>
      <c r="S75" s="904"/>
    </row>
    <row r="76" spans="1:19" x14ac:dyDescent="0.25">
      <c r="Q76" s="904"/>
      <c r="R76" s="904"/>
      <c r="S76" s="904"/>
    </row>
    <row r="77" spans="1:19" x14ac:dyDescent="0.25">
      <c r="Q77" s="904"/>
      <c r="R77" s="904"/>
      <c r="S77" s="904"/>
    </row>
    <row r="78" spans="1:19" x14ac:dyDescent="0.25">
      <c r="Q78" s="904"/>
      <c r="R78" s="904"/>
      <c r="S78" s="904"/>
    </row>
    <row r="79" spans="1:19" x14ac:dyDescent="0.25">
      <c r="Q79" s="904"/>
      <c r="R79" s="904"/>
      <c r="S79" s="904"/>
    </row>
    <row r="80" spans="1:19" x14ac:dyDescent="0.25">
      <c r="Q80" s="904"/>
      <c r="R80" s="904"/>
      <c r="S80" s="904"/>
    </row>
    <row r="81" spans="17:19" x14ac:dyDescent="0.25">
      <c r="Q81" s="904"/>
      <c r="R81" s="904"/>
      <c r="S81" s="904"/>
    </row>
    <row r="82" spans="17:19" x14ac:dyDescent="0.25">
      <c r="Q82" s="904"/>
      <c r="R82" s="904"/>
      <c r="S82" s="904"/>
    </row>
    <row r="83" spans="17:19" x14ac:dyDescent="0.25">
      <c r="Q83" s="904"/>
      <c r="R83" s="904"/>
      <c r="S83" s="904"/>
    </row>
    <row r="84" spans="17:19" x14ac:dyDescent="0.25">
      <c r="Q84" s="919" t="s">
        <v>223</v>
      </c>
      <c r="R84" s="918"/>
      <c r="S84" s="920">
        <f>(SUM(E$48:E$50,E$61:E$65)/SUM(E$51:E$60))*100</f>
        <v>90.62280089382763</v>
      </c>
    </row>
    <row r="85" spans="17:19" x14ac:dyDescent="0.25">
      <c r="Q85" s="919" t="s">
        <v>224</v>
      </c>
      <c r="R85" s="918"/>
      <c r="S85" s="920">
        <f>(SUM(E$48:E$50)/SUM(E$51:E$60))*100</f>
        <v>35.436225031320909</v>
      </c>
    </row>
    <row r="86" spans="17:19" x14ac:dyDescent="0.25">
      <c r="Q86" s="919" t="s">
        <v>225</v>
      </c>
      <c r="R86" s="918"/>
      <c r="S86" s="920">
        <f>(SUM(E$61:E$65)/SUM(E$51:E$60))*100</f>
        <v>55.186575862506736</v>
      </c>
    </row>
    <row r="87" spans="17:19" x14ac:dyDescent="0.25">
      <c r="Q87" s="919" t="s">
        <v>226</v>
      </c>
      <c r="R87" s="918"/>
      <c r="S87" s="920">
        <f>(SUM(E$61:E$65)/SUM(E$48:E$50))*100</f>
        <v>155.73491762660709</v>
      </c>
    </row>
    <row r="88" spans="17:19" x14ac:dyDescent="0.25">
      <c r="Q88" s="919" t="s">
        <v>227</v>
      </c>
      <c r="R88" s="918"/>
      <c r="S88" s="921">
        <f>(E$21/E$43)*100</f>
        <v>93.136967107184105</v>
      </c>
    </row>
    <row r="89" spans="17:19" x14ac:dyDescent="0.25">
      <c r="Q89" s="919" t="s">
        <v>228</v>
      </c>
      <c r="R89" s="918"/>
      <c r="S89" s="921">
        <f>(SUM(E$48)/SUM(E$28:E$33))*1000</f>
        <v>470.18881354165711</v>
      </c>
    </row>
    <row r="90" spans="17:19" x14ac:dyDescent="0.25">
      <c r="Q90" s="919" t="s">
        <v>229</v>
      </c>
      <c r="R90" s="918"/>
      <c r="S90" s="921">
        <f>(SUM(E$52:E$54)/SUM(E$48:E$51,E$55:E$65))*100</f>
        <v>24.341322047967783</v>
      </c>
    </row>
    <row r="91" spans="17:19" x14ac:dyDescent="0.25">
      <c r="Q91" s="904"/>
      <c r="R91" s="904"/>
      <c r="S91" s="904"/>
    </row>
    <row r="92" spans="17:19" x14ac:dyDescent="0.25">
      <c r="Q92" s="904"/>
      <c r="R92" s="904"/>
      <c r="S92" s="904"/>
    </row>
    <row r="93" spans="17:19" x14ac:dyDescent="0.25">
      <c r="Q93" s="904"/>
      <c r="R93" s="904"/>
      <c r="S93" s="904"/>
    </row>
    <row r="94" spans="17:19" x14ac:dyDescent="0.25">
      <c r="Q94" s="904"/>
      <c r="R94" s="904"/>
      <c r="S94" s="904"/>
    </row>
    <row r="95" spans="17:19" x14ac:dyDescent="0.25">
      <c r="Q95" s="904"/>
      <c r="R95" s="904"/>
      <c r="S95" s="904"/>
    </row>
    <row r="96" spans="17:19" x14ac:dyDescent="0.25">
      <c r="Q96" s="904"/>
      <c r="R96" s="904"/>
      <c r="S96" s="904"/>
    </row>
    <row r="97" spans="17:19" x14ac:dyDescent="0.25">
      <c r="Q97" s="904"/>
      <c r="R97" s="904"/>
      <c r="S97" s="904"/>
    </row>
    <row r="98" spans="17:19" x14ac:dyDescent="0.25">
      <c r="Q98" s="904"/>
      <c r="R98" s="904"/>
      <c r="S98" s="904"/>
    </row>
    <row r="99" spans="17:19" x14ac:dyDescent="0.25">
      <c r="Q99" s="904"/>
      <c r="R99" s="904"/>
      <c r="S99" s="904"/>
    </row>
    <row r="100" spans="17:19" x14ac:dyDescent="0.25">
      <c r="Q100" s="904"/>
      <c r="R100" s="904"/>
      <c r="S100" s="904"/>
    </row>
    <row r="101" spans="17:19" x14ac:dyDescent="0.25">
      <c r="Q101" s="904"/>
      <c r="R101" s="904"/>
      <c r="S101" s="904"/>
    </row>
    <row r="102" spans="17:19" x14ac:dyDescent="0.25">
      <c r="Q102" s="904"/>
      <c r="R102" s="904"/>
      <c r="S102" s="904"/>
    </row>
    <row r="103" spans="17:19" x14ac:dyDescent="0.25">
      <c r="Q103" s="904"/>
      <c r="R103" s="904"/>
      <c r="S103" s="904"/>
    </row>
    <row r="104" spans="17:19" x14ac:dyDescent="0.25">
      <c r="Q104" s="919" t="s">
        <v>223</v>
      </c>
      <c r="R104" s="918"/>
      <c r="S104" s="920">
        <f>(SUM(F$48:F$50,F$61:F$65)/SUM(F$51:F$60))*100</f>
        <v>102.30894105944543</v>
      </c>
    </row>
    <row r="105" spans="17:19" x14ac:dyDescent="0.25">
      <c r="Q105" s="919" t="s">
        <v>224</v>
      </c>
      <c r="R105" s="918"/>
      <c r="S105" s="920">
        <f>(SUM(F$48:F$50)/SUM(F$51:F$60))*100</f>
        <v>43.098258436087391</v>
      </c>
    </row>
    <row r="106" spans="17:19" x14ac:dyDescent="0.25">
      <c r="Q106" s="919" t="s">
        <v>225</v>
      </c>
      <c r="R106" s="918"/>
      <c r="S106" s="920">
        <f>(SUM(F$61:F$65)/SUM(F$51:F$60))*100</f>
        <v>59.210682623358025</v>
      </c>
    </row>
    <row r="107" spans="17:19" x14ac:dyDescent="0.25">
      <c r="Q107" s="919" t="s">
        <v>226</v>
      </c>
      <c r="R107" s="918"/>
      <c r="S107" s="920">
        <f>(SUM(F$61:F$65)/SUM(F$48:F$50))*100</f>
        <v>137.38532546776702</v>
      </c>
    </row>
    <row r="108" spans="17:19" x14ac:dyDescent="0.25">
      <c r="Q108" s="919" t="s">
        <v>227</v>
      </c>
      <c r="R108" s="918"/>
      <c r="S108" s="921">
        <f>(F$21/F$43)*100</f>
        <v>92.861195550717753</v>
      </c>
    </row>
    <row r="109" spans="17:19" x14ac:dyDescent="0.25">
      <c r="Q109" s="919" t="s">
        <v>228</v>
      </c>
      <c r="R109" s="918"/>
      <c r="S109" s="921">
        <f>(SUM(F$48)/SUM(F$28:F$33))*1000</f>
        <v>497.28905510202321</v>
      </c>
    </row>
    <row r="110" spans="17:19" x14ac:dyDescent="0.25">
      <c r="Q110" s="919" t="s">
        <v>229</v>
      </c>
      <c r="R110" s="918"/>
      <c r="S110" s="921">
        <f>(SUM(F$52:F$54)/SUM(F$48:F$51,F$55:F$65))*100</f>
        <v>21.888943968073125</v>
      </c>
    </row>
    <row r="111" spans="17:19" x14ac:dyDescent="0.25">
      <c r="Q111" s="904"/>
      <c r="R111" s="904"/>
      <c r="S111" s="904"/>
    </row>
    <row r="112" spans="17:19" x14ac:dyDescent="0.25">
      <c r="Q112" s="904"/>
      <c r="R112" s="904"/>
      <c r="S112" s="904"/>
    </row>
    <row r="113" spans="17:19" x14ac:dyDescent="0.25">
      <c r="Q113" s="904"/>
      <c r="R113" s="904"/>
      <c r="S113" s="904"/>
    </row>
    <row r="114" spans="17:19" x14ac:dyDescent="0.25">
      <c r="Q114" s="904"/>
      <c r="R114" s="904"/>
      <c r="S114" s="904"/>
    </row>
    <row r="115" spans="17:19" x14ac:dyDescent="0.25">
      <c r="Q115" s="904"/>
      <c r="R115" s="904"/>
      <c r="S115" s="904"/>
    </row>
    <row r="116" spans="17:19" x14ac:dyDescent="0.25">
      <c r="Q116" s="904"/>
      <c r="R116" s="904"/>
      <c r="S116" s="904"/>
    </row>
    <row r="117" spans="17:19" x14ac:dyDescent="0.25">
      <c r="Q117" s="904"/>
      <c r="R117" s="904"/>
      <c r="S117" s="904"/>
    </row>
    <row r="118" spans="17:19" x14ac:dyDescent="0.25">
      <c r="Q118" s="904"/>
      <c r="R118" s="904"/>
      <c r="S118" s="904"/>
    </row>
    <row r="119" spans="17:19" x14ac:dyDescent="0.25">
      <c r="Q119" s="904"/>
      <c r="R119" s="904"/>
      <c r="S119" s="904"/>
    </row>
    <row r="120" spans="17:19" x14ac:dyDescent="0.25">
      <c r="Q120" s="904"/>
      <c r="R120" s="904"/>
      <c r="S120" s="904"/>
    </row>
    <row r="121" spans="17:19" x14ac:dyDescent="0.25">
      <c r="Q121" s="904"/>
      <c r="R121" s="904"/>
      <c r="S121" s="904"/>
    </row>
    <row r="122" spans="17:19" x14ac:dyDescent="0.25">
      <c r="Q122" s="904"/>
      <c r="R122" s="904"/>
      <c r="S122" s="904"/>
    </row>
    <row r="123" spans="17:19" x14ac:dyDescent="0.25">
      <c r="Q123" s="904"/>
      <c r="R123" s="904"/>
      <c r="S123" s="904"/>
    </row>
    <row r="124" spans="17:19" x14ac:dyDescent="0.25">
      <c r="Q124" s="919" t="s">
        <v>223</v>
      </c>
      <c r="R124" s="918"/>
      <c r="S124" s="920">
        <f>(SUM(G$48:G$50,G$61:G$65)/SUM(G$51:G$60))*100</f>
        <v>102.33727589836366</v>
      </c>
    </row>
    <row r="125" spans="17:19" x14ac:dyDescent="0.25">
      <c r="Q125" s="919" t="s">
        <v>224</v>
      </c>
      <c r="R125" s="918"/>
      <c r="S125" s="920">
        <f>(SUM(G$48:G$50)/SUM(G$51:G$60))*100</f>
        <v>46.827828203881701</v>
      </c>
    </row>
    <row r="126" spans="17:19" x14ac:dyDescent="0.25">
      <c r="Q126" s="919" t="s">
        <v>225</v>
      </c>
      <c r="R126" s="918"/>
      <c r="S126" s="920">
        <f>(SUM(G$61:G$65)/SUM(G$51:G$60))*100</f>
        <v>55.509447694481942</v>
      </c>
    </row>
    <row r="127" spans="17:19" x14ac:dyDescent="0.25">
      <c r="Q127" s="919" t="s">
        <v>226</v>
      </c>
      <c r="R127" s="918"/>
      <c r="S127" s="920">
        <f>(SUM(G$61:G$65)/SUM(G$48:G$50))*100</f>
        <v>118.53944507697796</v>
      </c>
    </row>
    <row r="128" spans="17:19" x14ac:dyDescent="0.25">
      <c r="Q128" s="919" t="s">
        <v>227</v>
      </c>
      <c r="R128" s="918"/>
      <c r="S128" s="921">
        <f>(G$21/G$43)*100</f>
        <v>92.463952038599217</v>
      </c>
    </row>
    <row r="129" spans="17:19" x14ac:dyDescent="0.25">
      <c r="Q129" s="919" t="s">
        <v>228</v>
      </c>
      <c r="R129" s="918"/>
      <c r="S129" s="921">
        <f>(SUM(G$48)/SUM(G$28:G$33))*1000</f>
        <v>445.86001488429804</v>
      </c>
    </row>
    <row r="130" spans="17:19" x14ac:dyDescent="0.25">
      <c r="Q130" s="919" t="s">
        <v>229</v>
      </c>
      <c r="R130" s="918"/>
      <c r="S130" s="921">
        <f>(SUM(G$52:G$54)/SUM(G$48:G$51,G$55:G$65))*100</f>
        <v>18.342300196203986</v>
      </c>
    </row>
    <row r="147" spans="4:8" x14ac:dyDescent="0.25">
      <c r="D147" s="19"/>
      <c r="E147" s="19"/>
      <c r="F147" s="19"/>
      <c r="G147" s="19"/>
      <c r="H147" s="19"/>
    </row>
  </sheetData>
  <mergeCells count="3">
    <mergeCell ref="A1:G1"/>
    <mergeCell ref="A23:G23"/>
    <mergeCell ref="A46:G46"/>
  </mergeCell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Z147"/>
  <sheetViews>
    <sheetView workbookViewId="0">
      <selection sqref="A1:G1"/>
    </sheetView>
  </sheetViews>
  <sheetFormatPr defaultRowHeight="15" x14ac:dyDescent="0.25"/>
  <cols>
    <col min="1" max="9" width="9.140625" style="18"/>
    <col min="10" max="11" width="11.140625" style="18" bestFit="1" customWidth="1"/>
    <col min="12" max="12" width="11.140625" style="18" customWidth="1"/>
    <col min="13" max="14" width="11.140625" style="18" bestFit="1" customWidth="1"/>
    <col min="15" max="15" width="11.140625" style="18" customWidth="1"/>
    <col min="16" max="17" width="11.140625" style="18" bestFit="1" customWidth="1"/>
    <col min="18" max="18" width="11.140625" style="18" customWidth="1"/>
    <col min="19" max="20" width="11.140625" style="18" bestFit="1" customWidth="1"/>
    <col min="21" max="21" width="11.140625" style="18" customWidth="1"/>
    <col min="22" max="23" width="11.140625" style="18" bestFit="1" customWidth="1"/>
    <col min="24" max="24" width="11.140625" style="18" customWidth="1"/>
    <col min="25" max="26" width="11.140625" style="18" bestFit="1" customWidth="1"/>
    <col min="27" max="16384" width="9.140625" style="18"/>
  </cols>
  <sheetData>
    <row r="1" spans="1:26" x14ac:dyDescent="0.25">
      <c r="A1" s="922" t="s">
        <v>121</v>
      </c>
      <c r="B1" s="923"/>
      <c r="C1" s="923"/>
      <c r="D1" s="923"/>
      <c r="E1" s="923"/>
      <c r="F1" s="923"/>
      <c r="G1" s="924"/>
      <c r="J1" s="20" t="s">
        <v>23</v>
      </c>
      <c r="K1" s="20" t="s">
        <v>24</v>
      </c>
      <c r="L1" s="20"/>
      <c r="M1" s="20" t="s">
        <v>23</v>
      </c>
      <c r="N1" s="20" t="s">
        <v>24</v>
      </c>
      <c r="O1" s="20"/>
      <c r="P1" s="20" t="s">
        <v>23</v>
      </c>
      <c r="Q1" s="20" t="s">
        <v>24</v>
      </c>
      <c r="R1" s="20"/>
      <c r="S1" s="20" t="s">
        <v>23</v>
      </c>
      <c r="T1" s="20" t="s">
        <v>24</v>
      </c>
      <c r="U1" s="20"/>
      <c r="V1" s="20" t="s">
        <v>23</v>
      </c>
      <c r="W1" s="20" t="s">
        <v>24</v>
      </c>
      <c r="X1" s="20"/>
      <c r="Y1" s="20" t="s">
        <v>23</v>
      </c>
      <c r="Z1" s="20" t="s">
        <v>24</v>
      </c>
    </row>
    <row r="2" spans="1:26" x14ac:dyDescent="0.25">
      <c r="A2" s="449" t="s">
        <v>1</v>
      </c>
      <c r="B2" s="443">
        <v>2010</v>
      </c>
      <c r="C2" s="443">
        <v>2015</v>
      </c>
      <c r="D2" s="443">
        <v>2020</v>
      </c>
      <c r="E2" s="443">
        <v>2025</v>
      </c>
      <c r="F2" s="443">
        <v>2030</v>
      </c>
      <c r="G2" s="452">
        <v>2035</v>
      </c>
      <c r="J2" s="1">
        <f>B2</f>
        <v>2010</v>
      </c>
      <c r="K2" s="1">
        <f>B24</f>
        <v>2010</v>
      </c>
      <c r="L2" s="1"/>
      <c r="M2" s="1">
        <v>2015</v>
      </c>
      <c r="N2" s="1">
        <v>2015</v>
      </c>
      <c r="O2" s="1"/>
      <c r="P2" s="1">
        <v>2020</v>
      </c>
      <c r="Q2" s="1">
        <v>2020</v>
      </c>
      <c r="R2" s="1"/>
      <c r="S2" s="1">
        <v>2025</v>
      </c>
      <c r="T2" s="1">
        <v>2025</v>
      </c>
      <c r="U2" s="1"/>
      <c r="V2" s="1">
        <v>2030</v>
      </c>
      <c r="W2" s="1">
        <v>2030</v>
      </c>
      <c r="X2" s="1"/>
      <c r="Y2" s="1">
        <v>2035</v>
      </c>
      <c r="Z2" s="1">
        <v>2035</v>
      </c>
    </row>
    <row r="3" spans="1:26" x14ac:dyDescent="0.25">
      <c r="A3" s="449" t="s">
        <v>2</v>
      </c>
      <c r="B3" s="443">
        <v>46</v>
      </c>
      <c r="C3" s="444">
        <v>33.265714911231584</v>
      </c>
      <c r="D3" s="444">
        <v>34.534085503076312</v>
      </c>
      <c r="E3" s="444">
        <v>39.636893702800201</v>
      </c>
      <c r="F3" s="444">
        <v>40.206203384841217</v>
      </c>
      <c r="G3" s="453">
        <v>30.1300223523521</v>
      </c>
      <c r="I3" s="21" t="s">
        <v>2</v>
      </c>
      <c r="J3" s="20">
        <f>-B3/B$66</f>
        <v>-3.2394366197183097E-2</v>
      </c>
      <c r="K3" s="20">
        <f>B25/B$66</f>
        <v>1.8309859154929577E-2</v>
      </c>
      <c r="L3" s="21" t="s">
        <v>2</v>
      </c>
      <c r="M3" s="20">
        <f>-C3/C$66</f>
        <v>-2.5184032156150584E-2</v>
      </c>
      <c r="N3" s="20">
        <f>C25/C$66</f>
        <v>2.4667675686178708E-2</v>
      </c>
      <c r="O3" s="21" t="s">
        <v>2</v>
      </c>
      <c r="P3" s="20">
        <f>-D3/D$66</f>
        <v>-2.8265343970580132E-2</v>
      </c>
      <c r="Q3" s="20">
        <f>D25/D$66</f>
        <v>2.7131032286822954E-2</v>
      </c>
      <c r="R3" s="21" t="s">
        <v>2</v>
      </c>
      <c r="S3" s="20">
        <f>-E3/E$66</f>
        <v>-3.4960531363309864E-2</v>
      </c>
      <c r="T3" s="20">
        <f>E25/E$66</f>
        <v>3.3591267313443279E-2</v>
      </c>
      <c r="U3" s="21" t="s">
        <v>2</v>
      </c>
      <c r="V3" s="20">
        <f>-F3/F$66</f>
        <v>-3.8237153778023565E-2</v>
      </c>
      <c r="W3" s="20">
        <f>F25/F$66</f>
        <v>3.6737527057397044E-2</v>
      </c>
      <c r="X3" s="21" t="s">
        <v>2</v>
      </c>
      <c r="Y3" s="20">
        <f>-G3/G$66</f>
        <v>-3.1623220938440021E-2</v>
      </c>
      <c r="Z3" s="20">
        <f>G25/G$66</f>
        <v>3.0383105548873877E-2</v>
      </c>
    </row>
    <row r="4" spans="1:26" x14ac:dyDescent="0.25">
      <c r="A4" s="449" t="s">
        <v>3</v>
      </c>
      <c r="B4" s="443">
        <v>48</v>
      </c>
      <c r="C4" s="444">
        <v>42.509398981004779</v>
      </c>
      <c r="D4" s="444">
        <v>29.967733028320367</v>
      </c>
      <c r="E4" s="444">
        <v>31.998475169518347</v>
      </c>
      <c r="F4" s="444">
        <v>36.71950529386298</v>
      </c>
      <c r="G4" s="453">
        <v>36.617657761256574</v>
      </c>
      <c r="I4" s="21" t="s">
        <v>3</v>
      </c>
      <c r="J4" s="20">
        <f t="shared" ref="J4:J20" si="0">-B4/B$66</f>
        <v>-3.3802816901408447E-2</v>
      </c>
      <c r="K4" s="20">
        <f t="shared" ref="K4:K20" si="1">B26/B$66</f>
        <v>2.8873239436619718E-2</v>
      </c>
      <c r="L4" s="21" t="s">
        <v>3</v>
      </c>
      <c r="M4" s="20">
        <f t="shared" ref="M4:M20" si="2">-C4/C$66</f>
        <v>-3.218202505892348E-2</v>
      </c>
      <c r="N4" s="20">
        <f t="shared" ref="N4:N20" si="3">C26/C$66</f>
        <v>1.7456161301763605E-2</v>
      </c>
      <c r="O4" s="21" t="s">
        <v>3</v>
      </c>
      <c r="P4" s="20">
        <f t="shared" ref="P4:P20" si="4">-D4/D$66</f>
        <v>-2.4527890914862498E-2</v>
      </c>
      <c r="Q4" s="20">
        <f t="shared" ref="Q4:Q20" si="5">D26/D$66</f>
        <v>2.5184064412723771E-2</v>
      </c>
      <c r="R4" s="21" t="s">
        <v>3</v>
      </c>
      <c r="S4" s="20">
        <f t="shared" ref="S4:S20" si="6">-E4/E$66</f>
        <v>-2.8223293760858137E-2</v>
      </c>
      <c r="T4" s="20">
        <f t="shared" ref="T4:T20" si="7">E26/E$66</f>
        <v>2.69545316284103E-2</v>
      </c>
      <c r="U4" s="21" t="s">
        <v>3</v>
      </c>
      <c r="V4" s="20">
        <f t="shared" ref="V4:V20" si="8">-F4/F$66</f>
        <v>-3.4921212459064273E-2</v>
      </c>
      <c r="W4" s="20">
        <f t="shared" ref="W4:W20" si="9">F26/F$66</f>
        <v>3.3579625904908136E-2</v>
      </c>
      <c r="X4" s="21" t="s">
        <v>3</v>
      </c>
      <c r="Y4" s="20">
        <f t="shared" ref="Y4:Y20" si="10">-G4/G$66</f>
        <v>-3.8432373799483846E-2</v>
      </c>
      <c r="Z4" s="20">
        <f t="shared" ref="Z4:Z20" si="11">G26/G$66</f>
        <v>3.6934019229226657E-2</v>
      </c>
    </row>
    <row r="5" spans="1:26" x14ac:dyDescent="0.25">
      <c r="A5" s="449" t="s">
        <v>4</v>
      </c>
      <c r="B5" s="443">
        <v>56</v>
      </c>
      <c r="C5" s="444">
        <v>44.020495734262205</v>
      </c>
      <c r="D5" s="444">
        <v>39.145055501118605</v>
      </c>
      <c r="E5" s="444">
        <v>26.74142414593863</v>
      </c>
      <c r="F5" s="444">
        <v>29.615934462330884</v>
      </c>
      <c r="G5" s="453">
        <v>33.875533276855833</v>
      </c>
      <c r="I5" s="21" t="s">
        <v>4</v>
      </c>
      <c r="J5" s="20">
        <f t="shared" si="0"/>
        <v>-3.9436619718309862E-2</v>
      </c>
      <c r="K5" s="20">
        <f t="shared" si="1"/>
        <v>3.3098591549295772E-2</v>
      </c>
      <c r="L5" s="21" t="s">
        <v>4</v>
      </c>
      <c r="M5" s="20">
        <f t="shared" si="2"/>
        <v>-3.3326010971345313E-2</v>
      </c>
      <c r="N5" s="20">
        <f t="shared" si="3"/>
        <v>2.8516564645718948E-2</v>
      </c>
      <c r="O5" s="21" t="s">
        <v>4</v>
      </c>
      <c r="P5" s="20">
        <f t="shared" si="4"/>
        <v>-3.2039315429041967E-2</v>
      </c>
      <c r="Q5" s="20">
        <f t="shared" si="5"/>
        <v>1.6528023398812677E-2</v>
      </c>
      <c r="R5" s="21" t="s">
        <v>4</v>
      </c>
      <c r="S5" s="20">
        <f t="shared" si="6"/>
        <v>-2.3586469831958914E-2</v>
      </c>
      <c r="T5" s="20">
        <f t="shared" si="7"/>
        <v>2.5666578563202615E-2</v>
      </c>
      <c r="U5" s="21" t="s">
        <v>4</v>
      </c>
      <c r="V5" s="20">
        <f t="shared" si="8"/>
        <v>-2.8165530315726574E-2</v>
      </c>
      <c r="W5" s="20">
        <f t="shared" si="9"/>
        <v>2.6606478276011796E-2</v>
      </c>
      <c r="X5" s="21" t="s">
        <v>4</v>
      </c>
      <c r="Y5" s="20">
        <f t="shared" si="10"/>
        <v>-3.5554353750350327E-2</v>
      </c>
      <c r="Z5" s="20">
        <f t="shared" si="11"/>
        <v>3.4245872647069311E-2</v>
      </c>
    </row>
    <row r="6" spans="1:26" x14ac:dyDescent="0.25">
      <c r="A6" s="449" t="s">
        <v>5</v>
      </c>
      <c r="B6" s="443">
        <v>47</v>
      </c>
      <c r="C6" s="444">
        <v>52.623393092077045</v>
      </c>
      <c r="D6" s="444">
        <v>39.98413744139841</v>
      </c>
      <c r="E6" s="444">
        <v>35.82578911994154</v>
      </c>
      <c r="F6" s="444">
        <v>23.54964429091611</v>
      </c>
      <c r="G6" s="453">
        <v>27.341001586347524</v>
      </c>
      <c r="I6" s="21" t="s">
        <v>5</v>
      </c>
      <c r="J6" s="20">
        <f t="shared" si="0"/>
        <v>-3.3098591549295772E-2</v>
      </c>
      <c r="K6" s="20">
        <f t="shared" si="1"/>
        <v>2.6056338028169014E-2</v>
      </c>
      <c r="L6" s="21" t="s">
        <v>5</v>
      </c>
      <c r="M6" s="20">
        <f t="shared" si="2"/>
        <v>-3.9838892004367146E-2</v>
      </c>
      <c r="N6" s="20">
        <f t="shared" si="3"/>
        <v>3.3587245608885846E-2</v>
      </c>
      <c r="O6" s="21" t="s">
        <v>5</v>
      </c>
      <c r="P6" s="20">
        <f t="shared" si="4"/>
        <v>-3.272608443757407E-2</v>
      </c>
      <c r="Q6" s="20">
        <f t="shared" si="5"/>
        <v>2.8062180762331836E-2</v>
      </c>
      <c r="R6" s="21" t="s">
        <v>5</v>
      </c>
      <c r="S6" s="20">
        <f t="shared" si="6"/>
        <v>-3.1599061054942298E-2</v>
      </c>
      <c r="T6" s="20">
        <f t="shared" si="7"/>
        <v>1.5325137216542625E-2</v>
      </c>
      <c r="U6" s="21" t="s">
        <v>5</v>
      </c>
      <c r="V6" s="20">
        <f t="shared" si="8"/>
        <v>-2.2396329281590788E-2</v>
      </c>
      <c r="W6" s="20">
        <f t="shared" si="9"/>
        <v>2.6200223683565442E-2</v>
      </c>
      <c r="X6" s="21" t="s">
        <v>5</v>
      </c>
      <c r="Y6" s="20">
        <f t="shared" si="10"/>
        <v>-2.8695980498527941E-2</v>
      </c>
      <c r="Z6" s="20">
        <f t="shared" si="11"/>
        <v>2.6595213907478404E-2</v>
      </c>
    </row>
    <row r="7" spans="1:26" x14ac:dyDescent="0.25">
      <c r="A7" s="449" t="s">
        <v>6</v>
      </c>
      <c r="B7" s="443">
        <v>40</v>
      </c>
      <c r="C7" s="444">
        <v>43.94886247488342</v>
      </c>
      <c r="D7" s="444">
        <v>49.033953352759966</v>
      </c>
      <c r="E7" s="444">
        <v>35.771551829507217</v>
      </c>
      <c r="F7" s="444">
        <v>32.49212017682401</v>
      </c>
      <c r="G7" s="453">
        <v>20.342192982519148</v>
      </c>
      <c r="I7" s="21" t="s">
        <v>6</v>
      </c>
      <c r="J7" s="20">
        <f t="shared" si="0"/>
        <v>-2.8169014084507043E-2</v>
      </c>
      <c r="K7" s="20">
        <f t="shared" si="1"/>
        <v>1.4788732394366197E-2</v>
      </c>
      <c r="L7" s="21" t="s">
        <v>6</v>
      </c>
      <c r="M7" s="20">
        <f t="shared" si="2"/>
        <v>-3.3271780532815452E-2</v>
      </c>
      <c r="N7" s="20">
        <f t="shared" si="3"/>
        <v>2.6762075883642492E-2</v>
      </c>
      <c r="O7" s="21" t="s">
        <v>6</v>
      </c>
      <c r="P7" s="20">
        <f t="shared" si="4"/>
        <v>-4.0133147803484745E-2</v>
      </c>
      <c r="Q7" s="20">
        <f t="shared" si="5"/>
        <v>3.3953976958738544E-2</v>
      </c>
      <c r="R7" s="21" t="s">
        <v>6</v>
      </c>
      <c r="S7" s="20">
        <f t="shared" si="6"/>
        <v>-3.1551222682250746E-2</v>
      </c>
      <c r="T7" s="20">
        <f t="shared" si="7"/>
        <v>2.7106274380166814E-2</v>
      </c>
      <c r="U7" s="21" t="s">
        <v>6</v>
      </c>
      <c r="V7" s="20">
        <f t="shared" si="8"/>
        <v>-3.0900858354700095E-2</v>
      </c>
      <c r="W7" s="20">
        <f t="shared" si="9"/>
        <v>1.3869893411993248E-2</v>
      </c>
      <c r="X7" s="21" t="s">
        <v>6</v>
      </c>
      <c r="Y7" s="20">
        <f t="shared" si="10"/>
        <v>-2.1350321467928451E-2</v>
      </c>
      <c r="Z7" s="20">
        <f t="shared" si="11"/>
        <v>2.7325398143420887E-2</v>
      </c>
    </row>
    <row r="8" spans="1:26" x14ac:dyDescent="0.25">
      <c r="A8" s="449" t="s">
        <v>7</v>
      </c>
      <c r="B8" s="443">
        <v>47</v>
      </c>
      <c r="C8" s="444">
        <v>36.262899988742603</v>
      </c>
      <c r="D8" s="444">
        <v>40.734136615682452</v>
      </c>
      <c r="E8" s="444">
        <v>45.176226519398654</v>
      </c>
      <c r="F8" s="444">
        <v>31.404841771837155</v>
      </c>
      <c r="G8" s="453">
        <v>29.158388337718002</v>
      </c>
      <c r="I8" s="21" t="s">
        <v>7</v>
      </c>
      <c r="J8" s="20">
        <f t="shared" si="0"/>
        <v>-3.3098591549295772E-2</v>
      </c>
      <c r="K8" s="20">
        <f t="shared" si="1"/>
        <v>1.9014084507042252E-2</v>
      </c>
      <c r="L8" s="21" t="s">
        <v>7</v>
      </c>
      <c r="M8" s="20">
        <f t="shared" si="2"/>
        <v>-2.7453071182409038E-2</v>
      </c>
      <c r="N8" s="20">
        <f t="shared" si="3"/>
        <v>1.4427095568886803E-2</v>
      </c>
      <c r="O8" s="21" t="s">
        <v>7</v>
      </c>
      <c r="P8" s="20">
        <f t="shared" si="4"/>
        <v>-3.3339941278720218E-2</v>
      </c>
      <c r="Q8" s="20">
        <f t="shared" si="5"/>
        <v>2.769491104476882E-2</v>
      </c>
      <c r="R8" s="21" t="s">
        <v>7</v>
      </c>
      <c r="S8" s="20">
        <f t="shared" si="6"/>
        <v>-3.9846333467747241E-2</v>
      </c>
      <c r="T8" s="20">
        <f t="shared" si="7"/>
        <v>3.4074505608184327E-2</v>
      </c>
      <c r="U8" s="21" t="s">
        <v>7</v>
      </c>
      <c r="V8" s="20">
        <f t="shared" si="8"/>
        <v>-2.986682807899689E-2</v>
      </c>
      <c r="W8" s="20">
        <f t="shared" si="9"/>
        <v>2.5928271403793009E-2</v>
      </c>
      <c r="X8" s="21" t="s">
        <v>7</v>
      </c>
      <c r="Y8" s="20">
        <f t="shared" si="10"/>
        <v>-3.0603434203576248E-2</v>
      </c>
      <c r="Z8" s="20">
        <f t="shared" si="11"/>
        <v>1.2555132513612286E-2</v>
      </c>
    </row>
    <row r="9" spans="1:26" x14ac:dyDescent="0.25">
      <c r="A9" s="449" t="s">
        <v>8</v>
      </c>
      <c r="B9" s="443">
        <v>36</v>
      </c>
      <c r="C9" s="444">
        <v>44.194536825518661</v>
      </c>
      <c r="D9" s="444">
        <v>32.708609848103144</v>
      </c>
      <c r="E9" s="444">
        <v>37.822790207474185</v>
      </c>
      <c r="F9" s="444">
        <v>41.580415796777572</v>
      </c>
      <c r="G9" s="453">
        <v>27.269856075614101</v>
      </c>
      <c r="I9" s="21" t="s">
        <v>8</v>
      </c>
      <c r="J9" s="20">
        <f t="shared" si="0"/>
        <v>-2.5352112676056339E-2</v>
      </c>
      <c r="K9" s="20">
        <f t="shared" si="1"/>
        <v>2.323943661971831E-2</v>
      </c>
      <c r="L9" s="21" t="s">
        <v>8</v>
      </c>
      <c r="M9" s="20">
        <f t="shared" si="2"/>
        <v>-3.3457769944522049E-2</v>
      </c>
      <c r="N9" s="20">
        <f t="shared" si="3"/>
        <v>1.8633453492275708E-2</v>
      </c>
      <c r="O9" s="21" t="s">
        <v>8</v>
      </c>
      <c r="P9" s="20">
        <f t="shared" si="4"/>
        <v>-2.6771234700098935E-2</v>
      </c>
      <c r="Q9" s="20">
        <f t="shared" si="5"/>
        <v>1.4036046995474661E-2</v>
      </c>
      <c r="R9" s="21" t="s">
        <v>8</v>
      </c>
      <c r="S9" s="20">
        <f t="shared" si="6"/>
        <v>-3.336045587252652E-2</v>
      </c>
      <c r="T9" s="20">
        <f t="shared" si="7"/>
        <v>2.8537350512222167E-2</v>
      </c>
      <c r="U9" s="21" t="s">
        <v>8</v>
      </c>
      <c r="V9" s="20">
        <f t="shared" si="8"/>
        <v>-3.9544065818832928E-2</v>
      </c>
      <c r="W9" s="20">
        <f t="shared" si="9"/>
        <v>3.3940629538995334E-2</v>
      </c>
      <c r="X9" s="21" t="s">
        <v>8</v>
      </c>
      <c r="Y9" s="20">
        <f t="shared" si="10"/>
        <v>-2.8621309123299916E-2</v>
      </c>
      <c r="Z9" s="20">
        <f t="shared" si="11"/>
        <v>2.4985531871598493E-2</v>
      </c>
    </row>
    <row r="10" spans="1:26" x14ac:dyDescent="0.25">
      <c r="A10" s="449" t="s">
        <v>9</v>
      </c>
      <c r="B10" s="443">
        <v>31</v>
      </c>
      <c r="C10" s="444">
        <v>33.560354618024633</v>
      </c>
      <c r="D10" s="444">
        <v>41.338884197640837</v>
      </c>
      <c r="E10" s="444">
        <v>29.092027182694814</v>
      </c>
      <c r="F10" s="444">
        <v>34.987278805043211</v>
      </c>
      <c r="G10" s="453">
        <v>37.956719326477717</v>
      </c>
      <c r="I10" s="21" t="s">
        <v>9</v>
      </c>
      <c r="J10" s="20">
        <f t="shared" si="0"/>
        <v>-2.1830985915492956E-2</v>
      </c>
      <c r="K10" s="20">
        <f t="shared" si="1"/>
        <v>2.0422535211267606E-2</v>
      </c>
      <c r="L10" s="21" t="s">
        <v>9</v>
      </c>
      <c r="M10" s="20">
        <f t="shared" si="2"/>
        <v>-2.5407091118513352E-2</v>
      </c>
      <c r="N10" s="20">
        <f t="shared" si="3"/>
        <v>2.3418470756870941E-2</v>
      </c>
      <c r="O10" s="21" t="s">
        <v>9</v>
      </c>
      <c r="P10" s="20">
        <f t="shared" si="4"/>
        <v>-3.3834913077464029E-2</v>
      </c>
      <c r="Q10" s="20">
        <f t="shared" si="5"/>
        <v>1.8213682845093174E-2</v>
      </c>
      <c r="R10" s="21" t="s">
        <v>9</v>
      </c>
      <c r="S10" s="20">
        <f t="shared" si="6"/>
        <v>-2.5659748626341339E-2</v>
      </c>
      <c r="T10" s="20">
        <f t="shared" si="7"/>
        <v>1.3508187892347583E-2</v>
      </c>
      <c r="U10" s="21" t="s">
        <v>9</v>
      </c>
      <c r="V10" s="20">
        <f t="shared" si="8"/>
        <v>-3.3273819642652767E-2</v>
      </c>
      <c r="W10" s="20">
        <f t="shared" si="9"/>
        <v>2.9462815223565742E-2</v>
      </c>
      <c r="X10" s="21" t="s">
        <v>9</v>
      </c>
      <c r="Y10" s="20">
        <f t="shared" si="10"/>
        <v>-3.9837797241655835E-2</v>
      </c>
      <c r="Z10" s="20">
        <f t="shared" si="11"/>
        <v>3.4337361426082617E-2</v>
      </c>
    </row>
    <row r="11" spans="1:26" x14ac:dyDescent="0.25">
      <c r="A11" s="449" t="s">
        <v>10</v>
      </c>
      <c r="B11" s="443">
        <v>35</v>
      </c>
      <c r="C11" s="444">
        <v>28.286538144032143</v>
      </c>
      <c r="D11" s="444">
        <v>31.149691757463167</v>
      </c>
      <c r="E11" s="444">
        <v>38.457745847194005</v>
      </c>
      <c r="F11" s="444">
        <v>25.466609328748401</v>
      </c>
      <c r="G11" s="453">
        <v>32.284679542332668</v>
      </c>
      <c r="I11" s="21" t="s">
        <v>10</v>
      </c>
      <c r="J11" s="20">
        <f t="shared" si="0"/>
        <v>-2.464788732394366E-2</v>
      </c>
      <c r="K11" s="20">
        <f t="shared" si="1"/>
        <v>2.323943661971831E-2</v>
      </c>
      <c r="L11" s="21" t="s">
        <v>10</v>
      </c>
      <c r="M11" s="20">
        <f t="shared" si="2"/>
        <v>-2.1414513053647517E-2</v>
      </c>
      <c r="N11" s="20">
        <f t="shared" si="3"/>
        <v>2.0094722485820768E-2</v>
      </c>
      <c r="O11" s="21" t="s">
        <v>10</v>
      </c>
      <c r="P11" s="20">
        <f t="shared" si="4"/>
        <v>-2.5495296582381186E-2</v>
      </c>
      <c r="Q11" s="20">
        <f t="shared" si="5"/>
        <v>2.355773218554965E-2</v>
      </c>
      <c r="R11" s="21" t="s">
        <v>10</v>
      </c>
      <c r="S11" s="20">
        <f t="shared" si="6"/>
        <v>-3.3920499419913965E-2</v>
      </c>
      <c r="T11" s="20">
        <f t="shared" si="7"/>
        <v>1.745997570416152E-2</v>
      </c>
      <c r="U11" s="21" t="s">
        <v>10</v>
      </c>
      <c r="V11" s="20">
        <f t="shared" si="8"/>
        <v>-2.421941330265814E-2</v>
      </c>
      <c r="W11" s="20">
        <f t="shared" si="9"/>
        <v>1.2837817502752251E-2</v>
      </c>
      <c r="X11" s="21" t="s">
        <v>10</v>
      </c>
      <c r="Y11" s="20">
        <f t="shared" si="10"/>
        <v>-3.3884659697712455E-2</v>
      </c>
      <c r="Z11" s="20">
        <f t="shared" si="11"/>
        <v>3.1019004873924807E-2</v>
      </c>
    </row>
    <row r="12" spans="1:26" x14ac:dyDescent="0.25">
      <c r="A12" s="450" t="s">
        <v>11</v>
      </c>
      <c r="B12" s="445">
        <v>49</v>
      </c>
      <c r="C12" s="446">
        <v>31.170725477570201</v>
      </c>
      <c r="D12" s="446">
        <v>25.6207819873622</v>
      </c>
      <c r="E12" s="446">
        <v>28.715766245275248</v>
      </c>
      <c r="F12" s="446">
        <v>35.508987656786488</v>
      </c>
      <c r="G12" s="454">
        <v>21.814157145731265</v>
      </c>
      <c r="I12" s="21" t="s">
        <v>11</v>
      </c>
      <c r="J12" s="20">
        <f t="shared" si="0"/>
        <v>-3.4507042253521129E-2</v>
      </c>
      <c r="K12" s="20">
        <f t="shared" si="1"/>
        <v>3.4507042253521129E-2</v>
      </c>
      <c r="L12" s="21" t="s">
        <v>11</v>
      </c>
      <c r="M12" s="20">
        <f t="shared" si="2"/>
        <v>-2.359800638141786E-2</v>
      </c>
      <c r="N12" s="20">
        <f t="shared" si="3"/>
        <v>2.2291555264134566E-2</v>
      </c>
      <c r="O12" s="21" t="s">
        <v>11</v>
      </c>
      <c r="P12" s="20">
        <f t="shared" si="4"/>
        <v>-2.0970012818307463E-2</v>
      </c>
      <c r="Q12" s="20">
        <f t="shared" si="5"/>
        <v>1.9831851879391214E-2</v>
      </c>
      <c r="R12" s="21" t="s">
        <v>11</v>
      </c>
      <c r="S12" s="20">
        <f t="shared" si="6"/>
        <v>-2.5327878969700818E-2</v>
      </c>
      <c r="T12" s="20">
        <f t="shared" si="7"/>
        <v>2.3557239016100445E-2</v>
      </c>
      <c r="U12" s="21" t="s">
        <v>11</v>
      </c>
      <c r="V12" s="20">
        <f t="shared" si="8"/>
        <v>-3.376997844184406E-2</v>
      </c>
      <c r="W12" s="20">
        <f t="shared" si="9"/>
        <v>1.6526146709579661E-2</v>
      </c>
      <c r="X12" s="21" t="s">
        <v>11</v>
      </c>
      <c r="Y12" s="20">
        <f t="shared" si="10"/>
        <v>-2.2895233960935246E-2</v>
      </c>
      <c r="Z12" s="20">
        <f t="shared" si="11"/>
        <v>1.238861455044234E-2</v>
      </c>
    </row>
    <row r="13" spans="1:26" x14ac:dyDescent="0.25">
      <c r="A13" s="450" t="s">
        <v>12</v>
      </c>
      <c r="B13" s="445">
        <v>61</v>
      </c>
      <c r="C13" s="446">
        <v>43.72284660778115</v>
      </c>
      <c r="D13" s="446">
        <v>27.236366526618628</v>
      </c>
      <c r="E13" s="446">
        <v>22.878412328961439</v>
      </c>
      <c r="F13" s="446">
        <v>26.122721295785873</v>
      </c>
      <c r="G13" s="454">
        <v>32.313469465654606</v>
      </c>
      <c r="I13" s="21" t="s">
        <v>12</v>
      </c>
      <c r="J13" s="20">
        <f t="shared" si="0"/>
        <v>-4.2957746478873238E-2</v>
      </c>
      <c r="K13" s="20">
        <f t="shared" si="1"/>
        <v>4.0140845070422537E-2</v>
      </c>
      <c r="L13" s="21" t="s">
        <v>12</v>
      </c>
      <c r="M13" s="20">
        <f t="shared" si="2"/>
        <v>-3.3100673707662509E-2</v>
      </c>
      <c r="N13" s="20">
        <f t="shared" si="3"/>
        <v>3.3770313507152941E-2</v>
      </c>
      <c r="O13" s="21" t="s">
        <v>12</v>
      </c>
      <c r="P13" s="20">
        <f t="shared" si="4"/>
        <v>-2.2292331103283224E-2</v>
      </c>
      <c r="Q13" s="20">
        <f t="shared" si="5"/>
        <v>2.1149867707671605E-2</v>
      </c>
      <c r="R13" s="21" t="s">
        <v>12</v>
      </c>
      <c r="S13" s="20">
        <f t="shared" si="6"/>
        <v>-2.0179216307076191E-2</v>
      </c>
      <c r="T13" s="20">
        <f t="shared" si="7"/>
        <v>1.9340956538585353E-2</v>
      </c>
      <c r="U13" s="21" t="s">
        <v>12</v>
      </c>
      <c r="V13" s="20">
        <f t="shared" si="8"/>
        <v>-2.4843392989053303E-2</v>
      </c>
      <c r="W13" s="20">
        <f t="shared" si="9"/>
        <v>2.3364678160100322E-2</v>
      </c>
      <c r="X13" s="21" t="s">
        <v>12</v>
      </c>
      <c r="Y13" s="20">
        <f t="shared" si="10"/>
        <v>-3.3914876406328315E-2</v>
      </c>
      <c r="Z13" s="20">
        <f t="shared" si="11"/>
        <v>1.5645203072967677E-2</v>
      </c>
    </row>
    <row r="14" spans="1:26" x14ac:dyDescent="0.25">
      <c r="A14" s="450" t="s">
        <v>13</v>
      </c>
      <c r="B14" s="445">
        <v>57</v>
      </c>
      <c r="C14" s="446">
        <v>55.381553054623346</v>
      </c>
      <c r="D14" s="446">
        <v>38.380193441468485</v>
      </c>
      <c r="E14" s="446">
        <v>23.378692842120078</v>
      </c>
      <c r="F14" s="446">
        <v>20.214639296357571</v>
      </c>
      <c r="G14" s="454">
        <v>23.513201779501713</v>
      </c>
      <c r="I14" s="21" t="s">
        <v>13</v>
      </c>
      <c r="J14" s="20">
        <f t="shared" si="0"/>
        <v>-4.0140845070422537E-2</v>
      </c>
      <c r="K14" s="20">
        <f t="shared" si="1"/>
        <v>4.1549295774647887E-2</v>
      </c>
      <c r="L14" s="21" t="s">
        <v>13</v>
      </c>
      <c r="M14" s="20">
        <f t="shared" si="2"/>
        <v>-4.1926975467293737E-2</v>
      </c>
      <c r="N14" s="20">
        <f t="shared" si="3"/>
        <v>3.9524578337424045E-2</v>
      </c>
      <c r="O14" s="21" t="s">
        <v>13</v>
      </c>
      <c r="P14" s="20">
        <f t="shared" si="4"/>
        <v>-3.1413293662687934E-2</v>
      </c>
      <c r="Q14" s="20">
        <f t="shared" si="5"/>
        <v>3.2867179777866094E-2</v>
      </c>
      <c r="R14" s="21" t="s">
        <v>13</v>
      </c>
      <c r="S14" s="20">
        <f t="shared" si="6"/>
        <v>-2.0620473704839926E-2</v>
      </c>
      <c r="T14" s="20">
        <f t="shared" si="7"/>
        <v>1.9638256953311364E-2</v>
      </c>
      <c r="U14" s="21" t="s">
        <v>13</v>
      </c>
      <c r="V14" s="20">
        <f t="shared" si="8"/>
        <v>-1.9224652075294554E-2</v>
      </c>
      <c r="W14" s="20">
        <f t="shared" si="9"/>
        <v>1.8753476685242052E-2</v>
      </c>
      <c r="X14" s="21" t="s">
        <v>13</v>
      </c>
      <c r="Y14" s="20">
        <f t="shared" si="10"/>
        <v>-2.4678480691045935E-2</v>
      </c>
      <c r="Z14" s="20">
        <f t="shared" si="11"/>
        <v>2.3529020051009753E-2</v>
      </c>
    </row>
    <row r="15" spans="1:26" x14ac:dyDescent="0.25">
      <c r="A15" s="450" t="s">
        <v>14</v>
      </c>
      <c r="B15" s="445">
        <v>40</v>
      </c>
      <c r="C15" s="446">
        <v>51.974395489099336</v>
      </c>
      <c r="D15" s="446">
        <v>49.300807037246223</v>
      </c>
      <c r="E15" s="446">
        <v>32.857836391085357</v>
      </c>
      <c r="F15" s="446">
        <v>19.57466097859837</v>
      </c>
      <c r="G15" s="454">
        <v>17.56973706425708</v>
      </c>
      <c r="I15" s="21" t="s">
        <v>14</v>
      </c>
      <c r="J15" s="20">
        <f t="shared" si="0"/>
        <v>-2.8169014084507043E-2</v>
      </c>
      <c r="K15" s="20">
        <f t="shared" si="1"/>
        <v>3.3098591549295772E-2</v>
      </c>
      <c r="L15" s="21" t="s">
        <v>14</v>
      </c>
      <c r="M15" s="20">
        <f t="shared" si="2"/>
        <v>-3.9347564024605708E-2</v>
      </c>
      <c r="N15" s="20">
        <f t="shared" si="3"/>
        <v>4.09853563549087E-2</v>
      </c>
      <c r="O15" s="21" t="s">
        <v>14</v>
      </c>
      <c r="P15" s="20">
        <f t="shared" si="4"/>
        <v>-4.0351561323690707E-2</v>
      </c>
      <c r="Q15" s="20">
        <f t="shared" si="5"/>
        <v>3.8252329536094615E-2</v>
      </c>
      <c r="R15" s="21" t="s">
        <v>14</v>
      </c>
      <c r="S15" s="20">
        <f t="shared" si="6"/>
        <v>-2.8981267510372298E-2</v>
      </c>
      <c r="T15" s="20">
        <f t="shared" si="7"/>
        <v>3.1113002400098261E-2</v>
      </c>
      <c r="U15" s="21" t="s">
        <v>14</v>
      </c>
      <c r="V15" s="20">
        <f t="shared" si="8"/>
        <v>-1.861601591244846E-2</v>
      </c>
      <c r="W15" s="20">
        <f t="shared" si="9"/>
        <v>1.7658622436804904E-2</v>
      </c>
      <c r="X15" s="21" t="s">
        <v>14</v>
      </c>
      <c r="Y15" s="20">
        <f t="shared" si="10"/>
        <v>-1.844046680469609E-2</v>
      </c>
      <c r="Z15" s="20">
        <f t="shared" si="11"/>
        <v>1.8298524273998213E-2</v>
      </c>
    </row>
    <row r="16" spans="1:26" x14ac:dyDescent="0.25">
      <c r="A16" s="450" t="s">
        <v>15</v>
      </c>
      <c r="B16" s="445">
        <v>40</v>
      </c>
      <c r="C16" s="446">
        <v>34.674633141271251</v>
      </c>
      <c r="D16" s="446">
        <v>46.089929791153857</v>
      </c>
      <c r="E16" s="446">
        <v>42.436719444596442</v>
      </c>
      <c r="F16" s="446">
        <v>27.054264352174538</v>
      </c>
      <c r="G16" s="454">
        <v>15.774170473028519</v>
      </c>
      <c r="I16" s="21" t="s">
        <v>15</v>
      </c>
      <c r="J16" s="20">
        <f t="shared" si="0"/>
        <v>-2.8169014084507043E-2</v>
      </c>
      <c r="K16" s="20">
        <f t="shared" si="1"/>
        <v>1.6901408450704224E-2</v>
      </c>
      <c r="L16" s="21" t="s">
        <v>15</v>
      </c>
      <c r="M16" s="20">
        <f t="shared" si="2"/>
        <v>-2.6250663133581518E-2</v>
      </c>
      <c r="N16" s="20">
        <f t="shared" si="3"/>
        <v>3.2815776383081273E-2</v>
      </c>
      <c r="O16" s="21" t="s">
        <v>15</v>
      </c>
      <c r="P16" s="20">
        <f t="shared" si="4"/>
        <v>-3.7723533145558548E-2</v>
      </c>
      <c r="Q16" s="20">
        <f t="shared" si="5"/>
        <v>3.977361668727844E-2</v>
      </c>
      <c r="R16" s="21" t="s">
        <v>15</v>
      </c>
      <c r="S16" s="20">
        <f t="shared" si="6"/>
        <v>-3.7430033549626616E-2</v>
      </c>
      <c r="T16" s="20">
        <f t="shared" si="7"/>
        <v>3.5992001982711831E-2</v>
      </c>
      <c r="U16" s="21" t="s">
        <v>15</v>
      </c>
      <c r="V16" s="20">
        <f t="shared" si="8"/>
        <v>-2.5729314864268535E-2</v>
      </c>
      <c r="W16" s="20">
        <f t="shared" si="9"/>
        <v>2.8722875874840847E-2</v>
      </c>
      <c r="X16" s="21" t="s">
        <v>15</v>
      </c>
      <c r="Y16" s="20">
        <f t="shared" si="10"/>
        <v>-1.6555914634104364E-2</v>
      </c>
      <c r="Z16" s="20">
        <f t="shared" si="11"/>
        <v>1.5659451687338073E-2</v>
      </c>
    </row>
    <row r="17" spans="1:26" x14ac:dyDescent="0.25">
      <c r="A17" s="450" t="s">
        <v>16</v>
      </c>
      <c r="B17" s="445">
        <v>38</v>
      </c>
      <c r="C17" s="446">
        <v>33.81460589960431</v>
      </c>
      <c r="D17" s="446">
        <v>29.072550778978069</v>
      </c>
      <c r="E17" s="446">
        <v>39.666781003019736</v>
      </c>
      <c r="F17" s="446">
        <v>35.214910637285712</v>
      </c>
      <c r="G17" s="454">
        <v>21.331670215622065</v>
      </c>
      <c r="I17" s="21" t="s">
        <v>16</v>
      </c>
      <c r="J17" s="20">
        <f t="shared" si="0"/>
        <v>-2.6760563380281689E-2</v>
      </c>
      <c r="K17" s="20">
        <f t="shared" si="1"/>
        <v>2.8873239436619718E-2</v>
      </c>
      <c r="L17" s="21" t="s">
        <v>16</v>
      </c>
      <c r="M17" s="20">
        <f t="shared" si="2"/>
        <v>-2.5599573753205901E-2</v>
      </c>
      <c r="N17" s="20">
        <f t="shared" si="3"/>
        <v>1.4989784001005443E-2</v>
      </c>
      <c r="O17" s="21" t="s">
        <v>16</v>
      </c>
      <c r="P17" s="20">
        <f t="shared" si="4"/>
        <v>-2.3795205111100191E-2</v>
      </c>
      <c r="Q17" s="20">
        <f t="shared" si="5"/>
        <v>3.2310890900066662E-2</v>
      </c>
      <c r="R17" s="21" t="s">
        <v>16</v>
      </c>
      <c r="S17" s="20">
        <f t="shared" si="6"/>
        <v>-3.498689255862765E-2</v>
      </c>
      <c r="T17" s="20">
        <f t="shared" si="7"/>
        <v>3.7667440058575412E-2</v>
      </c>
      <c r="U17" s="21" t="s">
        <v>16</v>
      </c>
      <c r="V17" s="20">
        <f t="shared" si="8"/>
        <v>-3.3490303484484785E-2</v>
      </c>
      <c r="W17" s="20">
        <f t="shared" si="9"/>
        <v>3.3103162255884749E-2</v>
      </c>
      <c r="X17" s="21" t="s">
        <v>16</v>
      </c>
      <c r="Y17" s="20">
        <f t="shared" si="10"/>
        <v>-2.2388835704328515E-2</v>
      </c>
      <c r="Z17" s="20">
        <f t="shared" si="11"/>
        <v>2.6490724693057972E-2</v>
      </c>
    </row>
    <row r="18" spans="1:26" x14ac:dyDescent="0.25">
      <c r="A18" s="450" t="s">
        <v>17</v>
      </c>
      <c r="B18" s="445">
        <v>32</v>
      </c>
      <c r="C18" s="446">
        <v>29.982670871706187</v>
      </c>
      <c r="D18" s="446">
        <v>26.415776781931267</v>
      </c>
      <c r="E18" s="446">
        <v>22.50078100521991</v>
      </c>
      <c r="F18" s="446">
        <v>31.665543268251458</v>
      </c>
      <c r="G18" s="454">
        <v>26.862066441196106</v>
      </c>
      <c r="I18" s="21" t="s">
        <v>17</v>
      </c>
      <c r="J18" s="20">
        <f t="shared" si="0"/>
        <v>-2.2535211267605635E-2</v>
      </c>
      <c r="K18" s="20">
        <f t="shared" si="1"/>
        <v>2.1830985915492956E-2</v>
      </c>
      <c r="L18" s="21" t="s">
        <v>17</v>
      </c>
      <c r="M18" s="20">
        <f t="shared" si="2"/>
        <v>-2.2698581689142867E-2</v>
      </c>
      <c r="N18" s="20">
        <f t="shared" si="3"/>
        <v>2.6304567362828116E-2</v>
      </c>
      <c r="O18" s="21" t="s">
        <v>17</v>
      </c>
      <c r="P18" s="20">
        <f t="shared" si="4"/>
        <v>-2.1620697525777527E-2</v>
      </c>
      <c r="Q18" s="20">
        <f t="shared" si="5"/>
        <v>1.2443783548276377E-2</v>
      </c>
      <c r="R18" s="21" t="s">
        <v>17</v>
      </c>
      <c r="S18" s="20">
        <f t="shared" si="6"/>
        <v>-1.9846137942347998E-2</v>
      </c>
      <c r="T18" s="20">
        <f t="shared" si="7"/>
        <v>3.026444761636133E-2</v>
      </c>
      <c r="U18" s="21" t="s">
        <v>17</v>
      </c>
      <c r="V18" s="20">
        <f t="shared" si="8"/>
        <v>-3.0114762038668221E-2</v>
      </c>
      <c r="W18" s="20">
        <f t="shared" si="9"/>
        <v>3.3703405748070348E-2</v>
      </c>
      <c r="X18" s="21" t="s">
        <v>17</v>
      </c>
      <c r="Y18" s="20">
        <f t="shared" si="10"/>
        <v>-2.8193310047998892E-2</v>
      </c>
      <c r="Z18" s="20">
        <f t="shared" si="11"/>
        <v>2.9367983448885783E-2</v>
      </c>
    </row>
    <row r="19" spans="1:26" x14ac:dyDescent="0.25">
      <c r="A19" s="450" t="s">
        <v>18</v>
      </c>
      <c r="B19" s="445">
        <v>18</v>
      </c>
      <c r="C19" s="446">
        <v>23.03457596344008</v>
      </c>
      <c r="D19" s="446">
        <v>21.026286766415836</v>
      </c>
      <c r="E19" s="446">
        <v>18.340328828999187</v>
      </c>
      <c r="F19" s="446">
        <v>15.47041095624872</v>
      </c>
      <c r="G19" s="454">
        <v>22.576904063792206</v>
      </c>
      <c r="I19" s="21" t="s">
        <v>18</v>
      </c>
      <c r="J19" s="20">
        <f t="shared" si="0"/>
        <v>-1.2676056338028169E-2</v>
      </c>
      <c r="K19" s="20">
        <f t="shared" si="1"/>
        <v>2.6056338028169014E-2</v>
      </c>
      <c r="L19" s="21" t="s">
        <v>18</v>
      </c>
      <c r="M19" s="20">
        <f t="shared" si="2"/>
        <v>-1.7438479927894365E-2</v>
      </c>
      <c r="N19" s="20">
        <f t="shared" si="3"/>
        <v>1.8532486833510893E-2</v>
      </c>
      <c r="O19" s="21" t="s">
        <v>18</v>
      </c>
      <c r="P19" s="20">
        <f t="shared" si="4"/>
        <v>-1.7209525580860072E-2</v>
      </c>
      <c r="Q19" s="20">
        <f t="shared" si="5"/>
        <v>2.3330553594942082E-2</v>
      </c>
      <c r="R19" s="21" t="s">
        <v>18</v>
      </c>
      <c r="S19" s="20">
        <f t="shared" si="6"/>
        <v>-1.6176536083965243E-2</v>
      </c>
      <c r="T19" s="20">
        <f t="shared" si="7"/>
        <v>9.6586562309268244E-3</v>
      </c>
      <c r="U19" s="21" t="s">
        <v>18</v>
      </c>
      <c r="V19" s="20">
        <f t="shared" si="8"/>
        <v>-1.4712766512202706E-2</v>
      </c>
      <c r="W19" s="20">
        <f t="shared" si="9"/>
        <v>2.7592840937322165E-2</v>
      </c>
      <c r="X19" s="21" t="s">
        <v>18</v>
      </c>
      <c r="Y19" s="20">
        <f t="shared" si="10"/>
        <v>-2.3695781468928461E-2</v>
      </c>
      <c r="Z19" s="20">
        <f t="shared" si="11"/>
        <v>2.9602201195106179E-2</v>
      </c>
    </row>
    <row r="20" spans="1:26" ht="15.75" thickBot="1" x14ac:dyDescent="0.3">
      <c r="A20" s="451" t="s">
        <v>19</v>
      </c>
      <c r="B20" s="447">
        <v>18</v>
      </c>
      <c r="C20" s="448">
        <v>22.070328111068363</v>
      </c>
      <c r="D20" s="448">
        <v>27.569575004670966</v>
      </c>
      <c r="E20" s="448">
        <v>29.247022393823752</v>
      </c>
      <c r="F20" s="448">
        <v>28.270088970725197</v>
      </c>
      <c r="G20" s="455">
        <v>25.667353994642127</v>
      </c>
      <c r="I20" s="21" t="s">
        <v>19</v>
      </c>
      <c r="J20" s="20">
        <f t="shared" si="0"/>
        <v>-1.2676056338028169E-2</v>
      </c>
      <c r="K20" s="20">
        <f t="shared" si="1"/>
        <v>2.9577464788732393E-2</v>
      </c>
      <c r="L20" s="21" t="s">
        <v>19</v>
      </c>
      <c r="M20" s="20">
        <f t="shared" si="2"/>
        <v>-1.6708489636525957E-2</v>
      </c>
      <c r="N20" s="20">
        <f t="shared" si="3"/>
        <v>4.5017922781885655E-2</v>
      </c>
      <c r="O20" s="21" t="s">
        <v>19</v>
      </c>
      <c r="P20" s="20">
        <f t="shared" si="4"/>
        <v>-2.2565054475246378E-2</v>
      </c>
      <c r="Q20" s="20">
        <f t="shared" si="5"/>
        <v>5.0603892537377106E-2</v>
      </c>
      <c r="R20" s="21" t="s">
        <v>19</v>
      </c>
      <c r="S20" s="20">
        <f t="shared" si="6"/>
        <v>-2.5796457496124775E-2</v>
      </c>
      <c r="T20" s="20">
        <f t="shared" si="7"/>
        <v>5.8491680182117686E-2</v>
      </c>
      <c r="U20" s="21" t="s">
        <v>19</v>
      </c>
      <c r="V20" s="20">
        <f t="shared" si="8"/>
        <v>-2.6885595960039844E-2</v>
      </c>
      <c r="W20" s="20">
        <f t="shared" si="9"/>
        <v>5.2499515878622262E-2</v>
      </c>
      <c r="X20" s="21" t="s">
        <v>19</v>
      </c>
      <c r="Y20" s="20">
        <f t="shared" si="10"/>
        <v>-2.6939389449684721E-2</v>
      </c>
      <c r="Z20" s="20">
        <f t="shared" si="11"/>
        <v>6.4331896976881048E-2</v>
      </c>
    </row>
    <row r="21" spans="1:26" ht="15.75" thickTop="1" x14ac:dyDescent="0.25">
      <c r="A21" s="450" t="s">
        <v>20</v>
      </c>
      <c r="B21" s="445">
        <v>739</v>
      </c>
      <c r="C21" s="446">
        <v>684.49852938594131</v>
      </c>
      <c r="D21" s="446">
        <v>629.30855536140882</v>
      </c>
      <c r="E21" s="446">
        <v>580.54526420756872</v>
      </c>
      <c r="F21" s="446">
        <v>535.1187807233955</v>
      </c>
      <c r="G21" s="454">
        <v>482.39878188489934</v>
      </c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 x14ac:dyDescent="0.25">
      <c r="A22" s="442"/>
      <c r="B22" s="442"/>
      <c r="C22" s="442"/>
      <c r="D22" s="442"/>
      <c r="E22" s="442"/>
      <c r="F22" s="442"/>
      <c r="G22" s="442"/>
    </row>
    <row r="23" spans="1:26" x14ac:dyDescent="0.25">
      <c r="A23" s="922" t="s">
        <v>122</v>
      </c>
      <c r="B23" s="923"/>
      <c r="C23" s="923"/>
      <c r="D23" s="923"/>
      <c r="E23" s="923"/>
      <c r="F23" s="923"/>
      <c r="G23" s="924"/>
    </row>
    <row r="24" spans="1:26" x14ac:dyDescent="0.25">
      <c r="A24" s="449" t="s">
        <v>1</v>
      </c>
      <c r="B24" s="443">
        <v>2010</v>
      </c>
      <c r="C24" s="443">
        <v>2015</v>
      </c>
      <c r="D24" s="443">
        <v>2020</v>
      </c>
      <c r="E24" s="443">
        <v>2025</v>
      </c>
      <c r="F24" s="443">
        <v>2030</v>
      </c>
      <c r="G24" s="452">
        <v>2035</v>
      </c>
      <c r="Q24" s="919" t="s">
        <v>223</v>
      </c>
      <c r="R24" s="918"/>
      <c r="S24" s="920">
        <f>(SUM(B$48:B$50,B$61:B$65)/SUM(B$51:B$60))*100</f>
        <v>70.05988023952095</v>
      </c>
    </row>
    <row r="25" spans="1:26" x14ac:dyDescent="0.25">
      <c r="A25" s="449" t="s">
        <v>2</v>
      </c>
      <c r="B25" s="443">
        <v>26</v>
      </c>
      <c r="C25" s="444">
        <v>32.583657049482099</v>
      </c>
      <c r="D25" s="444">
        <v>33.148204025221972</v>
      </c>
      <c r="E25" s="444">
        <v>38.084475261798303</v>
      </c>
      <c r="F25" s="444">
        <v>38.629352312690912</v>
      </c>
      <c r="G25" s="453">
        <v>28.948463254375952</v>
      </c>
      <c r="Q25" s="919" t="s">
        <v>224</v>
      </c>
      <c r="R25" s="918"/>
      <c r="S25" s="920">
        <f>(SUM(B$48:B$50)/SUM(B$51:B$60))*100</f>
        <v>31.616766467065872</v>
      </c>
    </row>
    <row r="26" spans="1:26" x14ac:dyDescent="0.25">
      <c r="A26" s="449" t="s">
        <v>3</v>
      </c>
      <c r="B26" s="443">
        <v>41</v>
      </c>
      <c r="C26" s="444">
        <v>23.057931379233946</v>
      </c>
      <c r="D26" s="444">
        <v>30.769433927611733</v>
      </c>
      <c r="E26" s="444">
        <v>30.560001902182634</v>
      </c>
      <c r="F26" s="444">
        <v>35.308832779692445</v>
      </c>
      <c r="G26" s="453">
        <v>35.19005312915786</v>
      </c>
      <c r="Q26" s="919" t="s">
        <v>225</v>
      </c>
      <c r="R26" s="918"/>
      <c r="S26" s="920">
        <f>(SUM(B$61:B$65)/SUM(B$51:B$60))*100</f>
        <v>38.443113772455092</v>
      </c>
    </row>
    <row r="27" spans="1:26" x14ac:dyDescent="0.25">
      <c r="A27" s="449" t="s">
        <v>4</v>
      </c>
      <c r="B27" s="443">
        <v>47</v>
      </c>
      <c r="C27" s="444">
        <v>37.66767386057812</v>
      </c>
      <c r="D27" s="444">
        <v>20.193639739376149</v>
      </c>
      <c r="E27" s="444">
        <v>29.099770700050254</v>
      </c>
      <c r="F27" s="444">
        <v>27.976597921744784</v>
      </c>
      <c r="G27" s="453">
        <v>32.628836586274126</v>
      </c>
      <c r="Q27" s="919" t="s">
        <v>226</v>
      </c>
      <c r="R27" s="918"/>
      <c r="S27" s="920">
        <f>(SUM(B$61:B$65)/SUM(B$48:B$50))*100</f>
        <v>121.59090909090908</v>
      </c>
    </row>
    <row r="28" spans="1:26" x14ac:dyDescent="0.25">
      <c r="A28" s="449" t="s">
        <v>5</v>
      </c>
      <c r="B28" s="443">
        <v>37</v>
      </c>
      <c r="C28" s="444">
        <v>44.365561882664501</v>
      </c>
      <c r="D28" s="444">
        <v>34.285864373624335</v>
      </c>
      <c r="E28" s="444">
        <v>17.375045834412578</v>
      </c>
      <c r="F28" s="444">
        <v>27.549422958232942</v>
      </c>
      <c r="G28" s="453">
        <v>25.339429878373384</v>
      </c>
      <c r="Q28" s="919" t="s">
        <v>227</v>
      </c>
      <c r="R28" s="918"/>
      <c r="S28" s="921">
        <f>(B$21/B$43)*100</f>
        <v>108.51688693098384</v>
      </c>
    </row>
    <row r="29" spans="1:26" x14ac:dyDescent="0.25">
      <c r="A29" s="449" t="s">
        <v>6</v>
      </c>
      <c r="B29" s="443">
        <v>21</v>
      </c>
      <c r="C29" s="444">
        <v>35.350160818492007</v>
      </c>
      <c r="D29" s="444">
        <v>41.484354292062534</v>
      </c>
      <c r="E29" s="444">
        <v>30.732041945254046</v>
      </c>
      <c r="F29" s="444">
        <v>14.584133502352287</v>
      </c>
      <c r="G29" s="453">
        <v>26.035135967045051</v>
      </c>
      <c r="Q29" s="919" t="s">
        <v>228</v>
      </c>
      <c r="R29" s="918"/>
      <c r="S29" s="921">
        <f>(SUM(B$48)/SUM(B$28:B$33))*1000</f>
        <v>400</v>
      </c>
    </row>
    <row r="30" spans="1:26" x14ac:dyDescent="0.25">
      <c r="A30" s="449" t="s">
        <v>7</v>
      </c>
      <c r="B30" s="443">
        <v>27</v>
      </c>
      <c r="C30" s="444">
        <v>19.056823197172985</v>
      </c>
      <c r="D30" s="444">
        <v>33.837140882333614</v>
      </c>
      <c r="E30" s="444">
        <v>38.632352086744817</v>
      </c>
      <c r="F30" s="444">
        <v>27.263466301129817</v>
      </c>
      <c r="G30" s="453">
        <v>11.962298970376221</v>
      </c>
      <c r="Q30" s="919" t="s">
        <v>229</v>
      </c>
      <c r="R30" s="918"/>
      <c r="S30" s="921">
        <f>(SUM(B$52:B$54)/SUM(B$48:B$51,B$55:B$65))*100</f>
        <v>16.776315789473685</v>
      </c>
    </row>
    <row r="31" spans="1:26" x14ac:dyDescent="0.25">
      <c r="A31" s="449" t="s">
        <v>8</v>
      </c>
      <c r="B31" s="443">
        <v>33</v>
      </c>
      <c r="C31" s="444">
        <v>24.613022562963643</v>
      </c>
      <c r="D31" s="444">
        <v>17.148988088432262</v>
      </c>
      <c r="E31" s="444">
        <v>32.354540526223047</v>
      </c>
      <c r="F31" s="444">
        <v>35.6884265543504</v>
      </c>
      <c r="G31" s="453">
        <v>23.805754487885665</v>
      </c>
      <c r="Q31" s="918"/>
      <c r="R31" s="918"/>
      <c r="S31" s="904"/>
    </row>
    <row r="32" spans="1:26" x14ac:dyDescent="0.25">
      <c r="A32" s="449" t="s">
        <v>9</v>
      </c>
      <c r="B32" s="443">
        <v>29</v>
      </c>
      <c r="C32" s="444">
        <v>30.933575966897855</v>
      </c>
      <c r="D32" s="444">
        <v>22.253147931015683</v>
      </c>
      <c r="E32" s="444">
        <v>15.315059203257574</v>
      </c>
      <c r="F32" s="444">
        <v>30.980023985192922</v>
      </c>
      <c r="G32" s="453">
        <v>32.716005409526716</v>
      </c>
      <c r="Q32" s="904"/>
      <c r="R32" s="904"/>
      <c r="S32" s="904"/>
    </row>
    <row r="33" spans="1:19" x14ac:dyDescent="0.25">
      <c r="A33" s="449" t="s">
        <v>10</v>
      </c>
      <c r="B33" s="443">
        <v>33</v>
      </c>
      <c r="C33" s="444">
        <v>26.543220136032595</v>
      </c>
      <c r="D33" s="444">
        <v>28.782410658123215</v>
      </c>
      <c r="E33" s="444">
        <v>19.795442862336518</v>
      </c>
      <c r="F33" s="444">
        <v>13.498910105327695</v>
      </c>
      <c r="G33" s="453">
        <v>29.554336416851324</v>
      </c>
      <c r="Q33" s="904"/>
      <c r="R33" s="904"/>
      <c r="S33" s="904"/>
    </row>
    <row r="34" spans="1:19" x14ac:dyDescent="0.25">
      <c r="A34" s="450" t="s">
        <v>11</v>
      </c>
      <c r="B34" s="445">
        <v>49</v>
      </c>
      <c r="C34" s="446">
        <v>29.445027616975942</v>
      </c>
      <c r="D34" s="446">
        <v>24.230197559247468</v>
      </c>
      <c r="E34" s="446">
        <v>26.708283381315006</v>
      </c>
      <c r="F34" s="446">
        <v>17.377172465042953</v>
      </c>
      <c r="G34" s="454">
        <v>11.803643722634524</v>
      </c>
      <c r="Q34" s="904"/>
      <c r="R34" s="904"/>
      <c r="S34" s="904"/>
    </row>
    <row r="35" spans="1:19" x14ac:dyDescent="0.25">
      <c r="A35" s="450" t="s">
        <v>12</v>
      </c>
      <c r="B35" s="445">
        <v>57</v>
      </c>
      <c r="C35" s="446">
        <v>44.607377191483671</v>
      </c>
      <c r="D35" s="446">
        <v>25.840525434811926</v>
      </c>
      <c r="E35" s="446">
        <v>21.928025934838292</v>
      </c>
      <c r="F35" s="446">
        <v>24.56785898814114</v>
      </c>
      <c r="G35" s="454">
        <v>14.906461274556609</v>
      </c>
      <c r="Q35" s="904"/>
      <c r="R35" s="904"/>
      <c r="S35" s="904"/>
    </row>
    <row r="36" spans="1:19" x14ac:dyDescent="0.25">
      <c r="A36" s="450" t="s">
        <v>13</v>
      </c>
      <c r="B36" s="445">
        <v>59</v>
      </c>
      <c r="C36" s="446">
        <v>52.208214586411131</v>
      </c>
      <c r="D36" s="446">
        <v>40.156525173555572</v>
      </c>
      <c r="E36" s="446">
        <v>22.265093607346849</v>
      </c>
      <c r="F36" s="446">
        <v>19.719200392291686</v>
      </c>
      <c r="G36" s="454">
        <v>22.418016856850773</v>
      </c>
      <c r="Q36" s="904"/>
      <c r="R36" s="904"/>
      <c r="S36" s="904"/>
    </row>
    <row r="37" spans="1:19" x14ac:dyDescent="0.25">
      <c r="A37" s="450" t="s">
        <v>14</v>
      </c>
      <c r="B37" s="445">
        <v>47</v>
      </c>
      <c r="C37" s="446">
        <v>54.137763626729154</v>
      </c>
      <c r="D37" s="446">
        <v>46.736003646950479</v>
      </c>
      <c r="E37" s="446">
        <v>35.274714680163484</v>
      </c>
      <c r="F37" s="446">
        <v>18.567965840552599</v>
      </c>
      <c r="G37" s="454">
        <v>17.43449683585018</v>
      </c>
      <c r="Q37" s="904"/>
      <c r="R37" s="904"/>
      <c r="S37" s="904"/>
    </row>
    <row r="38" spans="1:19" x14ac:dyDescent="0.25">
      <c r="A38" s="450" t="s">
        <v>15</v>
      </c>
      <c r="B38" s="445">
        <v>24</v>
      </c>
      <c r="C38" s="446">
        <v>43.346524296892682</v>
      </c>
      <c r="D38" s="446">
        <v>48.594684744495083</v>
      </c>
      <c r="E38" s="446">
        <v>40.806335061512051</v>
      </c>
      <c r="F38" s="446">
        <v>30.201980930001437</v>
      </c>
      <c r="G38" s="454">
        <v>14.920037091843085</v>
      </c>
      <c r="Q38" s="904"/>
      <c r="R38" s="904"/>
      <c r="S38" s="904"/>
    </row>
    <row r="39" spans="1:19" x14ac:dyDescent="0.25">
      <c r="A39" s="450" t="s">
        <v>16</v>
      </c>
      <c r="B39" s="445">
        <v>41</v>
      </c>
      <c r="C39" s="446">
        <v>19.80008118106716</v>
      </c>
      <c r="D39" s="446">
        <v>39.476861494587737</v>
      </c>
      <c r="E39" s="446">
        <v>42.705881731112257</v>
      </c>
      <c r="F39" s="446">
        <v>34.807833293974234</v>
      </c>
      <c r="G39" s="454">
        <v>25.239874479756779</v>
      </c>
      <c r="Q39" s="904"/>
      <c r="R39" s="904"/>
      <c r="S39" s="904"/>
    </row>
    <row r="40" spans="1:19" x14ac:dyDescent="0.25">
      <c r="A40" s="450" t="s">
        <v>17</v>
      </c>
      <c r="B40" s="445">
        <v>31</v>
      </c>
      <c r="C40" s="446">
        <v>34.74583550916487</v>
      </c>
      <c r="D40" s="446">
        <v>15.203589437483526</v>
      </c>
      <c r="E40" s="446">
        <v>34.312656197285804</v>
      </c>
      <c r="F40" s="446">
        <v>35.438986754489179</v>
      </c>
      <c r="G40" s="454">
        <v>27.981273617920259</v>
      </c>
      <c r="Q40" s="904"/>
      <c r="R40" s="904"/>
      <c r="S40" s="904"/>
    </row>
    <row r="41" spans="1:19" x14ac:dyDescent="0.25">
      <c r="A41" s="450" t="s">
        <v>18</v>
      </c>
      <c r="B41" s="445">
        <v>37</v>
      </c>
      <c r="C41" s="446">
        <v>24.479655194895475</v>
      </c>
      <c r="D41" s="446">
        <v>28.504847969316884</v>
      </c>
      <c r="E41" s="446">
        <v>10.950609599112521</v>
      </c>
      <c r="F41" s="446">
        <v>29.013754034411591</v>
      </c>
      <c r="G41" s="454">
        <v>28.204431971798115</v>
      </c>
      <c r="Q41" s="904"/>
      <c r="R41" s="904"/>
      <c r="S41" s="904"/>
    </row>
    <row r="42" spans="1:19" ht="15.75" thickBot="1" x14ac:dyDescent="0.3">
      <c r="A42" s="451" t="s">
        <v>19</v>
      </c>
      <c r="B42" s="447">
        <v>42</v>
      </c>
      <c r="C42" s="448">
        <v>59.464400929630521</v>
      </c>
      <c r="D42" s="448">
        <v>61.826919689822496</v>
      </c>
      <c r="E42" s="448">
        <v>66.315597030939642</v>
      </c>
      <c r="F42" s="448">
        <v>55.203016031877169</v>
      </c>
      <c r="G42" s="455">
        <v>61.294246327909207</v>
      </c>
      <c r="Q42" s="904"/>
      <c r="R42" s="904"/>
      <c r="S42" s="904"/>
    </row>
    <row r="43" spans="1:19" ht="15.75" thickTop="1" x14ac:dyDescent="0.25">
      <c r="A43" s="450" t="s">
        <v>20</v>
      </c>
      <c r="B43" s="445">
        <v>681</v>
      </c>
      <c r="C43" s="446">
        <v>636.40650698676848</v>
      </c>
      <c r="D43" s="446">
        <v>592.47333906807273</v>
      </c>
      <c r="E43" s="446">
        <v>553.21592754588562</v>
      </c>
      <c r="F43" s="446">
        <v>516.37693515149613</v>
      </c>
      <c r="G43" s="454">
        <v>470.38279627898578</v>
      </c>
      <c r="Q43" s="904"/>
      <c r="R43" s="904"/>
      <c r="S43" s="904"/>
    </row>
    <row r="44" spans="1:19" x14ac:dyDescent="0.25">
      <c r="A44" s="442"/>
      <c r="B44" s="442"/>
      <c r="C44" s="442"/>
      <c r="D44" s="442"/>
      <c r="E44" s="442"/>
      <c r="F44" s="442"/>
      <c r="G44" s="442"/>
      <c r="Q44" s="919" t="s">
        <v>223</v>
      </c>
      <c r="R44" s="918"/>
      <c r="S44" s="920">
        <f>(SUM(C$48:C$50,C$61:C$65)/SUM(C$51:C$60))*100</f>
        <v>68.830167672564485</v>
      </c>
    </row>
    <row r="45" spans="1:19" x14ac:dyDescent="0.25">
      <c r="A45" s="442"/>
      <c r="B45" s="442"/>
      <c r="C45" s="442"/>
      <c r="D45" s="442"/>
      <c r="E45" s="442"/>
      <c r="F45" s="442"/>
      <c r="G45" s="442"/>
      <c r="Q45" s="919" t="s">
        <v>224</v>
      </c>
      <c r="R45" s="918"/>
      <c r="S45" s="920">
        <f>(SUM(C$48:C$50)/SUM(C$51:C$60))*100</f>
        <v>27.237787930753164</v>
      </c>
    </row>
    <row r="46" spans="1:19" x14ac:dyDescent="0.25">
      <c r="A46" s="922" t="s">
        <v>123</v>
      </c>
      <c r="B46" s="923"/>
      <c r="C46" s="923"/>
      <c r="D46" s="923"/>
      <c r="E46" s="923"/>
      <c r="F46" s="923"/>
      <c r="G46" s="924"/>
      <c r="Q46" s="919" t="s">
        <v>225</v>
      </c>
      <c r="R46" s="918"/>
      <c r="S46" s="920">
        <f>(SUM(C$61:C$65)/SUM(C$51:C$60))*100</f>
        <v>41.5923797418113</v>
      </c>
    </row>
    <row r="47" spans="1:19" x14ac:dyDescent="0.25">
      <c r="A47" s="449" t="s">
        <v>1</v>
      </c>
      <c r="B47" s="443">
        <v>2010</v>
      </c>
      <c r="C47" s="443">
        <v>2015</v>
      </c>
      <c r="D47" s="443">
        <v>2020</v>
      </c>
      <c r="E47" s="443">
        <v>2025</v>
      </c>
      <c r="F47" s="443">
        <v>2030</v>
      </c>
      <c r="G47" s="452">
        <v>2035</v>
      </c>
      <c r="Q47" s="919" t="s">
        <v>226</v>
      </c>
      <c r="R47" s="918"/>
      <c r="S47" s="920">
        <f>(SUM(C$61:C$65)/SUM(C$48:C$50))*100</f>
        <v>152.70101906789171</v>
      </c>
    </row>
    <row r="48" spans="1:19" x14ac:dyDescent="0.25">
      <c r="A48" s="449" t="s">
        <v>2</v>
      </c>
      <c r="B48" s="443">
        <v>72</v>
      </c>
      <c r="C48" s="444">
        <v>65.849371960713682</v>
      </c>
      <c r="D48" s="444">
        <v>67.682289528298284</v>
      </c>
      <c r="E48" s="444">
        <v>77.721368964598497</v>
      </c>
      <c r="F48" s="444">
        <v>78.835555697532129</v>
      </c>
      <c r="G48" s="453">
        <v>59.078485606728051</v>
      </c>
      <c r="Q48" s="919" t="s">
        <v>227</v>
      </c>
      <c r="R48" s="918"/>
      <c r="S48" s="921">
        <f>(C$21/C$43)*100</f>
        <v>107.55680871757221</v>
      </c>
    </row>
    <row r="49" spans="1:19" x14ac:dyDescent="0.25">
      <c r="A49" s="449" t="s">
        <v>3</v>
      </c>
      <c r="B49" s="443">
        <v>89</v>
      </c>
      <c r="C49" s="444">
        <v>65.567330360238728</v>
      </c>
      <c r="D49" s="444">
        <v>60.737166955932096</v>
      </c>
      <c r="E49" s="444">
        <v>62.558477071700977</v>
      </c>
      <c r="F49" s="444">
        <v>72.028338073555432</v>
      </c>
      <c r="G49" s="453">
        <v>71.807710890414427</v>
      </c>
      <c r="Q49" s="919" t="s">
        <v>228</v>
      </c>
      <c r="R49" s="918"/>
      <c r="S49" s="921">
        <f>(SUM(C$48)/SUM(C$28:C$33))*1000</f>
        <v>364.08554161820001</v>
      </c>
    </row>
    <row r="50" spans="1:19" x14ac:dyDescent="0.25">
      <c r="A50" s="449" t="s">
        <v>4</v>
      </c>
      <c r="B50" s="443">
        <v>103</v>
      </c>
      <c r="C50" s="444">
        <v>81.688169594840332</v>
      </c>
      <c r="D50" s="444">
        <v>59.338695240494758</v>
      </c>
      <c r="E50" s="444">
        <v>55.841194845988881</v>
      </c>
      <c r="F50" s="444">
        <v>57.592532384075668</v>
      </c>
      <c r="G50" s="453">
        <v>66.504369863129966</v>
      </c>
      <c r="Q50" s="919" t="s">
        <v>229</v>
      </c>
      <c r="R50" s="918"/>
      <c r="S50" s="921">
        <f>(SUM(C$52:C$54)/SUM(C$48:C$51,C$55:C$65))*100</f>
        <v>18.204042753981941</v>
      </c>
    </row>
    <row r="51" spans="1:19" x14ac:dyDescent="0.25">
      <c r="A51" s="449" t="s">
        <v>5</v>
      </c>
      <c r="B51" s="443">
        <v>84</v>
      </c>
      <c r="C51" s="444">
        <v>96.988954974741546</v>
      </c>
      <c r="D51" s="444">
        <v>74.270001815022738</v>
      </c>
      <c r="E51" s="444">
        <v>53.200834954354121</v>
      </c>
      <c r="F51" s="444">
        <v>51.099067249149051</v>
      </c>
      <c r="G51" s="453">
        <v>52.680431464720911</v>
      </c>
      <c r="Q51" s="904"/>
      <c r="R51" s="904"/>
      <c r="S51" s="904"/>
    </row>
    <row r="52" spans="1:19" x14ac:dyDescent="0.25">
      <c r="A52" s="449" t="s">
        <v>6</v>
      </c>
      <c r="B52" s="443">
        <v>61</v>
      </c>
      <c r="C52" s="444">
        <v>79.299023293375427</v>
      </c>
      <c r="D52" s="444">
        <v>90.518307644822499</v>
      </c>
      <c r="E52" s="444">
        <v>66.503593774761271</v>
      </c>
      <c r="F52" s="444">
        <v>47.076253679176297</v>
      </c>
      <c r="G52" s="453">
        <v>46.377328949564202</v>
      </c>
      <c r="Q52" s="904"/>
      <c r="R52" s="904"/>
      <c r="S52" s="904"/>
    </row>
    <row r="53" spans="1:19" x14ac:dyDescent="0.25">
      <c r="A53" s="449" t="s">
        <v>7</v>
      </c>
      <c r="B53" s="443">
        <v>74</v>
      </c>
      <c r="C53" s="444">
        <v>55.319723185915592</v>
      </c>
      <c r="D53" s="444">
        <v>74.571277498016059</v>
      </c>
      <c r="E53" s="444">
        <v>83.80857860614347</v>
      </c>
      <c r="F53" s="444">
        <v>58.668308072966973</v>
      </c>
      <c r="G53" s="453">
        <v>41.120687308094219</v>
      </c>
      <c r="Q53" s="904"/>
      <c r="R53" s="904"/>
      <c r="S53" s="904"/>
    </row>
    <row r="54" spans="1:19" x14ac:dyDescent="0.25">
      <c r="A54" s="449" t="s">
        <v>8</v>
      </c>
      <c r="B54" s="443">
        <v>69</v>
      </c>
      <c r="C54" s="444">
        <v>68.807559388482304</v>
      </c>
      <c r="D54" s="444">
        <v>49.857597936535406</v>
      </c>
      <c r="E54" s="444">
        <v>70.177330733697232</v>
      </c>
      <c r="F54" s="444">
        <v>77.268842351127972</v>
      </c>
      <c r="G54" s="453">
        <v>51.075610563499765</v>
      </c>
      <c r="Q54" s="904"/>
      <c r="R54" s="904"/>
      <c r="S54" s="904"/>
    </row>
    <row r="55" spans="1:19" x14ac:dyDescent="0.25">
      <c r="A55" s="449" t="s">
        <v>9</v>
      </c>
      <c r="B55" s="443">
        <v>60</v>
      </c>
      <c r="C55" s="444">
        <v>64.493930584922481</v>
      </c>
      <c r="D55" s="444">
        <v>63.59203212865652</v>
      </c>
      <c r="E55" s="444">
        <v>44.40708638595239</v>
      </c>
      <c r="F55" s="444">
        <v>65.967302790236133</v>
      </c>
      <c r="G55" s="453">
        <v>70.672724736004426</v>
      </c>
      <c r="Q55" s="904"/>
      <c r="R55" s="904"/>
      <c r="S55" s="904"/>
    </row>
    <row r="56" spans="1:19" x14ac:dyDescent="0.25">
      <c r="A56" s="449" t="s">
        <v>10</v>
      </c>
      <c r="B56" s="443">
        <v>68</v>
      </c>
      <c r="C56" s="444">
        <v>54.829758280064738</v>
      </c>
      <c r="D56" s="444">
        <v>59.932102415586385</v>
      </c>
      <c r="E56" s="444">
        <v>58.253188709530519</v>
      </c>
      <c r="F56" s="444">
        <v>38.9655194340761</v>
      </c>
      <c r="G56" s="453">
        <v>61.839015959183996</v>
      </c>
      <c r="Q56" s="904"/>
      <c r="R56" s="904"/>
      <c r="S56" s="904"/>
    </row>
    <row r="57" spans="1:19" x14ac:dyDescent="0.25">
      <c r="A57" s="450" t="s">
        <v>11</v>
      </c>
      <c r="B57" s="445">
        <v>98</v>
      </c>
      <c r="C57" s="446">
        <v>60.615753094546143</v>
      </c>
      <c r="D57" s="446">
        <v>49.850979546609665</v>
      </c>
      <c r="E57" s="446">
        <v>55.424049626590254</v>
      </c>
      <c r="F57" s="446">
        <v>52.886160121829441</v>
      </c>
      <c r="G57" s="454">
        <v>33.617800868365791</v>
      </c>
      <c r="Q57" s="904"/>
      <c r="R57" s="904"/>
      <c r="S57" s="904"/>
    </row>
    <row r="58" spans="1:19" x14ac:dyDescent="0.25">
      <c r="A58" s="450" t="s">
        <v>12</v>
      </c>
      <c r="B58" s="445">
        <v>118</v>
      </c>
      <c r="C58" s="446">
        <v>88.330223799264814</v>
      </c>
      <c r="D58" s="446">
        <v>53.076891961430555</v>
      </c>
      <c r="E58" s="446">
        <v>44.806438263799734</v>
      </c>
      <c r="F58" s="446">
        <v>50.690580283927012</v>
      </c>
      <c r="G58" s="454">
        <v>47.219930740211211</v>
      </c>
      <c r="Q58" s="904"/>
      <c r="R58" s="904"/>
      <c r="S58" s="904"/>
    </row>
    <row r="59" spans="1:19" x14ac:dyDescent="0.25">
      <c r="A59" s="450" t="s">
        <v>13</v>
      </c>
      <c r="B59" s="445">
        <v>116</v>
      </c>
      <c r="C59" s="446">
        <v>107.58976764103448</v>
      </c>
      <c r="D59" s="446">
        <v>78.536718615024057</v>
      </c>
      <c r="E59" s="446">
        <v>45.64378644946693</v>
      </c>
      <c r="F59" s="446">
        <v>39.933839688649257</v>
      </c>
      <c r="G59" s="454">
        <v>45.931218636352483</v>
      </c>
      <c r="Q59" s="904"/>
      <c r="R59" s="904"/>
      <c r="S59" s="904"/>
    </row>
    <row r="60" spans="1:19" x14ac:dyDescent="0.25">
      <c r="A60" s="450" t="s">
        <v>14</v>
      </c>
      <c r="B60" s="445">
        <v>87</v>
      </c>
      <c r="C60" s="446">
        <v>106.11215911582849</v>
      </c>
      <c r="D60" s="446">
        <v>96.036810684196695</v>
      </c>
      <c r="E60" s="446">
        <v>68.132551071248841</v>
      </c>
      <c r="F60" s="446">
        <v>38.142626819150969</v>
      </c>
      <c r="G60" s="454">
        <v>35.004233900107259</v>
      </c>
      <c r="Q60" s="904"/>
      <c r="R60" s="904"/>
      <c r="S60" s="904"/>
    </row>
    <row r="61" spans="1:19" x14ac:dyDescent="0.25">
      <c r="A61" s="450" t="s">
        <v>15</v>
      </c>
      <c r="B61" s="445">
        <v>64</v>
      </c>
      <c r="C61" s="446">
        <v>78.021157438163925</v>
      </c>
      <c r="D61" s="446">
        <v>94.684614535648933</v>
      </c>
      <c r="E61" s="446">
        <v>83.243054506108493</v>
      </c>
      <c r="F61" s="446">
        <v>57.256245282175975</v>
      </c>
      <c r="G61" s="454">
        <v>30.694207564871604</v>
      </c>
      <c r="Q61" s="904"/>
      <c r="R61" s="904"/>
      <c r="S61" s="904"/>
    </row>
    <row r="62" spans="1:19" x14ac:dyDescent="0.25">
      <c r="A62" s="450" t="s">
        <v>16</v>
      </c>
      <c r="B62" s="445">
        <v>79</v>
      </c>
      <c r="C62" s="446">
        <v>53.614687080671473</v>
      </c>
      <c r="D62" s="446">
        <v>68.549412273565807</v>
      </c>
      <c r="E62" s="446">
        <v>82.372662734131993</v>
      </c>
      <c r="F62" s="446">
        <v>70.022743931259953</v>
      </c>
      <c r="G62" s="454">
        <v>46.571544695378847</v>
      </c>
      <c r="Q62" s="904"/>
      <c r="R62" s="904"/>
      <c r="S62" s="904"/>
    </row>
    <row r="63" spans="1:19" x14ac:dyDescent="0.25">
      <c r="A63" s="450" t="s">
        <v>17</v>
      </c>
      <c r="B63" s="445">
        <v>63</v>
      </c>
      <c r="C63" s="446">
        <v>64.728506380871053</v>
      </c>
      <c r="D63" s="446">
        <v>41.619366219414793</v>
      </c>
      <c r="E63" s="446">
        <v>56.81343720250571</v>
      </c>
      <c r="F63" s="446">
        <v>67.104530022740633</v>
      </c>
      <c r="G63" s="454">
        <v>54.843340059116365</v>
      </c>
      <c r="Q63" s="904"/>
      <c r="R63" s="904"/>
      <c r="S63" s="904"/>
    </row>
    <row r="64" spans="1:19" x14ac:dyDescent="0.25">
      <c r="A64" s="450" t="s">
        <v>18</v>
      </c>
      <c r="B64" s="445">
        <v>55</v>
      </c>
      <c r="C64" s="446">
        <v>47.514231158335555</v>
      </c>
      <c r="D64" s="446">
        <v>49.531134735732721</v>
      </c>
      <c r="E64" s="446">
        <v>29.290938428111708</v>
      </c>
      <c r="F64" s="446">
        <v>44.484164990660311</v>
      </c>
      <c r="G64" s="454">
        <v>50.781336035590321</v>
      </c>
      <c r="Q64" s="919" t="s">
        <v>223</v>
      </c>
      <c r="R64" s="918"/>
      <c r="S64" s="920">
        <f>(SUM(D$48:D$50,D$61:D$65)/SUM(D$51:D$60))*100</f>
        <v>77.007574088462505</v>
      </c>
    </row>
    <row r="65" spans="1:19" ht="15.75" thickBot="1" x14ac:dyDescent="0.3">
      <c r="A65" s="451" t="s">
        <v>19</v>
      </c>
      <c r="B65" s="447">
        <v>60</v>
      </c>
      <c r="C65" s="448">
        <v>81.534729040698892</v>
      </c>
      <c r="D65" s="448">
        <v>89.39649469449347</v>
      </c>
      <c r="E65" s="448">
        <v>95.562619424763398</v>
      </c>
      <c r="F65" s="448">
        <v>83.473105002602367</v>
      </c>
      <c r="G65" s="455">
        <v>86.961600322551334</v>
      </c>
      <c r="Q65" s="919" t="s">
        <v>224</v>
      </c>
      <c r="R65" s="918"/>
      <c r="S65" s="920">
        <f>(SUM(D$48:D$50)/SUM(D$51:D$60))*100</f>
        <v>27.201757616195632</v>
      </c>
    </row>
    <row r="66" spans="1:19" ht="15.75" thickTop="1" x14ac:dyDescent="0.25">
      <c r="A66" s="450" t="s">
        <v>20</v>
      </c>
      <c r="B66" s="445">
        <v>1420</v>
      </c>
      <c r="C66" s="446">
        <v>1320.9050363727099</v>
      </c>
      <c r="D66" s="446">
        <v>1221.7818944294813</v>
      </c>
      <c r="E66" s="446">
        <v>1133.7611917534541</v>
      </c>
      <c r="F66" s="446">
        <v>1051.4957158748919</v>
      </c>
      <c r="G66" s="454">
        <v>952.78157816388523</v>
      </c>
      <c r="Q66" s="919" t="s">
        <v>225</v>
      </c>
      <c r="R66" s="918"/>
      <c r="S66" s="920">
        <f>(SUM(D$61:D$65)/SUM(D$51:D$60))*100</f>
        <v>49.805816472266876</v>
      </c>
    </row>
    <row r="67" spans="1:19" x14ac:dyDescent="0.25">
      <c r="Q67" s="919" t="s">
        <v>226</v>
      </c>
      <c r="R67" s="918"/>
      <c r="S67" s="920">
        <f>(SUM(D$61:D$65)/SUM(D$48:D$50))*100</f>
        <v>183.09778792607517</v>
      </c>
    </row>
    <row r="68" spans="1:19" x14ac:dyDescent="0.25">
      <c r="Q68" s="919" t="s">
        <v>227</v>
      </c>
      <c r="R68" s="918"/>
      <c r="S68" s="921">
        <f>(D$21/D$43)*100</f>
        <v>106.21719389960667</v>
      </c>
    </row>
    <row r="69" spans="1:19" x14ac:dyDescent="0.25">
      <c r="Q69" s="919" t="s">
        <v>228</v>
      </c>
      <c r="R69" s="918"/>
      <c r="S69" s="921">
        <f>(SUM(D$48)/SUM(D$28:D$33))*1000</f>
        <v>380.68262478956416</v>
      </c>
    </row>
    <row r="70" spans="1:19" x14ac:dyDescent="0.25">
      <c r="Q70" s="919" t="s">
        <v>229</v>
      </c>
      <c r="R70" s="918"/>
      <c r="S70" s="921">
        <f>(SUM(D$52:D$54)/SUM(D$48:D$51,D$55:D$65))*100</f>
        <v>21.348805385458171</v>
      </c>
    </row>
    <row r="71" spans="1:19" x14ac:dyDescent="0.25">
      <c r="Q71" s="904"/>
      <c r="R71" s="904"/>
      <c r="S71" s="904"/>
    </row>
    <row r="72" spans="1:19" x14ac:dyDescent="0.25">
      <c r="Q72" s="904"/>
      <c r="R72" s="904"/>
      <c r="S72" s="904"/>
    </row>
    <row r="73" spans="1:19" x14ac:dyDescent="0.25">
      <c r="Q73" s="904"/>
      <c r="R73" s="904"/>
      <c r="S73" s="904"/>
    </row>
    <row r="74" spans="1:19" x14ac:dyDescent="0.25">
      <c r="Q74" s="904"/>
      <c r="R74" s="904"/>
      <c r="S74" s="904"/>
    </row>
    <row r="75" spans="1:19" x14ac:dyDescent="0.25">
      <c r="Q75" s="904"/>
      <c r="R75" s="904"/>
      <c r="S75" s="904"/>
    </row>
    <row r="76" spans="1:19" x14ac:dyDescent="0.25">
      <c r="Q76" s="904"/>
      <c r="R76" s="904"/>
      <c r="S76" s="904"/>
    </row>
    <row r="77" spans="1:19" x14ac:dyDescent="0.25">
      <c r="Q77" s="904"/>
      <c r="R77" s="904"/>
      <c r="S77" s="904"/>
    </row>
    <row r="78" spans="1:19" x14ac:dyDescent="0.25">
      <c r="Q78" s="904"/>
      <c r="R78" s="904"/>
      <c r="S78" s="904"/>
    </row>
    <row r="79" spans="1:19" x14ac:dyDescent="0.25">
      <c r="Q79" s="904"/>
      <c r="R79" s="904"/>
      <c r="S79" s="904"/>
    </row>
    <row r="80" spans="1:19" x14ac:dyDescent="0.25">
      <c r="Q80" s="904"/>
      <c r="R80" s="904"/>
      <c r="S80" s="904"/>
    </row>
    <row r="81" spans="17:19" x14ac:dyDescent="0.25">
      <c r="Q81" s="904"/>
      <c r="R81" s="904"/>
      <c r="S81" s="904"/>
    </row>
    <row r="82" spans="17:19" x14ac:dyDescent="0.25">
      <c r="Q82" s="904"/>
      <c r="R82" s="904"/>
      <c r="S82" s="904"/>
    </row>
    <row r="83" spans="17:19" x14ac:dyDescent="0.25">
      <c r="Q83" s="904"/>
      <c r="R83" s="904"/>
      <c r="S83" s="904"/>
    </row>
    <row r="84" spans="17:19" x14ac:dyDescent="0.25">
      <c r="Q84" s="919" t="s">
        <v>223</v>
      </c>
      <c r="R84" s="918"/>
      <c r="S84" s="920">
        <f>(SUM(E$48:E$50,E$61:E$65)/SUM(E$51:E$60))*100</f>
        <v>92.046566651056665</v>
      </c>
    </row>
    <row r="85" spans="17:19" x14ac:dyDescent="0.25">
      <c r="Q85" s="919" t="s">
        <v>224</v>
      </c>
      <c r="R85" s="918"/>
      <c r="S85" s="920">
        <f>(SUM(E$48:E$50)/SUM(E$51:E$60))*100</f>
        <v>33.220728336294499</v>
      </c>
    </row>
    <row r="86" spans="17:19" x14ac:dyDescent="0.25">
      <c r="Q86" s="919" t="s">
        <v>225</v>
      </c>
      <c r="R86" s="918"/>
      <c r="S86" s="920">
        <f>(SUM(E$61:E$65)/SUM(E$51:E$60))*100</f>
        <v>58.825838314762166</v>
      </c>
    </row>
    <row r="87" spans="17:19" x14ac:dyDescent="0.25">
      <c r="Q87" s="919" t="s">
        <v>226</v>
      </c>
      <c r="R87" s="918"/>
      <c r="S87" s="920">
        <f>(SUM(E$61:E$65)/SUM(E$48:E$50))*100</f>
        <v>177.07570321537304</v>
      </c>
    </row>
    <row r="88" spans="17:19" x14ac:dyDescent="0.25">
      <c r="Q88" s="919" t="s">
        <v>227</v>
      </c>
      <c r="R88" s="918"/>
      <c r="S88" s="921">
        <f>(E$21/E$43)*100</f>
        <v>104.94008492902915</v>
      </c>
    </row>
    <row r="89" spans="17:19" x14ac:dyDescent="0.25">
      <c r="Q89" s="919" t="s">
        <v>228</v>
      </c>
      <c r="R89" s="918"/>
      <c r="S89" s="921">
        <f>(SUM(E$48)/SUM(E$28:E$33))*1000</f>
        <v>504.0149788489573</v>
      </c>
    </row>
    <row r="90" spans="17:19" x14ac:dyDescent="0.25">
      <c r="Q90" s="919" t="s">
        <v>229</v>
      </c>
      <c r="R90" s="918"/>
      <c r="S90" s="921">
        <f>(SUM(E$52:E$54)/SUM(E$48:E$51,E$55:E$65))*100</f>
        <v>24.142815972235088</v>
      </c>
    </row>
    <row r="91" spans="17:19" x14ac:dyDescent="0.25">
      <c r="Q91" s="904"/>
      <c r="R91" s="904"/>
      <c r="S91" s="904"/>
    </row>
    <row r="92" spans="17:19" x14ac:dyDescent="0.25">
      <c r="Q92" s="904"/>
      <c r="R92" s="904"/>
      <c r="S92" s="904"/>
    </row>
    <row r="93" spans="17:19" x14ac:dyDescent="0.25">
      <c r="Q93" s="904"/>
      <c r="R93" s="904"/>
      <c r="S93" s="904"/>
    </row>
    <row r="94" spans="17:19" x14ac:dyDescent="0.25">
      <c r="Q94" s="904"/>
      <c r="R94" s="904"/>
      <c r="S94" s="904"/>
    </row>
    <row r="95" spans="17:19" x14ac:dyDescent="0.25">
      <c r="Q95" s="904"/>
      <c r="R95" s="904"/>
      <c r="S95" s="904"/>
    </row>
    <row r="96" spans="17:19" x14ac:dyDescent="0.25">
      <c r="Q96" s="904"/>
      <c r="R96" s="904"/>
      <c r="S96" s="904"/>
    </row>
    <row r="97" spans="17:19" x14ac:dyDescent="0.25">
      <c r="Q97" s="904"/>
      <c r="R97" s="904"/>
      <c r="S97" s="904"/>
    </row>
    <row r="98" spans="17:19" x14ac:dyDescent="0.25">
      <c r="Q98" s="904"/>
      <c r="R98" s="904"/>
      <c r="S98" s="904"/>
    </row>
    <row r="99" spans="17:19" x14ac:dyDescent="0.25">
      <c r="Q99" s="904"/>
      <c r="R99" s="904"/>
      <c r="S99" s="904"/>
    </row>
    <row r="100" spans="17:19" x14ac:dyDescent="0.25">
      <c r="Q100" s="904"/>
      <c r="R100" s="904"/>
      <c r="S100" s="904"/>
    </row>
    <row r="101" spans="17:19" x14ac:dyDescent="0.25">
      <c r="Q101" s="904"/>
      <c r="R101" s="904"/>
      <c r="S101" s="904"/>
    </row>
    <row r="102" spans="17:19" x14ac:dyDescent="0.25">
      <c r="Q102" s="904"/>
      <c r="R102" s="904"/>
      <c r="S102" s="904"/>
    </row>
    <row r="103" spans="17:19" x14ac:dyDescent="0.25">
      <c r="Q103" s="904"/>
      <c r="R103" s="904"/>
      <c r="S103" s="904"/>
    </row>
    <row r="104" spans="17:19" x14ac:dyDescent="0.25">
      <c r="Q104" s="919" t="s">
        <v>223</v>
      </c>
      <c r="R104" s="918"/>
      <c r="S104" s="920">
        <f>(SUM(F$48:F$50,F$61:F$65)/SUM(F$51:F$60))*100</f>
        <v>101.93945534408191</v>
      </c>
    </row>
    <row r="105" spans="17:19" x14ac:dyDescent="0.25">
      <c r="Q105" s="919" t="s">
        <v>224</v>
      </c>
      <c r="R105" s="918"/>
      <c r="S105" s="920">
        <f>(SUM(F$48:F$50)/SUM(F$51:F$60))*100</f>
        <v>40.033997785451817</v>
      </c>
    </row>
    <row r="106" spans="17:19" x14ac:dyDescent="0.25">
      <c r="Q106" s="919" t="s">
        <v>225</v>
      </c>
      <c r="R106" s="918"/>
      <c r="S106" s="920">
        <f>(SUM(F$61:F$65)/SUM(F$51:F$60))*100</f>
        <v>61.905457558630076</v>
      </c>
    </row>
    <row r="107" spans="17:19" x14ac:dyDescent="0.25">
      <c r="Q107" s="919" t="s">
        <v>226</v>
      </c>
      <c r="R107" s="918"/>
      <c r="S107" s="920">
        <f>(SUM(F$61:F$65)/SUM(F$48:F$50))*100</f>
        <v>154.63221507477388</v>
      </c>
    </row>
    <row r="108" spans="17:19" x14ac:dyDescent="0.25">
      <c r="Q108" s="919" t="s">
        <v>227</v>
      </c>
      <c r="R108" s="918"/>
      <c r="S108" s="921">
        <f>(F$21/F$43)*100</f>
        <v>103.62948929281686</v>
      </c>
    </row>
    <row r="109" spans="17:19" x14ac:dyDescent="0.25">
      <c r="Q109" s="919" t="s">
        <v>228</v>
      </c>
      <c r="R109" s="918"/>
      <c r="S109" s="921">
        <f>(SUM(F$48)/SUM(F$28:F$33))*1000</f>
        <v>527.10113131159142</v>
      </c>
    </row>
    <row r="110" spans="17:19" x14ac:dyDescent="0.25">
      <c r="Q110" s="919" t="s">
        <v>229</v>
      </c>
      <c r="R110" s="918"/>
      <c r="S110" s="921">
        <f>(SUM(F$52:F$54)/SUM(F$48:F$51,F$55:F$65))*100</f>
        <v>21.0727842838781</v>
      </c>
    </row>
    <row r="111" spans="17:19" x14ac:dyDescent="0.25">
      <c r="Q111" s="904"/>
      <c r="R111" s="904"/>
      <c r="S111" s="904"/>
    </row>
    <row r="112" spans="17:19" x14ac:dyDescent="0.25">
      <c r="Q112" s="904"/>
      <c r="R112" s="904"/>
      <c r="S112" s="904"/>
    </row>
    <row r="113" spans="17:19" x14ac:dyDescent="0.25">
      <c r="Q113" s="904"/>
      <c r="R113" s="904"/>
      <c r="S113" s="904"/>
    </row>
    <row r="114" spans="17:19" x14ac:dyDescent="0.25">
      <c r="Q114" s="904"/>
      <c r="R114" s="904"/>
      <c r="S114" s="904"/>
    </row>
    <row r="115" spans="17:19" x14ac:dyDescent="0.25">
      <c r="Q115" s="904"/>
      <c r="R115" s="904"/>
      <c r="S115" s="904"/>
    </row>
    <row r="116" spans="17:19" x14ac:dyDescent="0.25">
      <c r="Q116" s="904"/>
      <c r="R116" s="904"/>
      <c r="S116" s="904"/>
    </row>
    <row r="117" spans="17:19" x14ac:dyDescent="0.25">
      <c r="Q117" s="904"/>
      <c r="R117" s="904"/>
      <c r="S117" s="904"/>
    </row>
    <row r="118" spans="17:19" x14ac:dyDescent="0.25">
      <c r="Q118" s="904"/>
      <c r="R118" s="904"/>
      <c r="S118" s="904"/>
    </row>
    <row r="119" spans="17:19" x14ac:dyDescent="0.25">
      <c r="Q119" s="904"/>
      <c r="R119" s="904"/>
      <c r="S119" s="904"/>
    </row>
    <row r="120" spans="17:19" x14ac:dyDescent="0.25">
      <c r="Q120" s="904"/>
      <c r="R120" s="904"/>
      <c r="S120" s="904"/>
    </row>
    <row r="121" spans="17:19" x14ac:dyDescent="0.25">
      <c r="Q121" s="904"/>
      <c r="R121" s="904"/>
      <c r="S121" s="904"/>
    </row>
    <row r="122" spans="17:19" x14ac:dyDescent="0.25">
      <c r="Q122" s="904"/>
      <c r="R122" s="904"/>
      <c r="S122" s="904"/>
    </row>
    <row r="123" spans="17:19" x14ac:dyDescent="0.25">
      <c r="Q123" s="904"/>
      <c r="R123" s="904"/>
      <c r="S123" s="904"/>
    </row>
    <row r="124" spans="17:19" x14ac:dyDescent="0.25">
      <c r="Q124" s="919" t="s">
        <v>223</v>
      </c>
      <c r="R124" s="918"/>
      <c r="S124" s="920">
        <f>(SUM(G$48:G$50,G$61:G$65)/SUM(G$51:G$60))*100</f>
        <v>96.231736539356021</v>
      </c>
    </row>
    <row r="125" spans="17:19" x14ac:dyDescent="0.25">
      <c r="Q125" s="919" t="s">
        <v>224</v>
      </c>
      <c r="R125" s="918"/>
      <c r="S125" s="920">
        <f>(SUM(G$48:G$50)/SUM(G$51:G$60))*100</f>
        <v>40.6539069405692</v>
      </c>
    </row>
    <row r="126" spans="17:19" x14ac:dyDescent="0.25">
      <c r="Q126" s="919" t="s">
        <v>225</v>
      </c>
      <c r="R126" s="918"/>
      <c r="S126" s="920">
        <f>(SUM(G$61:G$65)/SUM(G$51:G$60))*100</f>
        <v>55.577829598786806</v>
      </c>
    </row>
    <row r="127" spans="17:19" x14ac:dyDescent="0.25">
      <c r="Q127" s="919" t="s">
        <v>226</v>
      </c>
      <c r="R127" s="918"/>
      <c r="S127" s="920">
        <f>(SUM(G$61:G$65)/SUM(G$48:G$50))*100</f>
        <v>136.70968864083463</v>
      </c>
    </row>
    <row r="128" spans="17:19" x14ac:dyDescent="0.25">
      <c r="Q128" s="919" t="s">
        <v>227</v>
      </c>
      <c r="R128" s="918"/>
      <c r="S128" s="921">
        <f>(G$21/G$43)*100</f>
        <v>102.55451213372753</v>
      </c>
    </row>
    <row r="129" spans="17:19" x14ac:dyDescent="0.25">
      <c r="Q129" s="919" t="s">
        <v>228</v>
      </c>
      <c r="R129" s="918"/>
      <c r="S129" s="921">
        <f>(SUM(G$48)/SUM(G$28:G$33))*1000</f>
        <v>395.40402090888523</v>
      </c>
    </row>
    <row r="130" spans="17:19" x14ac:dyDescent="0.25">
      <c r="Q130" s="919" t="s">
        <v>229</v>
      </c>
      <c r="R130" s="918"/>
      <c r="S130" s="921">
        <f>(SUM(G$52:G$54)/SUM(G$48:G$51,G$55:G$65))*100</f>
        <v>17.019439148516494</v>
      </c>
    </row>
    <row r="147" spans="4:8" x14ac:dyDescent="0.25">
      <c r="D147" s="19"/>
      <c r="E147" s="19"/>
      <c r="F147" s="19"/>
      <c r="G147" s="19"/>
      <c r="H147" s="19"/>
    </row>
  </sheetData>
  <mergeCells count="3">
    <mergeCell ref="A1:G1"/>
    <mergeCell ref="A23:G23"/>
    <mergeCell ref="A46:G46"/>
  </mergeCell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Z147"/>
  <sheetViews>
    <sheetView workbookViewId="0">
      <selection sqref="A1:G1"/>
    </sheetView>
  </sheetViews>
  <sheetFormatPr defaultRowHeight="15" x14ac:dyDescent="0.25"/>
  <cols>
    <col min="1" max="9" width="9.140625" style="18"/>
    <col min="10" max="11" width="11.140625" style="18" bestFit="1" customWidth="1"/>
    <col min="12" max="12" width="11.140625" style="18" customWidth="1"/>
    <col min="13" max="14" width="11.140625" style="18" bestFit="1" customWidth="1"/>
    <col min="15" max="15" width="11.140625" style="18" customWidth="1"/>
    <col min="16" max="17" width="11.140625" style="18" bestFit="1" customWidth="1"/>
    <col min="18" max="18" width="11.140625" style="18" customWidth="1"/>
    <col min="19" max="20" width="11.140625" style="18" bestFit="1" customWidth="1"/>
    <col min="21" max="21" width="11.140625" style="18" customWidth="1"/>
    <col min="22" max="23" width="11.140625" style="18" bestFit="1" customWidth="1"/>
    <col min="24" max="24" width="11.140625" style="18" customWidth="1"/>
    <col min="25" max="26" width="11.140625" style="18" bestFit="1" customWidth="1"/>
    <col min="27" max="16384" width="9.140625" style="18"/>
  </cols>
  <sheetData>
    <row r="1" spans="1:26" x14ac:dyDescent="0.25">
      <c r="A1" s="922" t="s">
        <v>124</v>
      </c>
      <c r="B1" s="923"/>
      <c r="C1" s="923"/>
      <c r="D1" s="923"/>
      <c r="E1" s="923"/>
      <c r="F1" s="923"/>
      <c r="G1" s="924"/>
      <c r="J1" s="20" t="s">
        <v>23</v>
      </c>
      <c r="K1" s="20" t="s">
        <v>24</v>
      </c>
      <c r="L1" s="20"/>
      <c r="M1" s="20" t="s">
        <v>23</v>
      </c>
      <c r="N1" s="20" t="s">
        <v>24</v>
      </c>
      <c r="O1" s="20"/>
      <c r="P1" s="20" t="s">
        <v>23</v>
      </c>
      <c r="Q1" s="20" t="s">
        <v>24</v>
      </c>
      <c r="R1" s="20"/>
      <c r="S1" s="20" t="s">
        <v>23</v>
      </c>
      <c r="T1" s="20" t="s">
        <v>24</v>
      </c>
      <c r="U1" s="20"/>
      <c r="V1" s="20" t="s">
        <v>23</v>
      </c>
      <c r="W1" s="20" t="s">
        <v>24</v>
      </c>
      <c r="X1" s="20"/>
      <c r="Y1" s="20" t="s">
        <v>23</v>
      </c>
      <c r="Z1" s="20" t="s">
        <v>24</v>
      </c>
    </row>
    <row r="2" spans="1:26" x14ac:dyDescent="0.25">
      <c r="A2" s="463" t="s">
        <v>1</v>
      </c>
      <c r="B2" s="457">
        <v>2010</v>
      </c>
      <c r="C2" s="457">
        <v>2015</v>
      </c>
      <c r="D2" s="457">
        <v>2020</v>
      </c>
      <c r="E2" s="457">
        <v>2025</v>
      </c>
      <c r="F2" s="457">
        <v>2030</v>
      </c>
      <c r="G2" s="466">
        <v>2035</v>
      </c>
      <c r="J2" s="1">
        <f>B2</f>
        <v>2010</v>
      </c>
      <c r="K2" s="1">
        <f>B24</f>
        <v>2010</v>
      </c>
      <c r="L2" s="1"/>
      <c r="M2" s="1">
        <v>2015</v>
      </c>
      <c r="N2" s="1">
        <v>2015</v>
      </c>
      <c r="O2" s="1"/>
      <c r="P2" s="1">
        <v>2020</v>
      </c>
      <c r="Q2" s="1">
        <v>2020</v>
      </c>
      <c r="R2" s="1"/>
      <c r="S2" s="1">
        <v>2025</v>
      </c>
      <c r="T2" s="1">
        <v>2025</v>
      </c>
      <c r="U2" s="1"/>
      <c r="V2" s="1">
        <v>2030</v>
      </c>
      <c r="W2" s="1">
        <v>2030</v>
      </c>
      <c r="X2" s="1"/>
      <c r="Y2" s="1">
        <v>2035</v>
      </c>
      <c r="Z2" s="1">
        <v>2035</v>
      </c>
    </row>
    <row r="3" spans="1:26" x14ac:dyDescent="0.25">
      <c r="A3" s="463" t="s">
        <v>2</v>
      </c>
      <c r="B3" s="457">
        <v>144</v>
      </c>
      <c r="C3" s="458">
        <v>155.11392063676718</v>
      </c>
      <c r="D3" s="458">
        <v>177.04830299077747</v>
      </c>
      <c r="E3" s="458">
        <v>182.23541317185573</v>
      </c>
      <c r="F3" s="458">
        <v>182.74105468093128</v>
      </c>
      <c r="G3" s="467">
        <v>178.24651979665941</v>
      </c>
      <c r="I3" s="21" t="s">
        <v>2</v>
      </c>
      <c r="J3" s="20">
        <f>-B3/B$66</f>
        <v>-4.7509072913229956E-2</v>
      </c>
      <c r="K3" s="20">
        <f>B25/B$66</f>
        <v>4.2890135268888158E-2</v>
      </c>
      <c r="L3" s="21" t="s">
        <v>2</v>
      </c>
      <c r="M3" s="20">
        <f>-C3/C$66</f>
        <v>-5.0800876802786964E-2</v>
      </c>
      <c r="N3" s="20">
        <f>C25/C$66</f>
        <v>4.884459709508817E-2</v>
      </c>
      <c r="O3" s="21" t="s">
        <v>2</v>
      </c>
      <c r="P3" s="20">
        <f>-D3/D$66</f>
        <v>-5.6814540482628059E-2</v>
      </c>
      <c r="Q3" s="20">
        <f>D25/D$66</f>
        <v>5.4585802864035894E-2</v>
      </c>
      <c r="R3" s="21" t="s">
        <v>2</v>
      </c>
      <c r="S3" s="20">
        <f>-E3/E$66</f>
        <v>-5.7093175279999873E-2</v>
      </c>
      <c r="T3" s="20">
        <f>E25/E$66</f>
        <v>5.4854246260192065E-2</v>
      </c>
      <c r="U3" s="21" t="s">
        <v>2</v>
      </c>
      <c r="V3" s="20">
        <f>-F3/F$66</f>
        <v>-5.593863511093794E-2</v>
      </c>
      <c r="W3" s="20">
        <f>F25/F$66</f>
        <v>5.374496258939792E-2</v>
      </c>
      <c r="X3" s="21" t="s">
        <v>2</v>
      </c>
      <c r="Y3" s="20">
        <f>-G3/G$66</f>
        <v>-5.3472885013784208E-2</v>
      </c>
      <c r="Z3" s="20">
        <f>G25/G$66</f>
        <v>5.1375909147386552E-2</v>
      </c>
    </row>
    <row r="4" spans="1:26" x14ac:dyDescent="0.25">
      <c r="A4" s="463" t="s">
        <v>3</v>
      </c>
      <c r="B4" s="457">
        <v>139</v>
      </c>
      <c r="C4" s="458">
        <v>137.17133723269242</v>
      </c>
      <c r="D4" s="458">
        <v>148.31751262649627</v>
      </c>
      <c r="E4" s="458">
        <v>169.75112538637975</v>
      </c>
      <c r="F4" s="458">
        <v>174.20036547969269</v>
      </c>
      <c r="G4" s="467">
        <v>174.68436684348902</v>
      </c>
      <c r="I4" s="21" t="s">
        <v>3</v>
      </c>
      <c r="J4" s="20">
        <f t="shared" ref="J4:J20" si="0">-B4/B$66</f>
        <v>-4.5859452325965028E-2</v>
      </c>
      <c r="K4" s="20">
        <f t="shared" ref="K4:K20" si="1">B26/B$66</f>
        <v>4.4209831738700099E-2</v>
      </c>
      <c r="L4" s="21" t="s">
        <v>3</v>
      </c>
      <c r="M4" s="20">
        <f t="shared" ref="M4:M20" si="2">-C4/C$66</f>
        <v>-4.4924557222363208E-2</v>
      </c>
      <c r="N4" s="20">
        <f t="shared" ref="N4:N20" si="3">C26/C$66</f>
        <v>4.0558848342327848E-2</v>
      </c>
      <c r="O4" s="21" t="s">
        <v>3</v>
      </c>
      <c r="P4" s="20">
        <f t="shared" ref="P4:P20" si="4">-D4/D$66</f>
        <v>-4.7594872038054584E-2</v>
      </c>
      <c r="Q4" s="20">
        <f t="shared" ref="Q4:Q20" si="5">D26/D$66</f>
        <v>4.5999238119108568E-2</v>
      </c>
      <c r="R4" s="21" t="s">
        <v>3</v>
      </c>
      <c r="S4" s="20">
        <f t="shared" ref="S4:S20" si="6">-E4/E$66</f>
        <v>-5.3181928731504E-2</v>
      </c>
      <c r="T4" s="20">
        <f t="shared" ref="T4:T20" si="7">E26/E$66</f>
        <v>5.1231448266545243E-2</v>
      </c>
      <c r="U4" s="21" t="s">
        <v>3</v>
      </c>
      <c r="V4" s="20">
        <f t="shared" ref="V4:V20" si="8">-F4/F$66</f>
        <v>-5.3324255448643769E-2</v>
      </c>
      <c r="W4" s="20">
        <f t="shared" ref="W4:W20" si="9">F26/F$66</f>
        <v>5.1375178812193091E-2</v>
      </c>
      <c r="X4" s="21" t="s">
        <v>3</v>
      </c>
      <c r="Y4" s="20">
        <f t="shared" ref="Y4:Y20" si="10">-G4/G$66</f>
        <v>-5.2404260529650172E-2</v>
      </c>
      <c r="Z4" s="20">
        <f t="shared" ref="Z4:Z20" si="11">G26/G$66</f>
        <v>5.0488543866327083E-2</v>
      </c>
    </row>
    <row r="5" spans="1:26" x14ac:dyDescent="0.25">
      <c r="A5" s="463" t="s">
        <v>4</v>
      </c>
      <c r="B5" s="457">
        <v>135</v>
      </c>
      <c r="C5" s="458">
        <v>133.1631110615221</v>
      </c>
      <c r="D5" s="458">
        <v>131.45398277258138</v>
      </c>
      <c r="E5" s="458">
        <v>142.75710956134054</v>
      </c>
      <c r="F5" s="458">
        <v>163.83149217311117</v>
      </c>
      <c r="G5" s="467">
        <v>167.59393664918323</v>
      </c>
      <c r="I5" s="21" t="s">
        <v>4</v>
      </c>
      <c r="J5" s="20">
        <f t="shared" si="0"/>
        <v>-4.4539755856153086E-2</v>
      </c>
      <c r="K5" s="20">
        <f t="shared" si="1"/>
        <v>4.3549983503794125E-2</v>
      </c>
      <c r="L5" s="21" t="s">
        <v>4</v>
      </c>
      <c r="M5" s="20">
        <f t="shared" si="2"/>
        <v>-4.3611835558933956E-2</v>
      </c>
      <c r="N5" s="20">
        <f t="shared" si="3"/>
        <v>4.1983457616450587E-2</v>
      </c>
      <c r="O5" s="21" t="s">
        <v>4</v>
      </c>
      <c r="P5" s="20">
        <f t="shared" si="4"/>
        <v>-4.2183390067424449E-2</v>
      </c>
      <c r="Q5" s="20">
        <f t="shared" si="5"/>
        <v>3.7948105774926237E-2</v>
      </c>
      <c r="R5" s="21" t="s">
        <v>4</v>
      </c>
      <c r="S5" s="20">
        <f t="shared" si="6"/>
        <v>-4.4724878314214019E-2</v>
      </c>
      <c r="T5" s="20">
        <f t="shared" si="7"/>
        <v>4.3300597465871643E-2</v>
      </c>
      <c r="U5" s="21" t="s">
        <v>4</v>
      </c>
      <c r="V5" s="20">
        <f t="shared" si="8"/>
        <v>-5.0150252642207453E-2</v>
      </c>
      <c r="W5" s="20">
        <f t="shared" si="9"/>
        <v>4.8263301329572926E-2</v>
      </c>
      <c r="X5" s="21" t="s">
        <v>4</v>
      </c>
      <c r="Y5" s="20">
        <f t="shared" si="10"/>
        <v>-5.0277174071463496E-2</v>
      </c>
      <c r="Z5" s="20">
        <f t="shared" si="11"/>
        <v>4.8401869958885742E-2</v>
      </c>
    </row>
    <row r="6" spans="1:26" x14ac:dyDescent="0.25">
      <c r="A6" s="463" t="s">
        <v>5</v>
      </c>
      <c r="B6" s="457">
        <v>113</v>
      </c>
      <c r="C6" s="458">
        <v>129.77013544599603</v>
      </c>
      <c r="D6" s="458">
        <v>127.28859956676615</v>
      </c>
      <c r="E6" s="458">
        <v>125.79341962388946</v>
      </c>
      <c r="F6" s="458">
        <v>137.22840593724735</v>
      </c>
      <c r="G6" s="467">
        <v>157.88928787774685</v>
      </c>
      <c r="I6" s="21" t="s">
        <v>5</v>
      </c>
      <c r="J6" s="20">
        <f t="shared" si="0"/>
        <v>-3.7281425272187398E-2</v>
      </c>
      <c r="K6" s="20">
        <f t="shared" si="1"/>
        <v>4.7838997030682943E-2</v>
      </c>
      <c r="L6" s="21" t="s">
        <v>5</v>
      </c>
      <c r="M6" s="20">
        <f t="shared" si="2"/>
        <v>-4.2500612687823416E-2</v>
      </c>
      <c r="N6" s="20">
        <f t="shared" si="3"/>
        <v>4.099305255136617E-2</v>
      </c>
      <c r="O6" s="21" t="s">
        <v>5</v>
      </c>
      <c r="P6" s="20">
        <f t="shared" si="4"/>
        <v>-4.0846724712406753E-2</v>
      </c>
      <c r="Q6" s="20">
        <f t="shared" si="5"/>
        <v>3.9226131082311898E-2</v>
      </c>
      <c r="R6" s="21" t="s">
        <v>5</v>
      </c>
      <c r="S6" s="20">
        <f t="shared" si="6"/>
        <v>-3.9410264068073408E-2</v>
      </c>
      <c r="T6" s="20">
        <f t="shared" si="7"/>
        <v>3.5273158164643457E-2</v>
      </c>
      <c r="U6" s="21" t="s">
        <v>5</v>
      </c>
      <c r="V6" s="20">
        <f t="shared" si="8"/>
        <v>-4.2006815271928954E-2</v>
      </c>
      <c r="W6" s="20">
        <f t="shared" si="9"/>
        <v>4.0684465841839594E-2</v>
      </c>
      <c r="X6" s="21" t="s">
        <v>5</v>
      </c>
      <c r="Y6" s="20">
        <f t="shared" si="10"/>
        <v>-4.7365837746657986E-2</v>
      </c>
      <c r="Z6" s="20">
        <f t="shared" si="11"/>
        <v>4.5467868527762557E-2</v>
      </c>
    </row>
    <row r="7" spans="1:26" x14ac:dyDescent="0.25">
      <c r="A7" s="463" t="s">
        <v>6</v>
      </c>
      <c r="B7" s="457">
        <v>105</v>
      </c>
      <c r="C7" s="458">
        <v>105.91455315968679</v>
      </c>
      <c r="D7" s="458">
        <v>122.27008106905821</v>
      </c>
      <c r="E7" s="458">
        <v>119.28048255789274</v>
      </c>
      <c r="F7" s="458">
        <v>118.05506925313126</v>
      </c>
      <c r="G7" s="467">
        <v>129.36525924640159</v>
      </c>
      <c r="I7" s="21" t="s">
        <v>6</v>
      </c>
      <c r="J7" s="20">
        <f t="shared" si="0"/>
        <v>-3.4642032332563508E-2</v>
      </c>
      <c r="K7" s="20">
        <f t="shared" si="1"/>
        <v>3.3322335862751566E-2</v>
      </c>
      <c r="L7" s="21" t="s">
        <v>6</v>
      </c>
      <c r="M7" s="20">
        <f t="shared" si="2"/>
        <v>-3.4687745268764156E-2</v>
      </c>
      <c r="N7" s="20">
        <f t="shared" si="3"/>
        <v>4.5594365171096642E-2</v>
      </c>
      <c r="O7" s="21" t="s">
        <v>6</v>
      </c>
      <c r="P7" s="20">
        <f t="shared" si="4"/>
        <v>-3.9236289494817014E-2</v>
      </c>
      <c r="Q7" s="20">
        <f t="shared" si="5"/>
        <v>3.7888758234250634E-2</v>
      </c>
      <c r="R7" s="21" t="s">
        <v>6</v>
      </c>
      <c r="S7" s="20">
        <f t="shared" si="6"/>
        <v>-3.7369803045572289E-2</v>
      </c>
      <c r="T7" s="20">
        <f t="shared" si="7"/>
        <v>3.638533073550277E-2</v>
      </c>
      <c r="U7" s="21" t="s">
        <v>6</v>
      </c>
      <c r="V7" s="20">
        <f t="shared" si="8"/>
        <v>-3.613768922083669E-2</v>
      </c>
      <c r="W7" s="20">
        <f t="shared" si="9"/>
        <v>3.2687382503690979E-2</v>
      </c>
      <c r="X7" s="21" t="s">
        <v>6</v>
      </c>
      <c r="Y7" s="20">
        <f t="shared" si="10"/>
        <v>-3.8808800532838569E-2</v>
      </c>
      <c r="Z7" s="20">
        <f t="shared" si="11"/>
        <v>3.82010419991844E-2</v>
      </c>
    </row>
    <row r="8" spans="1:26" x14ac:dyDescent="0.25">
      <c r="A8" s="463" t="s">
        <v>7</v>
      </c>
      <c r="B8" s="457">
        <v>94</v>
      </c>
      <c r="C8" s="458">
        <v>98.210086211689969</v>
      </c>
      <c r="D8" s="458">
        <v>98.95531286039558</v>
      </c>
      <c r="E8" s="458">
        <v>114.90827721025319</v>
      </c>
      <c r="F8" s="458">
        <v>111.47095179859579</v>
      </c>
      <c r="G8" s="467">
        <v>110.51426179066382</v>
      </c>
      <c r="I8" s="21" t="s">
        <v>7</v>
      </c>
      <c r="J8" s="20">
        <f t="shared" si="0"/>
        <v>-3.1012867040580667E-2</v>
      </c>
      <c r="K8" s="20">
        <f t="shared" si="1"/>
        <v>3.2002639392939625E-2</v>
      </c>
      <c r="L8" s="21" t="s">
        <v>7</v>
      </c>
      <c r="M8" s="20">
        <f t="shared" si="2"/>
        <v>-3.2164479306240626E-2</v>
      </c>
      <c r="N8" s="20">
        <f t="shared" si="3"/>
        <v>3.1454475816624895E-2</v>
      </c>
      <c r="O8" s="21" t="s">
        <v>7</v>
      </c>
      <c r="P8" s="20">
        <f t="shared" si="4"/>
        <v>-3.1754614608031161E-2</v>
      </c>
      <c r="Q8" s="20">
        <f t="shared" si="5"/>
        <v>4.29891450152355E-2</v>
      </c>
      <c r="R8" s="21" t="s">
        <v>7</v>
      </c>
      <c r="S8" s="20">
        <f t="shared" si="6"/>
        <v>-3.6000019412807491E-2</v>
      </c>
      <c r="T8" s="20">
        <f t="shared" si="7"/>
        <v>3.4956625367182151E-2</v>
      </c>
      <c r="U8" s="21" t="s">
        <v>7</v>
      </c>
      <c r="V8" s="20">
        <f t="shared" si="8"/>
        <v>-3.4122233282597274E-2</v>
      </c>
      <c r="W8" s="20">
        <f t="shared" si="9"/>
        <v>3.3876312172125646E-2</v>
      </c>
      <c r="X8" s="21" t="s">
        <v>7</v>
      </c>
      <c r="Y8" s="20">
        <f t="shared" si="10"/>
        <v>-3.315361455503809E-2</v>
      </c>
      <c r="Z8" s="20">
        <f t="shared" si="11"/>
        <v>3.0460402127138516E-2</v>
      </c>
    </row>
    <row r="9" spans="1:26" x14ac:dyDescent="0.25">
      <c r="A9" s="463" t="s">
        <v>8</v>
      </c>
      <c r="B9" s="457">
        <v>83</v>
      </c>
      <c r="C9" s="458">
        <v>87.862118555120915</v>
      </c>
      <c r="D9" s="458">
        <v>91.776640212011884</v>
      </c>
      <c r="E9" s="458">
        <v>92.415900585722611</v>
      </c>
      <c r="F9" s="458">
        <v>107.97032030866167</v>
      </c>
      <c r="G9" s="467">
        <v>104.12010262801253</v>
      </c>
      <c r="I9" s="21" t="s">
        <v>8</v>
      </c>
      <c r="J9" s="20">
        <f t="shared" si="0"/>
        <v>-2.7383701748597822E-2</v>
      </c>
      <c r="K9" s="20">
        <f t="shared" si="1"/>
        <v>2.3424612339161991E-2</v>
      </c>
      <c r="L9" s="21" t="s">
        <v>8</v>
      </c>
      <c r="M9" s="20">
        <f t="shared" si="2"/>
        <v>-2.8775448663970964E-2</v>
      </c>
      <c r="N9" s="20">
        <f t="shared" si="3"/>
        <v>3.0428293524321963E-2</v>
      </c>
      <c r="O9" s="21" t="s">
        <v>8</v>
      </c>
      <c r="P9" s="20">
        <f t="shared" si="4"/>
        <v>-2.9450989095086397E-2</v>
      </c>
      <c r="Q9" s="20">
        <f t="shared" si="5"/>
        <v>2.9229708166273519E-2</v>
      </c>
      <c r="R9" s="21" t="s">
        <v>8</v>
      </c>
      <c r="S9" s="20">
        <f t="shared" si="6"/>
        <v>-2.8953303416520439E-2</v>
      </c>
      <c r="T9" s="20">
        <f t="shared" si="7"/>
        <v>4.0322420515627261E-2</v>
      </c>
      <c r="U9" s="21" t="s">
        <v>8</v>
      </c>
      <c r="V9" s="20">
        <f t="shared" si="8"/>
        <v>-3.3050659366625351E-2</v>
      </c>
      <c r="W9" s="20">
        <f t="shared" si="9"/>
        <v>3.2202554816367177E-2</v>
      </c>
      <c r="X9" s="21" t="s">
        <v>8</v>
      </c>
      <c r="Y9" s="20">
        <f t="shared" si="10"/>
        <v>-3.1235405223072801E-2</v>
      </c>
      <c r="Z9" s="20">
        <f t="shared" si="11"/>
        <v>3.1593963196558446E-2</v>
      </c>
    </row>
    <row r="10" spans="1:26" x14ac:dyDescent="0.25">
      <c r="A10" s="463" t="s">
        <v>9</v>
      </c>
      <c r="B10" s="457">
        <v>69</v>
      </c>
      <c r="C10" s="458">
        <v>77.104056882056369</v>
      </c>
      <c r="D10" s="458">
        <v>81.476568699608322</v>
      </c>
      <c r="E10" s="458">
        <v>85.135526849606507</v>
      </c>
      <c r="F10" s="458">
        <v>85.685456379895939</v>
      </c>
      <c r="G10" s="467">
        <v>100.72365061671533</v>
      </c>
      <c r="I10" s="21" t="s">
        <v>9</v>
      </c>
      <c r="J10" s="20">
        <f t="shared" si="0"/>
        <v>-2.276476410425602E-2</v>
      </c>
      <c r="K10" s="20">
        <f t="shared" si="1"/>
        <v>2.4084460574067965E-2</v>
      </c>
      <c r="L10" s="21" t="s">
        <v>9</v>
      </c>
      <c r="M10" s="20">
        <f t="shared" si="2"/>
        <v>-2.5252109408238212E-2</v>
      </c>
      <c r="N10" s="20">
        <f t="shared" si="3"/>
        <v>2.2008101613902983E-2</v>
      </c>
      <c r="O10" s="21" t="s">
        <v>9</v>
      </c>
      <c r="P10" s="20">
        <f t="shared" si="4"/>
        <v>-2.6145711269599983E-2</v>
      </c>
      <c r="Q10" s="20">
        <f t="shared" si="5"/>
        <v>2.8599557575037779E-2</v>
      </c>
      <c r="R10" s="21" t="s">
        <v>9</v>
      </c>
      <c r="S10" s="20">
        <f t="shared" si="6"/>
        <v>-2.6672409453128158E-2</v>
      </c>
      <c r="T10" s="20">
        <f t="shared" si="7"/>
        <v>2.7099240303786194E-2</v>
      </c>
      <c r="U10" s="21" t="s">
        <v>9</v>
      </c>
      <c r="V10" s="20">
        <f t="shared" si="8"/>
        <v>-2.622906761219072E-2</v>
      </c>
      <c r="W10" s="20">
        <f t="shared" si="9"/>
        <v>3.7922118501549279E-2</v>
      </c>
      <c r="X10" s="21" t="s">
        <v>9</v>
      </c>
      <c r="Y10" s="20">
        <f t="shared" si="10"/>
        <v>-3.0216490025950758E-2</v>
      </c>
      <c r="Z10" s="20">
        <f t="shared" si="11"/>
        <v>2.9785838714010887E-2</v>
      </c>
    </row>
    <row r="11" spans="1:26" x14ac:dyDescent="0.25">
      <c r="A11" s="463" t="s">
        <v>10</v>
      </c>
      <c r="B11" s="457">
        <v>83</v>
      </c>
      <c r="C11" s="458">
        <v>62.945299175135908</v>
      </c>
      <c r="D11" s="458">
        <v>71.586343523788287</v>
      </c>
      <c r="E11" s="458">
        <v>75.497466073477483</v>
      </c>
      <c r="F11" s="458">
        <v>78.931753058988747</v>
      </c>
      <c r="G11" s="467">
        <v>79.397103585124583</v>
      </c>
      <c r="I11" s="21" t="s">
        <v>10</v>
      </c>
      <c r="J11" s="20">
        <f t="shared" si="0"/>
        <v>-2.7383701748597822E-2</v>
      </c>
      <c r="K11" s="20">
        <f t="shared" si="1"/>
        <v>2.6723853513691852E-2</v>
      </c>
      <c r="L11" s="21" t="s">
        <v>10</v>
      </c>
      <c r="M11" s="20">
        <f t="shared" si="2"/>
        <v>-2.0615018791245041E-2</v>
      </c>
      <c r="N11" s="20">
        <f t="shared" si="3"/>
        <v>2.231626294057848E-2</v>
      </c>
      <c r="O11" s="21" t="s">
        <v>10</v>
      </c>
      <c r="P11" s="20">
        <f t="shared" si="4"/>
        <v>-2.2971952531775738E-2</v>
      </c>
      <c r="Q11" s="20">
        <f t="shared" si="5"/>
        <v>2.021995788215589E-2</v>
      </c>
      <c r="R11" s="21" t="s">
        <v>10</v>
      </c>
      <c r="S11" s="20">
        <f t="shared" si="6"/>
        <v>-2.3652867402144354E-2</v>
      </c>
      <c r="T11" s="20">
        <f t="shared" si="7"/>
        <v>2.6548659983005027E-2</v>
      </c>
      <c r="U11" s="21" t="s">
        <v>10</v>
      </c>
      <c r="V11" s="20">
        <f t="shared" si="8"/>
        <v>-2.416169995703852E-2</v>
      </c>
      <c r="W11" s="20">
        <f t="shared" si="9"/>
        <v>2.4910719120568907E-2</v>
      </c>
      <c r="X11" s="21" t="s">
        <v>10</v>
      </c>
      <c r="Y11" s="20">
        <f t="shared" si="10"/>
        <v>-2.3818654048775704E-2</v>
      </c>
      <c r="Z11" s="20">
        <f t="shared" si="11"/>
        <v>3.5456782006223597E-2</v>
      </c>
    </row>
    <row r="12" spans="1:26" x14ac:dyDescent="0.25">
      <c r="A12" s="464" t="s">
        <v>11</v>
      </c>
      <c r="B12" s="459">
        <v>86</v>
      </c>
      <c r="C12" s="460">
        <v>75.828316972296918</v>
      </c>
      <c r="D12" s="460">
        <v>57.091896153911641</v>
      </c>
      <c r="E12" s="460">
        <v>66.16974439114648</v>
      </c>
      <c r="F12" s="460">
        <v>69.608819033668254</v>
      </c>
      <c r="G12" s="468">
        <v>72.820950154087043</v>
      </c>
      <c r="I12" s="21" t="s">
        <v>11</v>
      </c>
      <c r="J12" s="20">
        <f t="shared" si="0"/>
        <v>-2.837347410095678E-2</v>
      </c>
      <c r="K12" s="20">
        <f t="shared" si="1"/>
        <v>3.2662487627845599E-2</v>
      </c>
      <c r="L12" s="21" t="s">
        <v>11</v>
      </c>
      <c r="M12" s="20">
        <f t="shared" si="2"/>
        <v>-2.4834295805680567E-2</v>
      </c>
      <c r="N12" s="20">
        <f t="shared" si="3"/>
        <v>2.4268593358791946E-2</v>
      </c>
      <c r="O12" s="21" t="s">
        <v>11</v>
      </c>
      <c r="P12" s="20">
        <f t="shared" si="4"/>
        <v>-1.8320705651922422E-2</v>
      </c>
      <c r="Q12" s="20">
        <f t="shared" si="5"/>
        <v>2.013227523930881E-2</v>
      </c>
      <c r="R12" s="21" t="s">
        <v>11</v>
      </c>
      <c r="S12" s="20">
        <f t="shared" si="6"/>
        <v>-2.0730552580325596E-2</v>
      </c>
      <c r="T12" s="20">
        <f t="shared" si="7"/>
        <v>1.8266011268227245E-2</v>
      </c>
      <c r="U12" s="21" t="s">
        <v>11</v>
      </c>
      <c r="V12" s="20">
        <f t="shared" si="8"/>
        <v>-2.1307868312494718E-2</v>
      </c>
      <c r="W12" s="20">
        <f t="shared" si="9"/>
        <v>2.4339030739138824E-2</v>
      </c>
      <c r="X12" s="21" t="s">
        <v>11</v>
      </c>
      <c r="Y12" s="20">
        <f t="shared" si="10"/>
        <v>-2.1845847529736655E-2</v>
      </c>
      <c r="Z12" s="20">
        <f t="shared" si="11"/>
        <v>2.2651629296584364E-2</v>
      </c>
    </row>
    <row r="13" spans="1:26" x14ac:dyDescent="0.25">
      <c r="A13" s="464" t="s">
        <v>12</v>
      </c>
      <c r="B13" s="459">
        <v>107</v>
      </c>
      <c r="C13" s="460">
        <v>75.479846916844309</v>
      </c>
      <c r="D13" s="460">
        <v>67.353234988022663</v>
      </c>
      <c r="E13" s="460">
        <v>50.335735889216295</v>
      </c>
      <c r="F13" s="460">
        <v>59.499368971710332</v>
      </c>
      <c r="G13" s="468">
        <v>62.38878548250338</v>
      </c>
      <c r="I13" s="21" t="s">
        <v>12</v>
      </c>
      <c r="J13" s="20">
        <f t="shared" si="0"/>
        <v>-3.5301880567469482E-2</v>
      </c>
      <c r="K13" s="20">
        <f t="shared" si="1"/>
        <v>3.0353018805674696E-2</v>
      </c>
      <c r="L13" s="21" t="s">
        <v>12</v>
      </c>
      <c r="M13" s="20">
        <f t="shared" si="2"/>
        <v>-2.4720169463674405E-2</v>
      </c>
      <c r="N13" s="20">
        <f t="shared" si="3"/>
        <v>3.020824726497089E-2</v>
      </c>
      <c r="O13" s="21" t="s">
        <v>12</v>
      </c>
      <c r="P13" s="20">
        <f t="shared" si="4"/>
        <v>-2.1613554217813122E-2</v>
      </c>
      <c r="Q13" s="20">
        <f t="shared" si="5"/>
        <v>2.1854084706797065E-2</v>
      </c>
      <c r="R13" s="21" t="s">
        <v>12</v>
      </c>
      <c r="S13" s="20">
        <f t="shared" si="6"/>
        <v>-1.5769860215152944E-2</v>
      </c>
      <c r="T13" s="20">
        <f t="shared" si="7"/>
        <v>1.8209881528416069E-2</v>
      </c>
      <c r="U13" s="21" t="s">
        <v>12</v>
      </c>
      <c r="V13" s="20">
        <f t="shared" si="8"/>
        <v>-1.8213277230181547E-2</v>
      </c>
      <c r="W13" s="20">
        <f t="shared" si="9"/>
        <v>1.6615127064028411E-2</v>
      </c>
      <c r="X13" s="21" t="s">
        <v>12</v>
      </c>
      <c r="Y13" s="20">
        <f t="shared" si="10"/>
        <v>-1.8716260805884614E-2</v>
      </c>
      <c r="Z13" s="20">
        <f t="shared" si="11"/>
        <v>2.2514467965128022E-2</v>
      </c>
    </row>
    <row r="14" spans="1:26" x14ac:dyDescent="0.25">
      <c r="A14" s="464" t="s">
        <v>13</v>
      </c>
      <c r="B14" s="459">
        <v>88</v>
      </c>
      <c r="C14" s="460">
        <v>93.590791831027687</v>
      </c>
      <c r="D14" s="460">
        <v>64.749364003864059</v>
      </c>
      <c r="E14" s="460">
        <v>58.599749446204882</v>
      </c>
      <c r="F14" s="460">
        <v>43.440070102064865</v>
      </c>
      <c r="G14" s="468">
        <v>52.398818417636747</v>
      </c>
      <c r="I14" s="21" t="s">
        <v>13</v>
      </c>
      <c r="J14" s="20">
        <f t="shared" si="0"/>
        <v>-2.9033322335862751E-2</v>
      </c>
      <c r="K14" s="20">
        <f t="shared" si="1"/>
        <v>2.3094688221709007E-2</v>
      </c>
      <c r="L14" s="21" t="s">
        <v>13</v>
      </c>
      <c r="M14" s="20">
        <f t="shared" si="2"/>
        <v>-3.0651628597648535E-2</v>
      </c>
      <c r="N14" s="20">
        <f t="shared" si="3"/>
        <v>2.7799979181118057E-2</v>
      </c>
      <c r="O14" s="21" t="s">
        <v>13</v>
      </c>
      <c r="P14" s="20">
        <f t="shared" si="4"/>
        <v>-2.0777975842070511E-2</v>
      </c>
      <c r="Q14" s="20">
        <f t="shared" si="5"/>
        <v>2.7122849739477657E-2</v>
      </c>
      <c r="R14" s="21" t="s">
        <v>13</v>
      </c>
      <c r="S14" s="20">
        <f t="shared" si="6"/>
        <v>-1.835892216701682E-2</v>
      </c>
      <c r="T14" s="20">
        <f t="shared" si="7"/>
        <v>1.9293098691902221E-2</v>
      </c>
      <c r="U14" s="21" t="s">
        <v>13</v>
      </c>
      <c r="V14" s="20">
        <f t="shared" si="8"/>
        <v>-1.329738538981156E-2</v>
      </c>
      <c r="W14" s="20">
        <f t="shared" si="9"/>
        <v>1.6236085771428422E-2</v>
      </c>
      <c r="X14" s="21" t="s">
        <v>13</v>
      </c>
      <c r="Y14" s="20">
        <f t="shared" si="10"/>
        <v>-1.5719330707274541E-2</v>
      </c>
      <c r="Z14" s="20">
        <f t="shared" si="11"/>
        <v>1.4925797549271657E-2</v>
      </c>
    </row>
    <row r="15" spans="1:26" x14ac:dyDescent="0.25">
      <c r="A15" s="464" t="s">
        <v>14</v>
      </c>
      <c r="B15" s="459">
        <v>79</v>
      </c>
      <c r="C15" s="460">
        <v>74.406806393548948</v>
      </c>
      <c r="D15" s="460">
        <v>79.552893581481143</v>
      </c>
      <c r="E15" s="460">
        <v>53.953799863134648</v>
      </c>
      <c r="F15" s="460">
        <v>49.604557903481378</v>
      </c>
      <c r="G15" s="468">
        <v>36.440186177622301</v>
      </c>
      <c r="I15" s="21" t="s">
        <v>14</v>
      </c>
      <c r="J15" s="20">
        <f t="shared" si="0"/>
        <v>-2.6064005278785878E-2</v>
      </c>
      <c r="K15" s="20">
        <f t="shared" si="1"/>
        <v>2.4414384691520949E-2</v>
      </c>
      <c r="L15" s="21" t="s">
        <v>14</v>
      </c>
      <c r="M15" s="20">
        <f t="shared" si="2"/>
        <v>-2.436874130555328E-2</v>
      </c>
      <c r="N15" s="20">
        <f t="shared" si="3"/>
        <v>2.1046960216683001E-2</v>
      </c>
      <c r="O15" s="21" t="s">
        <v>14</v>
      </c>
      <c r="P15" s="20">
        <f t="shared" si="4"/>
        <v>-2.5528406748584871E-2</v>
      </c>
      <c r="Q15" s="20">
        <f t="shared" si="5"/>
        <v>2.5350363400179793E-2</v>
      </c>
      <c r="R15" s="21" t="s">
        <v>14</v>
      </c>
      <c r="S15" s="20">
        <f t="shared" si="6"/>
        <v>-1.690337623732352E-2</v>
      </c>
      <c r="T15" s="20">
        <f t="shared" si="7"/>
        <v>2.4471968778083688E-2</v>
      </c>
      <c r="U15" s="21" t="s">
        <v>14</v>
      </c>
      <c r="V15" s="20">
        <f t="shared" si="8"/>
        <v>-1.518438902110476E-2</v>
      </c>
      <c r="W15" s="20">
        <f t="shared" si="9"/>
        <v>1.7191468800171344E-2</v>
      </c>
      <c r="X15" s="21" t="s">
        <v>14</v>
      </c>
      <c r="Y15" s="20">
        <f t="shared" si="10"/>
        <v>-1.0931836916534314E-2</v>
      </c>
      <c r="Z15" s="20">
        <f t="shared" si="11"/>
        <v>1.4656982471169918E-2</v>
      </c>
    </row>
    <row r="16" spans="1:26" x14ac:dyDescent="0.25">
      <c r="A16" s="464" t="s">
        <v>15</v>
      </c>
      <c r="B16" s="459">
        <v>53</v>
      </c>
      <c r="C16" s="460">
        <v>69.42731508925398</v>
      </c>
      <c r="D16" s="460">
        <v>64.607117354720415</v>
      </c>
      <c r="E16" s="460">
        <v>69.522716198502522</v>
      </c>
      <c r="F16" s="460">
        <v>46.186193572737686</v>
      </c>
      <c r="G16" s="468">
        <v>43.199007222187333</v>
      </c>
      <c r="I16" s="21" t="s">
        <v>15</v>
      </c>
      <c r="J16" s="20">
        <f t="shared" si="0"/>
        <v>-1.7485978225008247E-2</v>
      </c>
      <c r="K16" s="20">
        <f t="shared" si="1"/>
        <v>1.4846585285384361E-2</v>
      </c>
      <c r="L16" s="21" t="s">
        <v>15</v>
      </c>
      <c r="M16" s="20">
        <f t="shared" si="2"/>
        <v>-2.2737923624899046E-2</v>
      </c>
      <c r="N16" s="20">
        <f t="shared" si="3"/>
        <v>2.1692553573392198E-2</v>
      </c>
      <c r="O16" s="21" t="s">
        <v>15</v>
      </c>
      <c r="P16" s="20">
        <f t="shared" si="4"/>
        <v>-2.07323291012107E-2</v>
      </c>
      <c r="Q16" s="20">
        <f t="shared" si="5"/>
        <v>1.8105490104213116E-2</v>
      </c>
      <c r="R16" s="21" t="s">
        <v>15</v>
      </c>
      <c r="S16" s="20">
        <f t="shared" si="6"/>
        <v>-2.1781016942736584E-2</v>
      </c>
      <c r="T16" s="20">
        <f t="shared" si="7"/>
        <v>2.2064332313310002E-2</v>
      </c>
      <c r="U16" s="21" t="s">
        <v>15</v>
      </c>
      <c r="V16" s="20">
        <f t="shared" si="8"/>
        <v>-1.4137997802078538E-2</v>
      </c>
      <c r="W16" s="20">
        <f t="shared" si="9"/>
        <v>2.1157261250902698E-2</v>
      </c>
      <c r="X16" s="21" t="s">
        <v>15</v>
      </c>
      <c r="Y16" s="20">
        <f t="shared" si="10"/>
        <v>-1.295944262214397E-2</v>
      </c>
      <c r="Z16" s="20">
        <f t="shared" si="11"/>
        <v>1.4709388387112502E-2</v>
      </c>
    </row>
    <row r="17" spans="1:26" x14ac:dyDescent="0.25">
      <c r="A17" s="464" t="s">
        <v>16</v>
      </c>
      <c r="B17" s="459">
        <v>60</v>
      </c>
      <c r="C17" s="460">
        <v>41.805890491923265</v>
      </c>
      <c r="D17" s="460">
        <v>56.293513199528952</v>
      </c>
      <c r="E17" s="460">
        <v>51.719746583968963</v>
      </c>
      <c r="F17" s="460">
        <v>56.059250594562357</v>
      </c>
      <c r="G17" s="468">
        <v>36.442509266553728</v>
      </c>
      <c r="I17" s="21" t="s">
        <v>16</v>
      </c>
      <c r="J17" s="20">
        <f t="shared" si="0"/>
        <v>-1.979544704717915E-2</v>
      </c>
      <c r="K17" s="20">
        <f t="shared" si="1"/>
        <v>1.7485978225008247E-2</v>
      </c>
      <c r="L17" s="21" t="s">
        <v>16</v>
      </c>
      <c r="M17" s="20">
        <f t="shared" si="2"/>
        <v>-1.3691716925164167E-2</v>
      </c>
      <c r="N17" s="20">
        <f t="shared" si="3"/>
        <v>1.2218554857897017E-2</v>
      </c>
      <c r="O17" s="21" t="s">
        <v>16</v>
      </c>
      <c r="P17" s="20">
        <f t="shared" si="4"/>
        <v>-1.8064505734068488E-2</v>
      </c>
      <c r="Q17" s="20">
        <f t="shared" si="5"/>
        <v>1.8163860372992811E-2</v>
      </c>
      <c r="R17" s="21" t="s">
        <v>16</v>
      </c>
      <c r="S17" s="20">
        <f t="shared" si="6"/>
        <v>-1.6203461806685495E-2</v>
      </c>
      <c r="T17" s="20">
        <f t="shared" si="7"/>
        <v>1.4802086763905344E-2</v>
      </c>
      <c r="U17" s="21" t="s">
        <v>16</v>
      </c>
      <c r="V17" s="20">
        <f t="shared" si="8"/>
        <v>-1.7160226907287725E-2</v>
      </c>
      <c r="W17" s="20">
        <f t="shared" si="9"/>
        <v>1.8353940798145795E-2</v>
      </c>
      <c r="X17" s="21" t="s">
        <v>16</v>
      </c>
      <c r="Y17" s="20">
        <f t="shared" si="10"/>
        <v>-1.0932533829256363E-2</v>
      </c>
      <c r="Z17" s="20">
        <f t="shared" si="11"/>
        <v>1.7509155186033569E-2</v>
      </c>
    </row>
    <row r="18" spans="1:26" x14ac:dyDescent="0.25">
      <c r="A18" s="464" t="s">
        <v>17</v>
      </c>
      <c r="B18" s="459">
        <v>38</v>
      </c>
      <c r="C18" s="460">
        <v>45.605010000329742</v>
      </c>
      <c r="D18" s="460">
        <v>31.000900972034806</v>
      </c>
      <c r="E18" s="460">
        <v>43.014582446078776</v>
      </c>
      <c r="F18" s="460">
        <v>38.977669903688884</v>
      </c>
      <c r="G18" s="468">
        <v>42.582496845261318</v>
      </c>
      <c r="I18" s="21" t="s">
        <v>17</v>
      </c>
      <c r="J18" s="20">
        <f t="shared" si="0"/>
        <v>-1.2537116463213462E-2</v>
      </c>
      <c r="K18" s="20">
        <f t="shared" si="1"/>
        <v>1.0887495875948531E-2</v>
      </c>
      <c r="L18" s="21" t="s">
        <v>17</v>
      </c>
      <c r="M18" s="20">
        <f t="shared" si="2"/>
        <v>-1.4935954717061453E-2</v>
      </c>
      <c r="N18" s="20">
        <f t="shared" si="3"/>
        <v>1.4765658544701689E-2</v>
      </c>
      <c r="O18" s="21" t="s">
        <v>17</v>
      </c>
      <c r="P18" s="20">
        <f t="shared" si="4"/>
        <v>-9.9481436055637428E-3</v>
      </c>
      <c r="Q18" s="20">
        <f t="shared" si="5"/>
        <v>9.8992567623663649E-3</v>
      </c>
      <c r="R18" s="21" t="s">
        <v>17</v>
      </c>
      <c r="S18" s="20">
        <f t="shared" si="6"/>
        <v>-1.3476190233530631E-2</v>
      </c>
      <c r="T18" s="20">
        <f t="shared" si="7"/>
        <v>1.5152793392176312E-2</v>
      </c>
      <c r="U18" s="21" t="s">
        <v>17</v>
      </c>
      <c r="V18" s="20">
        <f t="shared" si="8"/>
        <v>-1.1931405660452045E-2</v>
      </c>
      <c r="W18" s="20">
        <f t="shared" si="9"/>
        <v>1.2094366710222243E-2</v>
      </c>
      <c r="X18" s="21" t="s">
        <v>17</v>
      </c>
      <c r="Y18" s="20">
        <f t="shared" si="10"/>
        <v>-1.2774493213130109E-2</v>
      </c>
      <c r="Z18" s="20">
        <f t="shared" si="11"/>
        <v>1.5309449772721039E-2</v>
      </c>
    </row>
    <row r="19" spans="1:26" x14ac:dyDescent="0.25">
      <c r="A19" s="464" t="s">
        <v>18</v>
      </c>
      <c r="B19" s="459">
        <v>34</v>
      </c>
      <c r="C19" s="460">
        <v>25.464627049993744</v>
      </c>
      <c r="D19" s="460">
        <v>31.20122755334349</v>
      </c>
      <c r="E19" s="460">
        <v>20.666739835124776</v>
      </c>
      <c r="F19" s="460">
        <v>29.602876033013569</v>
      </c>
      <c r="G19" s="468">
        <v>26.425325462683823</v>
      </c>
      <c r="I19" s="21" t="s">
        <v>18</v>
      </c>
      <c r="J19" s="20">
        <f t="shared" si="0"/>
        <v>-1.1217419993401518E-2</v>
      </c>
      <c r="K19" s="20">
        <f t="shared" si="1"/>
        <v>9.8977235235895751E-3</v>
      </c>
      <c r="L19" s="21" t="s">
        <v>18</v>
      </c>
      <c r="M19" s="20">
        <f t="shared" si="2"/>
        <v>-8.3398406557265263E-3</v>
      </c>
      <c r="N19" s="20">
        <f t="shared" si="3"/>
        <v>7.9507120295145214E-3</v>
      </c>
      <c r="O19" s="21" t="s">
        <v>18</v>
      </c>
      <c r="P19" s="20">
        <f t="shared" si="4"/>
        <v>-1.0012428111380789E-2</v>
      </c>
      <c r="Q19" s="20">
        <f t="shared" si="5"/>
        <v>1.0866682171660858E-2</v>
      </c>
      <c r="R19" s="21" t="s">
        <v>18</v>
      </c>
      <c r="S19" s="20">
        <f t="shared" si="6"/>
        <v>-6.4747558080833099E-3</v>
      </c>
      <c r="T19" s="20">
        <f t="shared" si="7"/>
        <v>7.0465924733883363E-3</v>
      </c>
      <c r="U19" s="21" t="s">
        <v>18</v>
      </c>
      <c r="V19" s="20">
        <f t="shared" si="8"/>
        <v>-9.0616992636732927E-3</v>
      </c>
      <c r="W19" s="20">
        <f t="shared" si="9"/>
        <v>1.1176967308300041E-2</v>
      </c>
      <c r="X19" s="21" t="s">
        <v>18</v>
      </c>
      <c r="Y19" s="20">
        <f t="shared" si="10"/>
        <v>-7.9274388724665489E-3</v>
      </c>
      <c r="Z19" s="20">
        <f t="shared" si="11"/>
        <v>8.7447492901869175E-3</v>
      </c>
    </row>
    <row r="20" spans="1:26" ht="15.75" thickBot="1" x14ac:dyDescent="0.3">
      <c r="A20" s="465" t="s">
        <v>19</v>
      </c>
      <c r="B20" s="461">
        <v>17</v>
      </c>
      <c r="C20" s="462">
        <v>30.995483672731293</v>
      </c>
      <c r="D20" s="462">
        <v>33.821134705881228</v>
      </c>
      <c r="E20" s="462">
        <v>39.054846420067591</v>
      </c>
      <c r="F20" s="462">
        <v>35.587596843821323</v>
      </c>
      <c r="G20" s="469">
        <v>39.154262135528533</v>
      </c>
      <c r="I20" s="21" t="s">
        <v>19</v>
      </c>
      <c r="J20" s="20">
        <f t="shared" si="0"/>
        <v>-5.6087099967007592E-3</v>
      </c>
      <c r="K20" s="20">
        <f t="shared" si="1"/>
        <v>1.4516661167931376E-2</v>
      </c>
      <c r="L20" s="21" t="s">
        <v>19</v>
      </c>
      <c r="M20" s="20">
        <f t="shared" si="2"/>
        <v>-1.0151234273734069E-2</v>
      </c>
      <c r="N20" s="20">
        <f t="shared" si="3"/>
        <v>1.8103097221664595E-2</v>
      </c>
      <c r="O20" s="21" t="s">
        <v>19</v>
      </c>
      <c r="P20" s="20">
        <f t="shared" si="4"/>
        <v>-1.0853152470011528E-2</v>
      </c>
      <c r="Q20" s="20">
        <f t="shared" si="5"/>
        <v>1.8968447007217205E-2</v>
      </c>
      <c r="R20" s="21" t="s">
        <v>19</v>
      </c>
      <c r="S20" s="20">
        <f t="shared" si="6"/>
        <v>-1.2235630569189269E-2</v>
      </c>
      <c r="T20" s="20">
        <f t="shared" si="7"/>
        <v>2.1729092044226857E-2</v>
      </c>
      <c r="U20" s="21" t="s">
        <v>19</v>
      </c>
      <c r="V20" s="20">
        <f t="shared" si="8"/>
        <v>-1.0893674646879533E-2</v>
      </c>
      <c r="W20" s="20">
        <f t="shared" si="9"/>
        <v>2.0859523723386428E-2</v>
      </c>
      <c r="X20" s="21" t="s">
        <v>19</v>
      </c>
      <c r="Y20" s="20">
        <f t="shared" si="10"/>
        <v>-1.1746043397431431E-2</v>
      </c>
      <c r="Z20" s="20">
        <f t="shared" si="11"/>
        <v>2.3439810897223922E-2</v>
      </c>
    </row>
    <row r="21" spans="1:26" ht="15.75" thickTop="1" x14ac:dyDescent="0.25">
      <c r="A21" s="464" t="s">
        <v>20</v>
      </c>
      <c r="B21" s="459">
        <v>1527</v>
      </c>
      <c r="C21" s="460">
        <v>1519.8587067786177</v>
      </c>
      <c r="D21" s="460">
        <v>1535.8446268342716</v>
      </c>
      <c r="E21" s="460">
        <v>1560.8123820938631</v>
      </c>
      <c r="F21" s="460">
        <v>1588.6812720290047</v>
      </c>
      <c r="G21" s="468">
        <v>1614.3868301980606</v>
      </c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 x14ac:dyDescent="0.25">
      <c r="A22" s="456"/>
      <c r="B22" s="456"/>
      <c r="C22" s="456"/>
      <c r="D22" s="456"/>
      <c r="E22" s="456"/>
      <c r="F22" s="456"/>
      <c r="G22" s="456"/>
    </row>
    <row r="23" spans="1:26" x14ac:dyDescent="0.25">
      <c r="A23" s="922" t="s">
        <v>125</v>
      </c>
      <c r="B23" s="923"/>
      <c r="C23" s="923"/>
      <c r="D23" s="923"/>
      <c r="E23" s="923"/>
      <c r="F23" s="923"/>
      <c r="G23" s="924"/>
    </row>
    <row r="24" spans="1:26" x14ac:dyDescent="0.25">
      <c r="A24" s="463" t="s">
        <v>1</v>
      </c>
      <c r="B24" s="457">
        <v>2010</v>
      </c>
      <c r="C24" s="457">
        <v>2015</v>
      </c>
      <c r="D24" s="457">
        <v>2020</v>
      </c>
      <c r="E24" s="457">
        <v>2025</v>
      </c>
      <c r="F24" s="457">
        <v>2030</v>
      </c>
      <c r="G24" s="466">
        <v>2035</v>
      </c>
      <c r="Q24" s="919" t="s">
        <v>223</v>
      </c>
      <c r="R24" s="918"/>
      <c r="S24" s="920">
        <f>(SUM(B$48:B$50,B$61:B$65)/SUM(B$51:B$60))*100</f>
        <v>67.458563535911594</v>
      </c>
    </row>
    <row r="25" spans="1:26" x14ac:dyDescent="0.25">
      <c r="A25" s="463" t="s">
        <v>2</v>
      </c>
      <c r="B25" s="457">
        <v>130</v>
      </c>
      <c r="C25" s="458">
        <v>149.14067303906702</v>
      </c>
      <c r="D25" s="458">
        <v>170.10299973158624</v>
      </c>
      <c r="E25" s="458">
        <v>175.08898712380119</v>
      </c>
      <c r="F25" s="458">
        <v>175.57473699341915</v>
      </c>
      <c r="G25" s="467">
        <v>171.25646025177767</v>
      </c>
      <c r="Q25" s="919" t="s">
        <v>224</v>
      </c>
      <c r="R25" s="918"/>
      <c r="S25" s="920">
        <f>(SUM(B$48:B$50)/SUM(B$51:B$60))*100</f>
        <v>44.972375690607734</v>
      </c>
    </row>
    <row r="26" spans="1:26" x14ac:dyDescent="0.25">
      <c r="A26" s="463" t="s">
        <v>3</v>
      </c>
      <c r="B26" s="457">
        <v>134</v>
      </c>
      <c r="C26" s="458">
        <v>123.84120863333951</v>
      </c>
      <c r="D26" s="458">
        <v>143.34511867339731</v>
      </c>
      <c r="E26" s="458">
        <v>163.52539680021883</v>
      </c>
      <c r="F26" s="458">
        <v>167.83309678440565</v>
      </c>
      <c r="G26" s="467">
        <v>168.29851674271765</v>
      </c>
      <c r="Q26" s="919" t="s">
        <v>225</v>
      </c>
      <c r="R26" s="918"/>
      <c r="S26" s="920">
        <f>(SUM(B$61:B$65)/SUM(B$51:B$60))*100</f>
        <v>22.486187845303867</v>
      </c>
    </row>
    <row r="27" spans="1:26" x14ac:dyDescent="0.25">
      <c r="A27" s="463" t="s">
        <v>4</v>
      </c>
      <c r="B27" s="457">
        <v>132</v>
      </c>
      <c r="C27" s="458">
        <v>128.19106918284393</v>
      </c>
      <c r="D27" s="458">
        <v>118.25577875120797</v>
      </c>
      <c r="E27" s="458">
        <v>138.21095483098071</v>
      </c>
      <c r="F27" s="458">
        <v>157.66717528696361</v>
      </c>
      <c r="G27" s="467">
        <v>161.3427977487633</v>
      </c>
      <c r="Q27" s="919" t="s">
        <v>226</v>
      </c>
      <c r="R27" s="918"/>
      <c r="S27" s="920">
        <f>(SUM(B$61:B$65)/SUM(B$48:B$50))*100</f>
        <v>50</v>
      </c>
    </row>
    <row r="28" spans="1:26" x14ac:dyDescent="0.25">
      <c r="A28" s="463" t="s">
        <v>5</v>
      </c>
      <c r="B28" s="457">
        <v>145</v>
      </c>
      <c r="C28" s="458">
        <v>125.16699514451298</v>
      </c>
      <c r="D28" s="458">
        <v>122.23842491766047</v>
      </c>
      <c r="E28" s="458">
        <v>112.58821252251835</v>
      </c>
      <c r="F28" s="458">
        <v>132.90853776327381</v>
      </c>
      <c r="G28" s="467">
        <v>151.56259710985421</v>
      </c>
      <c r="Q28" s="919" t="s">
        <v>227</v>
      </c>
      <c r="R28" s="918"/>
      <c r="S28" s="921">
        <f>(B$21/B$43)*100</f>
        <v>101.52925531914893</v>
      </c>
    </row>
    <row r="29" spans="1:26" x14ac:dyDescent="0.25">
      <c r="A29" s="463" t="s">
        <v>6</v>
      </c>
      <c r="B29" s="457">
        <v>101</v>
      </c>
      <c r="C29" s="458">
        <v>139.21650935452504</v>
      </c>
      <c r="D29" s="458">
        <v>118.07083698675766</v>
      </c>
      <c r="E29" s="458">
        <v>116.13815044373169</v>
      </c>
      <c r="F29" s="458">
        <v>106.78356276725667</v>
      </c>
      <c r="G29" s="467">
        <v>127.33935689472091</v>
      </c>
      <c r="Q29" s="919" t="s">
        <v>228</v>
      </c>
      <c r="R29" s="918"/>
      <c r="S29" s="921">
        <f>(SUM(B$48)/SUM(B$28:B$33))*1000</f>
        <v>482.3943661971831</v>
      </c>
    </row>
    <row r="30" spans="1:26" x14ac:dyDescent="0.25">
      <c r="A30" s="463" t="s">
        <v>7</v>
      </c>
      <c r="B30" s="457">
        <v>97</v>
      </c>
      <c r="C30" s="458">
        <v>96.042182193662455</v>
      </c>
      <c r="D30" s="458">
        <v>133.96491650406142</v>
      </c>
      <c r="E30" s="458">
        <v>111.57787311076011</v>
      </c>
      <c r="F30" s="458">
        <v>110.66757354299899</v>
      </c>
      <c r="G30" s="467">
        <v>101.53670723712773</v>
      </c>
      <c r="Q30" s="919" t="s">
        <v>229</v>
      </c>
      <c r="R30" s="918"/>
      <c r="S30" s="921">
        <f>(SUM(B$52:B$54)/SUM(B$48:B$51,B$55:B$65))*100</f>
        <v>22.217741935483872</v>
      </c>
    </row>
    <row r="31" spans="1:26" x14ac:dyDescent="0.25">
      <c r="A31" s="463" t="s">
        <v>8</v>
      </c>
      <c r="B31" s="457">
        <v>71</v>
      </c>
      <c r="C31" s="458">
        <v>92.908867009653662</v>
      </c>
      <c r="D31" s="458">
        <v>91.087073551827032</v>
      </c>
      <c r="E31" s="458">
        <v>128.70492710761457</v>
      </c>
      <c r="F31" s="458">
        <v>105.19972142496506</v>
      </c>
      <c r="G31" s="467">
        <v>105.31531980963055</v>
      </c>
      <c r="Q31" s="918"/>
      <c r="R31" s="918"/>
      <c r="S31" s="904"/>
    </row>
    <row r="32" spans="1:26" x14ac:dyDescent="0.25">
      <c r="A32" s="463" t="s">
        <v>9</v>
      </c>
      <c r="B32" s="457">
        <v>73</v>
      </c>
      <c r="C32" s="458">
        <v>67.198897774094604</v>
      </c>
      <c r="D32" s="458">
        <v>89.123366869361888</v>
      </c>
      <c r="E32" s="458">
        <v>86.49792605130952</v>
      </c>
      <c r="F32" s="458">
        <v>123.88446584305973</v>
      </c>
      <c r="G32" s="467">
        <v>99.288117494098884</v>
      </c>
      <c r="Q32" s="904"/>
      <c r="R32" s="904"/>
      <c r="S32" s="904"/>
    </row>
    <row r="33" spans="1:19" x14ac:dyDescent="0.25">
      <c r="A33" s="463" t="s">
        <v>10</v>
      </c>
      <c r="B33" s="457">
        <v>81</v>
      </c>
      <c r="C33" s="458">
        <v>68.139828611860011</v>
      </c>
      <c r="D33" s="458">
        <v>63.010440622595702</v>
      </c>
      <c r="E33" s="458">
        <v>84.740531551007535</v>
      </c>
      <c r="F33" s="458">
        <v>81.378658523312595</v>
      </c>
      <c r="G33" s="467">
        <v>118.19164038313987</v>
      </c>
      <c r="Q33" s="904"/>
      <c r="R33" s="904"/>
      <c r="S33" s="904"/>
    </row>
    <row r="34" spans="1:19" x14ac:dyDescent="0.25">
      <c r="A34" s="464" t="s">
        <v>11</v>
      </c>
      <c r="B34" s="459">
        <v>99</v>
      </c>
      <c r="C34" s="460">
        <v>74.101017563836848</v>
      </c>
      <c r="D34" s="460">
        <v>62.737199600386461</v>
      </c>
      <c r="E34" s="460">
        <v>58.303187625180747</v>
      </c>
      <c r="F34" s="460">
        <v>79.511059545179137</v>
      </c>
      <c r="G34" s="468">
        <v>75.506943169410292</v>
      </c>
      <c r="Q34" s="904"/>
      <c r="R34" s="904"/>
      <c r="S34" s="904"/>
    </row>
    <row r="35" spans="1:19" x14ac:dyDescent="0.25">
      <c r="A35" s="464" t="s">
        <v>12</v>
      </c>
      <c r="B35" s="459">
        <v>92</v>
      </c>
      <c r="C35" s="460">
        <v>92.236984157278812</v>
      </c>
      <c r="D35" s="460">
        <v>68.102788087113026</v>
      </c>
      <c r="E35" s="460">
        <v>58.124027396737446</v>
      </c>
      <c r="F35" s="460">
        <v>54.27851139586604</v>
      </c>
      <c r="G35" s="468">
        <v>75.049729574586166</v>
      </c>
      <c r="Q35" s="904"/>
      <c r="R35" s="904"/>
      <c r="S35" s="904"/>
    </row>
    <row r="36" spans="1:19" x14ac:dyDescent="0.25">
      <c r="A36" s="464" t="s">
        <v>13</v>
      </c>
      <c r="B36" s="459">
        <v>70</v>
      </c>
      <c r="C36" s="460">
        <v>84.883648389453754</v>
      </c>
      <c r="D36" s="460">
        <v>84.521576305218446</v>
      </c>
      <c r="E36" s="460">
        <v>61.581542701756668</v>
      </c>
      <c r="F36" s="460">
        <v>53.040254412298673</v>
      </c>
      <c r="G36" s="468">
        <v>49.753654916157345</v>
      </c>
      <c r="Q36" s="904"/>
      <c r="R36" s="904"/>
      <c r="S36" s="904"/>
    </row>
    <row r="37" spans="1:19" x14ac:dyDescent="0.25">
      <c r="A37" s="464" t="s">
        <v>14</v>
      </c>
      <c r="B37" s="459">
        <v>74</v>
      </c>
      <c r="C37" s="460">
        <v>64.264176568634767</v>
      </c>
      <c r="D37" s="460">
        <v>78.998066024554007</v>
      </c>
      <c r="E37" s="460">
        <v>78.111951551678416</v>
      </c>
      <c r="F37" s="460">
        <v>56.161312013194731</v>
      </c>
      <c r="G37" s="468">
        <v>48.857586710221746</v>
      </c>
      <c r="Q37" s="904"/>
      <c r="R37" s="904"/>
      <c r="S37" s="904"/>
    </row>
    <row r="38" spans="1:19" x14ac:dyDescent="0.25">
      <c r="A38" s="464" t="s">
        <v>15</v>
      </c>
      <c r="B38" s="459">
        <v>45</v>
      </c>
      <c r="C38" s="460">
        <v>66.235412559008864</v>
      </c>
      <c r="D38" s="460">
        <v>56.421230736652582</v>
      </c>
      <c r="E38" s="460">
        <v>70.427029075850413</v>
      </c>
      <c r="F38" s="460">
        <v>69.116813942318785</v>
      </c>
      <c r="G38" s="468">
        <v>49.03227659521886</v>
      </c>
      <c r="Q38" s="904"/>
      <c r="R38" s="904"/>
      <c r="S38" s="904"/>
    </row>
    <row r="39" spans="1:19" x14ac:dyDescent="0.25">
      <c r="A39" s="464" t="s">
        <v>16</v>
      </c>
      <c r="B39" s="459">
        <v>53</v>
      </c>
      <c r="C39" s="460">
        <v>37.30778025508112</v>
      </c>
      <c r="D39" s="460">
        <v>56.603127077708457</v>
      </c>
      <c r="E39" s="460">
        <v>47.246704776829731</v>
      </c>
      <c r="F39" s="460">
        <v>59.9588905298247</v>
      </c>
      <c r="G39" s="468">
        <v>58.365019498865614</v>
      </c>
      <c r="Q39" s="904"/>
      <c r="R39" s="904"/>
      <c r="S39" s="904"/>
    </row>
    <row r="40" spans="1:19" x14ac:dyDescent="0.25">
      <c r="A40" s="464" t="s">
        <v>17</v>
      </c>
      <c r="B40" s="459">
        <v>33</v>
      </c>
      <c r="C40" s="460">
        <v>45.085032617523851</v>
      </c>
      <c r="D40" s="460">
        <v>30.848557354482914</v>
      </c>
      <c r="E40" s="460">
        <v>48.366123463767899</v>
      </c>
      <c r="F40" s="460">
        <v>39.510033162961449</v>
      </c>
      <c r="G40" s="468">
        <v>51.032521272900105</v>
      </c>
      <c r="Q40" s="904"/>
      <c r="R40" s="904"/>
      <c r="S40" s="904"/>
    </row>
    <row r="41" spans="1:19" x14ac:dyDescent="0.25">
      <c r="A41" s="464" t="s">
        <v>18</v>
      </c>
      <c r="B41" s="459">
        <v>30</v>
      </c>
      <c r="C41" s="460">
        <v>24.27647301324232</v>
      </c>
      <c r="D41" s="460">
        <v>33.863296636553144</v>
      </c>
      <c r="E41" s="460">
        <v>22.491982352424085</v>
      </c>
      <c r="F41" s="460">
        <v>36.513060964078861</v>
      </c>
      <c r="G41" s="468">
        <v>29.149748083880638</v>
      </c>
      <c r="Q41" s="904"/>
      <c r="R41" s="904"/>
      <c r="S41" s="904"/>
    </row>
    <row r="42" spans="1:19" ht="15.75" thickBot="1" x14ac:dyDescent="0.3">
      <c r="A42" s="465" t="s">
        <v>19</v>
      </c>
      <c r="B42" s="461">
        <v>44</v>
      </c>
      <c r="C42" s="462">
        <v>55.275470866812114</v>
      </c>
      <c r="D42" s="462">
        <v>59.110420052154794</v>
      </c>
      <c r="E42" s="462">
        <v>69.3569773814299</v>
      </c>
      <c r="F42" s="462">
        <v>68.144161147188697</v>
      </c>
      <c r="G42" s="469">
        <v>78.134267789085214</v>
      </c>
      <c r="Q42" s="904"/>
      <c r="R42" s="904"/>
      <c r="S42" s="904"/>
    </row>
    <row r="43" spans="1:19" ht="15.75" thickTop="1" x14ac:dyDescent="0.25">
      <c r="A43" s="464" t="s">
        <v>20</v>
      </c>
      <c r="B43" s="459">
        <v>1504</v>
      </c>
      <c r="C43" s="460">
        <v>1533.512226934432</v>
      </c>
      <c r="D43" s="460">
        <v>1580.4052184832794</v>
      </c>
      <c r="E43" s="460">
        <v>1631.0824858675978</v>
      </c>
      <c r="F43" s="460">
        <v>1678.131626042566</v>
      </c>
      <c r="G43" s="468">
        <v>1719.0132612821569</v>
      </c>
      <c r="Q43" s="904"/>
      <c r="R43" s="904"/>
      <c r="S43" s="904"/>
    </row>
    <row r="44" spans="1:19" x14ac:dyDescent="0.25">
      <c r="A44" s="456"/>
      <c r="B44" s="456"/>
      <c r="C44" s="456"/>
      <c r="D44" s="456"/>
      <c r="E44" s="456"/>
      <c r="F44" s="456"/>
      <c r="G44" s="456"/>
      <c r="Q44" s="919" t="s">
        <v>223</v>
      </c>
      <c r="R44" s="918"/>
      <c r="S44" s="920">
        <f>(SUM(C$48:C$50,C$61:C$65)/SUM(C$51:C$60))*100</f>
        <v>71.03121774590231</v>
      </c>
    </row>
    <row r="45" spans="1:19" x14ac:dyDescent="0.25">
      <c r="A45" s="456"/>
      <c r="B45" s="456"/>
      <c r="C45" s="456"/>
      <c r="D45" s="456"/>
      <c r="E45" s="456"/>
      <c r="F45" s="456"/>
      <c r="G45" s="456"/>
      <c r="Q45" s="919" t="s">
        <v>224</v>
      </c>
      <c r="R45" s="918"/>
      <c r="S45" s="920">
        <f>(SUM(C$48:C$50)/SUM(C$51:C$60))*100</f>
        <v>46.302284919520588</v>
      </c>
    </row>
    <row r="46" spans="1:19" x14ac:dyDescent="0.25">
      <c r="A46" s="922" t="s">
        <v>126</v>
      </c>
      <c r="B46" s="923"/>
      <c r="C46" s="923"/>
      <c r="D46" s="923"/>
      <c r="E46" s="923"/>
      <c r="F46" s="923"/>
      <c r="G46" s="924"/>
      <c r="Q46" s="919" t="s">
        <v>225</v>
      </c>
      <c r="R46" s="918"/>
      <c r="S46" s="920">
        <f>(SUM(C$61:C$65)/SUM(C$51:C$60))*100</f>
        <v>24.728932826381715</v>
      </c>
    </row>
    <row r="47" spans="1:19" x14ac:dyDescent="0.25">
      <c r="A47" s="463" t="s">
        <v>1</v>
      </c>
      <c r="B47" s="457">
        <v>2010</v>
      </c>
      <c r="C47" s="457">
        <v>2015</v>
      </c>
      <c r="D47" s="457">
        <v>2020</v>
      </c>
      <c r="E47" s="457">
        <v>2025</v>
      </c>
      <c r="F47" s="457">
        <v>2030</v>
      </c>
      <c r="G47" s="466">
        <v>2035</v>
      </c>
      <c r="Q47" s="919" t="s">
        <v>226</v>
      </c>
      <c r="R47" s="918"/>
      <c r="S47" s="920">
        <f>(SUM(C$61:C$65)/SUM(C$48:C$50))*100</f>
        <v>53.407586406078735</v>
      </c>
    </row>
    <row r="48" spans="1:19" x14ac:dyDescent="0.25">
      <c r="A48" s="463" t="s">
        <v>2</v>
      </c>
      <c r="B48" s="457">
        <v>274</v>
      </c>
      <c r="C48" s="458">
        <v>304.2545936758342</v>
      </c>
      <c r="D48" s="458">
        <v>347.15130272236371</v>
      </c>
      <c r="E48" s="458">
        <v>357.32440029565691</v>
      </c>
      <c r="F48" s="458">
        <v>358.31579167435041</v>
      </c>
      <c r="G48" s="467">
        <v>349.50298004843705</v>
      </c>
      <c r="Q48" s="919" t="s">
        <v>227</v>
      </c>
      <c r="R48" s="918"/>
      <c r="S48" s="921">
        <f>(C$21/C$43)*100</f>
        <v>99.109656909413218</v>
      </c>
    </row>
    <row r="49" spans="1:19" x14ac:dyDescent="0.25">
      <c r="A49" s="463" t="s">
        <v>3</v>
      </c>
      <c r="B49" s="457">
        <v>273</v>
      </c>
      <c r="C49" s="458">
        <v>261.01254586603193</v>
      </c>
      <c r="D49" s="458">
        <v>291.66263129989358</v>
      </c>
      <c r="E49" s="458">
        <v>333.27652218659858</v>
      </c>
      <c r="F49" s="458">
        <v>342.03346226409838</v>
      </c>
      <c r="G49" s="467">
        <v>342.98288358620664</v>
      </c>
      <c r="Q49" s="919" t="s">
        <v>228</v>
      </c>
      <c r="R49" s="918"/>
      <c r="S49" s="921">
        <f>(SUM(C$48)/SUM(C$28:C$33))*1000</f>
        <v>516.84797657232195</v>
      </c>
    </row>
    <row r="50" spans="1:19" x14ac:dyDescent="0.25">
      <c r="A50" s="463" t="s">
        <v>4</v>
      </c>
      <c r="B50" s="457">
        <v>267</v>
      </c>
      <c r="C50" s="458">
        <v>261.35418024436603</v>
      </c>
      <c r="D50" s="458">
        <v>249.70976152378935</v>
      </c>
      <c r="E50" s="458">
        <v>280.96806439232125</v>
      </c>
      <c r="F50" s="458">
        <v>321.49866746007478</v>
      </c>
      <c r="G50" s="467">
        <v>328.93673439794657</v>
      </c>
      <c r="Q50" s="919" t="s">
        <v>229</v>
      </c>
      <c r="R50" s="918"/>
      <c r="S50" s="921">
        <f>(SUM(C$52:C$54)/SUM(C$48:C$51,C$55:C$65))*100</f>
        <v>25.48701632617724</v>
      </c>
    </row>
    <row r="51" spans="1:19" x14ac:dyDescent="0.25">
      <c r="A51" s="463" t="s">
        <v>5</v>
      </c>
      <c r="B51" s="457">
        <v>258</v>
      </c>
      <c r="C51" s="458">
        <v>254.93713059050901</v>
      </c>
      <c r="D51" s="458">
        <v>249.52702448442662</v>
      </c>
      <c r="E51" s="458">
        <v>238.38163214640781</v>
      </c>
      <c r="F51" s="458">
        <v>270.13694370052116</v>
      </c>
      <c r="G51" s="467">
        <v>309.45188498760103</v>
      </c>
      <c r="Q51" s="904"/>
      <c r="R51" s="904"/>
      <c r="S51" s="904"/>
    </row>
    <row r="52" spans="1:19" x14ac:dyDescent="0.25">
      <c r="A52" s="463" t="s">
        <v>6</v>
      </c>
      <c r="B52" s="457">
        <v>206</v>
      </c>
      <c r="C52" s="458">
        <v>245.13106251421183</v>
      </c>
      <c r="D52" s="458">
        <v>240.34091805581585</v>
      </c>
      <c r="E52" s="458">
        <v>235.41863300162441</v>
      </c>
      <c r="F52" s="458">
        <v>224.83863202038793</v>
      </c>
      <c r="G52" s="467">
        <v>256.70461614112253</v>
      </c>
      <c r="Q52" s="904"/>
      <c r="R52" s="904"/>
      <c r="S52" s="904"/>
    </row>
    <row r="53" spans="1:19" x14ac:dyDescent="0.25">
      <c r="A53" s="463" t="s">
        <v>7</v>
      </c>
      <c r="B53" s="457">
        <v>191</v>
      </c>
      <c r="C53" s="458">
        <v>194.25226840535242</v>
      </c>
      <c r="D53" s="458">
        <v>232.92022936445699</v>
      </c>
      <c r="E53" s="458">
        <v>226.4861503210133</v>
      </c>
      <c r="F53" s="458">
        <v>222.1385253415948</v>
      </c>
      <c r="G53" s="467">
        <v>212.05096902779155</v>
      </c>
      <c r="Q53" s="904"/>
      <c r="R53" s="904"/>
      <c r="S53" s="904"/>
    </row>
    <row r="54" spans="1:19" x14ac:dyDescent="0.25">
      <c r="A54" s="463" t="s">
        <v>8</v>
      </c>
      <c r="B54" s="457">
        <v>154</v>
      </c>
      <c r="C54" s="458">
        <v>180.77098556477458</v>
      </c>
      <c r="D54" s="458">
        <v>182.86371376383892</v>
      </c>
      <c r="E54" s="458">
        <v>221.12082769333716</v>
      </c>
      <c r="F54" s="458">
        <v>213.17004173362673</v>
      </c>
      <c r="G54" s="467">
        <v>209.43542243764307</v>
      </c>
      <c r="Q54" s="904"/>
      <c r="R54" s="904"/>
      <c r="S54" s="904"/>
    </row>
    <row r="55" spans="1:19" x14ac:dyDescent="0.25">
      <c r="A55" s="463" t="s">
        <v>9</v>
      </c>
      <c r="B55" s="457">
        <v>142</v>
      </c>
      <c r="C55" s="458">
        <v>144.30295465615097</v>
      </c>
      <c r="D55" s="458">
        <v>170.59993556897021</v>
      </c>
      <c r="E55" s="458">
        <v>171.63345290091604</v>
      </c>
      <c r="F55" s="458">
        <v>209.56992222295565</v>
      </c>
      <c r="G55" s="467">
        <v>200.01176811081422</v>
      </c>
      <c r="Q55" s="904"/>
      <c r="R55" s="904"/>
      <c r="S55" s="904"/>
    </row>
    <row r="56" spans="1:19" x14ac:dyDescent="0.25">
      <c r="A56" s="463" t="s">
        <v>10</v>
      </c>
      <c r="B56" s="457">
        <v>164</v>
      </c>
      <c r="C56" s="458">
        <v>131.08512778699591</v>
      </c>
      <c r="D56" s="458">
        <v>134.59678414638398</v>
      </c>
      <c r="E56" s="458">
        <v>160.23799762448502</v>
      </c>
      <c r="F56" s="458">
        <v>160.31041158230136</v>
      </c>
      <c r="G56" s="467">
        <v>197.58874396826445</v>
      </c>
      <c r="Q56" s="904"/>
      <c r="R56" s="904"/>
      <c r="S56" s="904"/>
    </row>
    <row r="57" spans="1:19" x14ac:dyDescent="0.25">
      <c r="A57" s="464" t="s">
        <v>11</v>
      </c>
      <c r="B57" s="459">
        <v>185</v>
      </c>
      <c r="C57" s="460">
        <v>149.92933453613375</v>
      </c>
      <c r="D57" s="460">
        <v>119.82909575429809</v>
      </c>
      <c r="E57" s="460">
        <v>124.47293201632723</v>
      </c>
      <c r="F57" s="460">
        <v>149.11987857884739</v>
      </c>
      <c r="G57" s="468">
        <v>148.32789332349734</v>
      </c>
      <c r="Q57" s="904"/>
      <c r="R57" s="904"/>
      <c r="S57" s="904"/>
    </row>
    <row r="58" spans="1:19" x14ac:dyDescent="0.25">
      <c r="A58" s="464" t="s">
        <v>12</v>
      </c>
      <c r="B58" s="459">
        <v>199</v>
      </c>
      <c r="C58" s="460">
        <v>167.71683107412312</v>
      </c>
      <c r="D58" s="460">
        <v>135.4560230751357</v>
      </c>
      <c r="E58" s="460">
        <v>108.45976328595374</v>
      </c>
      <c r="F58" s="460">
        <v>113.77788036757637</v>
      </c>
      <c r="G58" s="468">
        <v>137.43851505708955</v>
      </c>
      <c r="Q58" s="904"/>
      <c r="R58" s="904"/>
      <c r="S58" s="904"/>
    </row>
    <row r="59" spans="1:19" x14ac:dyDescent="0.25">
      <c r="A59" s="464" t="s">
        <v>13</v>
      </c>
      <c r="B59" s="459">
        <v>158</v>
      </c>
      <c r="C59" s="460">
        <v>178.47444022048143</v>
      </c>
      <c r="D59" s="460">
        <v>149.2709403090825</v>
      </c>
      <c r="E59" s="460">
        <v>120.18129214796156</v>
      </c>
      <c r="F59" s="460">
        <v>96.480324514363531</v>
      </c>
      <c r="G59" s="468">
        <v>102.15247333379409</v>
      </c>
      <c r="Q59" s="904"/>
      <c r="R59" s="904"/>
      <c r="S59" s="904"/>
    </row>
    <row r="60" spans="1:19" x14ac:dyDescent="0.25">
      <c r="A60" s="464" t="s">
        <v>14</v>
      </c>
      <c r="B60" s="459">
        <v>153</v>
      </c>
      <c r="C60" s="460">
        <v>138.6709829621837</v>
      </c>
      <c r="D60" s="460">
        <v>158.55095960603515</v>
      </c>
      <c r="E60" s="460">
        <v>132.06575141481306</v>
      </c>
      <c r="F60" s="460">
        <v>105.76586991667611</v>
      </c>
      <c r="G60" s="468">
        <v>85.297772887844047</v>
      </c>
      <c r="Q60" s="904"/>
      <c r="R60" s="904"/>
      <c r="S60" s="904"/>
    </row>
    <row r="61" spans="1:19" x14ac:dyDescent="0.25">
      <c r="A61" s="464" t="s">
        <v>15</v>
      </c>
      <c r="B61" s="459">
        <v>98</v>
      </c>
      <c r="C61" s="460">
        <v>135.66272764826283</v>
      </c>
      <c r="D61" s="460">
        <v>121.028348091373</v>
      </c>
      <c r="E61" s="460">
        <v>139.94974527435295</v>
      </c>
      <c r="F61" s="460">
        <v>115.30300751505646</v>
      </c>
      <c r="G61" s="468">
        <v>92.231283817406194</v>
      </c>
      <c r="Q61" s="904"/>
      <c r="R61" s="904"/>
      <c r="S61" s="904"/>
    </row>
    <row r="62" spans="1:19" x14ac:dyDescent="0.25">
      <c r="A62" s="464" t="s">
        <v>16</v>
      </c>
      <c r="B62" s="459">
        <v>113</v>
      </c>
      <c r="C62" s="460">
        <v>79.113670747004392</v>
      </c>
      <c r="D62" s="460">
        <v>112.89664027723741</v>
      </c>
      <c r="E62" s="460">
        <v>98.966451360798686</v>
      </c>
      <c r="F62" s="460">
        <v>116.01814112438706</v>
      </c>
      <c r="G62" s="468">
        <v>94.807528765419335</v>
      </c>
      <c r="Q62" s="904"/>
      <c r="R62" s="904"/>
      <c r="S62" s="904"/>
    </row>
    <row r="63" spans="1:19" x14ac:dyDescent="0.25">
      <c r="A63" s="464" t="s">
        <v>17</v>
      </c>
      <c r="B63" s="459">
        <v>71</v>
      </c>
      <c r="C63" s="460">
        <v>90.690042617853592</v>
      </c>
      <c r="D63" s="460">
        <v>61.84945832651772</v>
      </c>
      <c r="E63" s="460">
        <v>91.380705909846682</v>
      </c>
      <c r="F63" s="460">
        <v>78.48770306665034</v>
      </c>
      <c r="G63" s="468">
        <v>93.61501811816143</v>
      </c>
      <c r="Q63" s="904"/>
      <c r="R63" s="904"/>
      <c r="S63" s="904"/>
    </row>
    <row r="64" spans="1:19" x14ac:dyDescent="0.25">
      <c r="A64" s="464" t="s">
        <v>18</v>
      </c>
      <c r="B64" s="459">
        <v>64</v>
      </c>
      <c r="C64" s="460">
        <v>49.741100063236061</v>
      </c>
      <c r="D64" s="460">
        <v>65.06452418989663</v>
      </c>
      <c r="E64" s="460">
        <v>43.158722187548861</v>
      </c>
      <c r="F64" s="460">
        <v>66.115936997092433</v>
      </c>
      <c r="G64" s="468">
        <v>55.575073546564461</v>
      </c>
      <c r="Q64" s="919" t="s">
        <v>223</v>
      </c>
      <c r="R64" s="918"/>
      <c r="S64" s="920">
        <f>(SUM(D$48:D$50,D$61:D$65)/SUM(D$51:D$60))*100</f>
        <v>75.666730493812977</v>
      </c>
    </row>
    <row r="65" spans="1:19" ht="15.75" thickBot="1" x14ac:dyDescent="0.3">
      <c r="A65" s="465" t="s">
        <v>19</v>
      </c>
      <c r="B65" s="461">
        <v>61</v>
      </c>
      <c r="C65" s="462">
        <v>86.270954539543411</v>
      </c>
      <c r="D65" s="462">
        <v>92.931554758036015</v>
      </c>
      <c r="E65" s="462">
        <v>108.41182380149749</v>
      </c>
      <c r="F65" s="462">
        <v>103.73175799101003</v>
      </c>
      <c r="G65" s="469">
        <v>117.28852992461375</v>
      </c>
      <c r="Q65" s="919" t="s">
        <v>224</v>
      </c>
      <c r="R65" s="918"/>
      <c r="S65" s="920">
        <f>(SUM(D$48:D$50)/SUM(D$51:D$60))*100</f>
        <v>50.087143300587591</v>
      </c>
    </row>
    <row r="66" spans="1:19" ht="15.75" thickTop="1" x14ac:dyDescent="0.25">
      <c r="A66" s="464" t="s">
        <v>20</v>
      </c>
      <c r="B66" s="459">
        <v>3031</v>
      </c>
      <c r="C66" s="460">
        <v>3053.3709337130485</v>
      </c>
      <c r="D66" s="460">
        <v>3116.2498453175517</v>
      </c>
      <c r="E66" s="460">
        <v>3191.8948679614605</v>
      </c>
      <c r="F66" s="460">
        <v>3266.8128980715705</v>
      </c>
      <c r="G66" s="468">
        <v>3333.4000914802173</v>
      </c>
      <c r="Q66" s="919" t="s">
        <v>225</v>
      </c>
      <c r="R66" s="918"/>
      <c r="S66" s="920">
        <f>(SUM(D$61:D$65)/SUM(D$51:D$60))*100</f>
        <v>25.579587193225379</v>
      </c>
    </row>
    <row r="67" spans="1:19" x14ac:dyDescent="0.25">
      <c r="Q67" s="919" t="s">
        <v>226</v>
      </c>
      <c r="R67" s="918"/>
      <c r="S67" s="920">
        <f>(SUM(D$61:D$65)/SUM(D$48:D$50))*100</f>
        <v>51.070165930036772</v>
      </c>
    </row>
    <row r="68" spans="1:19" x14ac:dyDescent="0.25">
      <c r="Q68" s="919" t="s">
        <v>227</v>
      </c>
      <c r="R68" s="918"/>
      <c r="S68" s="921">
        <f>(D$21/D$43)*100</f>
        <v>97.180432516429377</v>
      </c>
    </row>
    <row r="69" spans="1:19" x14ac:dyDescent="0.25">
      <c r="Q69" s="919" t="s">
        <v>228</v>
      </c>
      <c r="R69" s="918"/>
      <c r="S69" s="921">
        <f>(SUM(D$48)/SUM(D$28:D$33))*1000</f>
        <v>562.19284253107526</v>
      </c>
    </row>
    <row r="70" spans="1:19" x14ac:dyDescent="0.25">
      <c r="Q70" s="919" t="s">
        <v>229</v>
      </c>
      <c r="R70" s="918"/>
      <c r="S70" s="921">
        <f>(SUM(D$52:D$54)/SUM(D$48:D$51,D$55:D$65))*100</f>
        <v>26.670387293970215</v>
      </c>
    </row>
    <row r="71" spans="1:19" x14ac:dyDescent="0.25">
      <c r="Q71" s="904"/>
      <c r="R71" s="904"/>
      <c r="S71" s="904"/>
    </row>
    <row r="72" spans="1:19" x14ac:dyDescent="0.25">
      <c r="Q72" s="904"/>
      <c r="R72" s="904"/>
      <c r="S72" s="904"/>
    </row>
    <row r="73" spans="1:19" x14ac:dyDescent="0.25">
      <c r="Q73" s="904"/>
      <c r="R73" s="904"/>
      <c r="S73" s="904"/>
    </row>
    <row r="74" spans="1:19" x14ac:dyDescent="0.25">
      <c r="Q74" s="904"/>
      <c r="R74" s="904"/>
      <c r="S74" s="904"/>
    </row>
    <row r="75" spans="1:19" x14ac:dyDescent="0.25">
      <c r="Q75" s="904"/>
      <c r="R75" s="904"/>
      <c r="S75" s="904"/>
    </row>
    <row r="76" spans="1:19" x14ac:dyDescent="0.25">
      <c r="Q76" s="904"/>
      <c r="R76" s="904"/>
      <c r="S76" s="904"/>
    </row>
    <row r="77" spans="1:19" x14ac:dyDescent="0.25">
      <c r="Q77" s="904"/>
      <c r="R77" s="904"/>
      <c r="S77" s="904"/>
    </row>
    <row r="78" spans="1:19" x14ac:dyDescent="0.25">
      <c r="Q78" s="904"/>
      <c r="R78" s="904"/>
      <c r="S78" s="904"/>
    </row>
    <row r="79" spans="1:19" x14ac:dyDescent="0.25">
      <c r="Q79" s="904"/>
      <c r="R79" s="904"/>
      <c r="S79" s="904"/>
    </row>
    <row r="80" spans="1:19" x14ac:dyDescent="0.25">
      <c r="Q80" s="904"/>
      <c r="R80" s="904"/>
      <c r="S80" s="904"/>
    </row>
    <row r="81" spans="17:19" x14ac:dyDescent="0.25">
      <c r="Q81" s="904"/>
      <c r="R81" s="904"/>
      <c r="S81" s="904"/>
    </row>
    <row r="82" spans="17:19" x14ac:dyDescent="0.25">
      <c r="Q82" s="904"/>
      <c r="R82" s="904"/>
      <c r="S82" s="904"/>
    </row>
    <row r="83" spans="17:19" x14ac:dyDescent="0.25">
      <c r="Q83" s="904"/>
      <c r="R83" s="904"/>
      <c r="S83" s="904"/>
    </row>
    <row r="84" spans="17:19" x14ac:dyDescent="0.25">
      <c r="Q84" s="919" t="s">
        <v>223</v>
      </c>
      <c r="R84" s="918"/>
      <c r="S84" s="920">
        <f>(SUM(E$48:E$50,E$61:E$65)/SUM(E$51:E$60))*100</f>
        <v>83.604900076576627</v>
      </c>
    </row>
    <row r="85" spans="17:19" x14ac:dyDescent="0.25">
      <c r="Q85" s="919" t="s">
        <v>224</v>
      </c>
      <c r="R85" s="918"/>
      <c r="S85" s="920">
        <f>(SUM(E$48:E$50)/SUM(E$51:E$60))*100</f>
        <v>55.886811480897848</v>
      </c>
    </row>
    <row r="86" spans="17:19" x14ac:dyDescent="0.25">
      <c r="Q86" s="919" t="s">
        <v>225</v>
      </c>
      <c r="R86" s="918"/>
      <c r="S86" s="920">
        <f>(SUM(E$61:E$65)/SUM(E$51:E$60))*100</f>
        <v>27.718088595678786</v>
      </c>
    </row>
    <row r="87" spans="17:19" x14ac:dyDescent="0.25">
      <c r="Q87" s="919" t="s">
        <v>226</v>
      </c>
      <c r="R87" s="918"/>
      <c r="S87" s="920">
        <f>(SUM(E$61:E$65)/SUM(E$48:E$50))*100</f>
        <v>49.596833065262366</v>
      </c>
    </row>
    <row r="88" spans="17:19" x14ac:dyDescent="0.25">
      <c r="Q88" s="919" t="s">
        <v>227</v>
      </c>
      <c r="R88" s="918"/>
      <c r="S88" s="921">
        <f>(E$21/E$43)*100</f>
        <v>95.691811764114618</v>
      </c>
    </row>
    <row r="89" spans="17:19" x14ac:dyDescent="0.25">
      <c r="Q89" s="919" t="s">
        <v>228</v>
      </c>
      <c r="R89" s="918"/>
      <c r="S89" s="921">
        <f>(SUM(E$48)/SUM(E$28:E$33))*1000</f>
        <v>558.10344106622688</v>
      </c>
    </row>
    <row r="90" spans="17:19" x14ac:dyDescent="0.25">
      <c r="Q90" s="919" t="s">
        <v>229</v>
      </c>
      <c r="R90" s="918"/>
      <c r="S90" s="921">
        <f>(SUM(E$52:E$54)/SUM(E$48:E$51,E$55:E$65))*100</f>
        <v>27.224440218441249</v>
      </c>
    </row>
    <row r="91" spans="17:19" x14ac:dyDescent="0.25">
      <c r="Q91" s="904"/>
      <c r="R91" s="904"/>
      <c r="S91" s="904"/>
    </row>
    <row r="92" spans="17:19" x14ac:dyDescent="0.25">
      <c r="Q92" s="904"/>
      <c r="R92" s="904"/>
      <c r="S92" s="904"/>
    </row>
    <row r="93" spans="17:19" x14ac:dyDescent="0.25">
      <c r="Q93" s="904"/>
      <c r="R93" s="904"/>
      <c r="S93" s="904"/>
    </row>
    <row r="94" spans="17:19" x14ac:dyDescent="0.25">
      <c r="Q94" s="904"/>
      <c r="R94" s="904"/>
      <c r="S94" s="904"/>
    </row>
    <row r="95" spans="17:19" x14ac:dyDescent="0.25">
      <c r="Q95" s="904"/>
      <c r="R95" s="904"/>
      <c r="S95" s="904"/>
    </row>
    <row r="96" spans="17:19" x14ac:dyDescent="0.25">
      <c r="Q96" s="904"/>
      <c r="R96" s="904"/>
      <c r="S96" s="904"/>
    </row>
    <row r="97" spans="17:19" x14ac:dyDescent="0.25">
      <c r="Q97" s="904"/>
      <c r="R97" s="904"/>
      <c r="S97" s="904"/>
    </row>
    <row r="98" spans="17:19" x14ac:dyDescent="0.25">
      <c r="Q98" s="904"/>
      <c r="R98" s="904"/>
      <c r="S98" s="904"/>
    </row>
    <row r="99" spans="17:19" x14ac:dyDescent="0.25">
      <c r="Q99" s="904"/>
      <c r="R99" s="904"/>
      <c r="S99" s="904"/>
    </row>
    <row r="100" spans="17:19" x14ac:dyDescent="0.25">
      <c r="Q100" s="904"/>
      <c r="R100" s="904"/>
      <c r="S100" s="904"/>
    </row>
    <row r="101" spans="17:19" x14ac:dyDescent="0.25">
      <c r="Q101" s="904"/>
      <c r="R101" s="904"/>
      <c r="S101" s="904"/>
    </row>
    <row r="102" spans="17:19" x14ac:dyDescent="0.25">
      <c r="Q102" s="904"/>
      <c r="R102" s="904"/>
      <c r="S102" s="904"/>
    </row>
    <row r="103" spans="17:19" x14ac:dyDescent="0.25">
      <c r="Q103" s="904"/>
      <c r="R103" s="904"/>
      <c r="S103" s="904"/>
    </row>
    <row r="104" spans="17:19" x14ac:dyDescent="0.25">
      <c r="Q104" s="919" t="s">
        <v>223</v>
      </c>
      <c r="R104" s="918"/>
      <c r="S104" s="920">
        <f>(SUM(F$48:F$50,F$61:F$65)/SUM(F$51:F$60))*100</f>
        <v>85.056211288285084</v>
      </c>
    </row>
    <row r="105" spans="17:19" x14ac:dyDescent="0.25">
      <c r="Q105" s="919" t="s">
        <v>224</v>
      </c>
      <c r="R105" s="918"/>
      <c r="S105" s="920">
        <f>(SUM(F$48:F$50)/SUM(F$51:F$60))*100</f>
        <v>57.884951096662782</v>
      </c>
    </row>
    <row r="106" spans="17:19" x14ac:dyDescent="0.25">
      <c r="Q106" s="919" t="s">
        <v>225</v>
      </c>
      <c r="R106" s="918"/>
      <c r="S106" s="920">
        <f>(SUM(F$61:F$65)/SUM(F$51:F$60))*100</f>
        <v>27.171260191622309</v>
      </c>
    </row>
    <row r="107" spans="17:19" x14ac:dyDescent="0.25">
      <c r="Q107" s="919" t="s">
        <v>226</v>
      </c>
      <c r="R107" s="918"/>
      <c r="S107" s="920">
        <f>(SUM(F$61:F$65)/SUM(F$48:F$50))*100</f>
        <v>46.94011081783362</v>
      </c>
    </row>
    <row r="108" spans="17:19" x14ac:dyDescent="0.25">
      <c r="Q108" s="919" t="s">
        <v>227</v>
      </c>
      <c r="R108" s="918"/>
      <c r="S108" s="921">
        <f>(F$21/F$43)*100</f>
        <v>94.669646133509417</v>
      </c>
    </row>
    <row r="109" spans="17:19" x14ac:dyDescent="0.25">
      <c r="Q109" s="919" t="s">
        <v>228</v>
      </c>
      <c r="R109" s="918"/>
      <c r="S109" s="921">
        <f>(SUM(F$48)/SUM(F$28:F$33))*1000</f>
        <v>542.22696851739147</v>
      </c>
    </row>
    <row r="110" spans="17:19" x14ac:dyDescent="0.25">
      <c r="Q110" s="919" t="s">
        <v>229</v>
      </c>
      <c r="R110" s="918"/>
      <c r="S110" s="921">
        <f>(SUM(F$52:F$54)/SUM(F$48:F$51,F$55:F$65))*100</f>
        <v>25.325349520460215</v>
      </c>
    </row>
    <row r="111" spans="17:19" x14ac:dyDescent="0.25">
      <c r="Q111" s="904"/>
      <c r="R111" s="904"/>
      <c r="S111" s="904"/>
    </row>
    <row r="112" spans="17:19" x14ac:dyDescent="0.25">
      <c r="Q112" s="904"/>
      <c r="R112" s="904"/>
      <c r="S112" s="904"/>
    </row>
    <row r="113" spans="17:19" x14ac:dyDescent="0.25">
      <c r="Q113" s="904"/>
      <c r="R113" s="904"/>
      <c r="S113" s="904"/>
    </row>
    <row r="114" spans="17:19" x14ac:dyDescent="0.25">
      <c r="Q114" s="904"/>
      <c r="R114" s="904"/>
      <c r="S114" s="904"/>
    </row>
    <row r="115" spans="17:19" x14ac:dyDescent="0.25">
      <c r="Q115" s="904"/>
      <c r="R115" s="904"/>
      <c r="S115" s="904"/>
    </row>
    <row r="116" spans="17:19" x14ac:dyDescent="0.25">
      <c r="Q116" s="904"/>
      <c r="R116" s="904"/>
      <c r="S116" s="904"/>
    </row>
    <row r="117" spans="17:19" x14ac:dyDescent="0.25">
      <c r="Q117" s="904"/>
      <c r="R117" s="904"/>
      <c r="S117" s="904"/>
    </row>
    <row r="118" spans="17:19" x14ac:dyDescent="0.25">
      <c r="Q118" s="904"/>
      <c r="R118" s="904"/>
      <c r="S118" s="904"/>
    </row>
    <row r="119" spans="17:19" x14ac:dyDescent="0.25">
      <c r="Q119" s="904"/>
      <c r="R119" s="904"/>
      <c r="S119" s="904"/>
    </row>
    <row r="120" spans="17:19" x14ac:dyDescent="0.25">
      <c r="Q120" s="904"/>
      <c r="R120" s="904"/>
      <c r="S120" s="904"/>
    </row>
    <row r="121" spans="17:19" x14ac:dyDescent="0.25">
      <c r="Q121" s="904"/>
      <c r="R121" s="904"/>
      <c r="S121" s="904"/>
    </row>
    <row r="122" spans="17:19" x14ac:dyDescent="0.25">
      <c r="Q122" s="904"/>
      <c r="R122" s="904"/>
      <c r="S122" s="904"/>
    </row>
    <row r="123" spans="17:19" x14ac:dyDescent="0.25">
      <c r="Q123" s="904"/>
      <c r="R123" s="904"/>
      <c r="S123" s="904"/>
    </row>
    <row r="124" spans="17:19" x14ac:dyDescent="0.25">
      <c r="Q124" s="919" t="s">
        <v>223</v>
      </c>
      <c r="R124" s="918"/>
      <c r="S124" s="920">
        <f>(SUM(G$48:G$50,G$61:G$65)/SUM(G$51:G$60))*100</f>
        <v>79.363558277371581</v>
      </c>
    </row>
    <row r="125" spans="17:19" x14ac:dyDescent="0.25">
      <c r="Q125" s="919" t="s">
        <v>224</v>
      </c>
      <c r="R125" s="918"/>
      <c r="S125" s="920">
        <f>(SUM(G$48:G$50)/SUM(G$51:G$60))*100</f>
        <v>54.960696784132203</v>
      </c>
    </row>
    <row r="126" spans="17:19" x14ac:dyDescent="0.25">
      <c r="Q126" s="919" t="s">
        <v>225</v>
      </c>
      <c r="R126" s="918"/>
      <c r="S126" s="920">
        <f>(SUM(G$61:G$65)/SUM(G$51:G$60))*100</f>
        <v>24.402861493239367</v>
      </c>
    </row>
    <row r="127" spans="17:19" x14ac:dyDescent="0.25">
      <c r="Q127" s="919" t="s">
        <v>226</v>
      </c>
      <c r="R127" s="918"/>
      <c r="S127" s="920">
        <f>(SUM(G$61:G$65)/SUM(G$48:G$50))*100</f>
        <v>44.400567898703855</v>
      </c>
    </row>
    <row r="128" spans="17:19" x14ac:dyDescent="0.25">
      <c r="Q128" s="919" t="s">
        <v>227</v>
      </c>
      <c r="R128" s="918"/>
      <c r="S128" s="921">
        <f>(G$21/G$43)*100</f>
        <v>93.913576268396042</v>
      </c>
    </row>
    <row r="129" spans="17:19" x14ac:dyDescent="0.25">
      <c r="Q129" s="919" t="s">
        <v>228</v>
      </c>
      <c r="R129" s="918"/>
      <c r="S129" s="921">
        <f>(SUM(G$48)/SUM(G$28:G$33))*1000</f>
        <v>496.99404437126452</v>
      </c>
    </row>
    <row r="130" spans="17:19" x14ac:dyDescent="0.25">
      <c r="Q130" s="919" t="s">
        <v>229</v>
      </c>
      <c r="R130" s="918"/>
      <c r="S130" s="921">
        <f>(SUM(G$52:G$54)/SUM(G$48:G$51,G$55:G$65))*100</f>
        <v>25.54190597363996</v>
      </c>
    </row>
    <row r="147" spans="4:8" x14ac:dyDescent="0.25">
      <c r="D147" s="19"/>
      <c r="E147" s="19"/>
      <c r="F147" s="19"/>
      <c r="G147" s="19"/>
      <c r="H147" s="19"/>
    </row>
  </sheetData>
  <mergeCells count="3">
    <mergeCell ref="A1:G1"/>
    <mergeCell ref="A23:G23"/>
    <mergeCell ref="A46:G46"/>
  </mergeCells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Z147"/>
  <sheetViews>
    <sheetView workbookViewId="0">
      <selection sqref="A1:G1"/>
    </sheetView>
  </sheetViews>
  <sheetFormatPr defaultRowHeight="15" x14ac:dyDescent="0.25"/>
  <cols>
    <col min="1" max="9" width="9.140625" style="18"/>
    <col min="10" max="11" width="11.140625" style="18" bestFit="1" customWidth="1"/>
    <col min="12" max="12" width="11.140625" style="18" customWidth="1"/>
    <col min="13" max="14" width="11.140625" style="18" bestFit="1" customWidth="1"/>
    <col min="15" max="15" width="11.140625" style="18" customWidth="1"/>
    <col min="16" max="17" width="11.140625" style="18" bestFit="1" customWidth="1"/>
    <col min="18" max="18" width="11.140625" style="18" customWidth="1"/>
    <col min="19" max="20" width="11.140625" style="18" bestFit="1" customWidth="1"/>
    <col min="21" max="21" width="11.140625" style="18" customWidth="1"/>
    <col min="22" max="23" width="11.140625" style="18" bestFit="1" customWidth="1"/>
    <col min="24" max="24" width="11.140625" style="18" customWidth="1"/>
    <col min="25" max="26" width="11.140625" style="18" bestFit="1" customWidth="1"/>
    <col min="27" max="16384" width="9.140625" style="18"/>
  </cols>
  <sheetData>
    <row r="1" spans="1:26" x14ac:dyDescent="0.25">
      <c r="A1" s="922" t="s">
        <v>127</v>
      </c>
      <c r="B1" s="923"/>
      <c r="C1" s="923"/>
      <c r="D1" s="923"/>
      <c r="E1" s="923"/>
      <c r="F1" s="923"/>
      <c r="G1" s="924"/>
      <c r="J1" s="20" t="s">
        <v>23</v>
      </c>
      <c r="K1" s="20" t="s">
        <v>24</v>
      </c>
      <c r="L1" s="20"/>
      <c r="M1" s="20" t="s">
        <v>23</v>
      </c>
      <c r="N1" s="20" t="s">
        <v>24</v>
      </c>
      <c r="O1" s="20"/>
      <c r="P1" s="20" t="s">
        <v>23</v>
      </c>
      <c r="Q1" s="20" t="s">
        <v>24</v>
      </c>
      <c r="R1" s="20"/>
      <c r="S1" s="20" t="s">
        <v>23</v>
      </c>
      <c r="T1" s="20" t="s">
        <v>24</v>
      </c>
      <c r="U1" s="20"/>
      <c r="V1" s="20" t="s">
        <v>23</v>
      </c>
      <c r="W1" s="20" t="s">
        <v>24</v>
      </c>
      <c r="X1" s="20"/>
      <c r="Y1" s="20" t="s">
        <v>23</v>
      </c>
      <c r="Z1" s="20" t="s">
        <v>24</v>
      </c>
    </row>
    <row r="2" spans="1:26" x14ac:dyDescent="0.25">
      <c r="A2" s="477" t="s">
        <v>1</v>
      </c>
      <c r="B2" s="471">
        <v>2010</v>
      </c>
      <c r="C2" s="471">
        <v>2015</v>
      </c>
      <c r="D2" s="471">
        <v>2020</v>
      </c>
      <c r="E2" s="471">
        <v>2025</v>
      </c>
      <c r="F2" s="471">
        <v>2030</v>
      </c>
      <c r="G2" s="480">
        <v>2035</v>
      </c>
      <c r="J2" s="1">
        <f>B2</f>
        <v>2010</v>
      </c>
      <c r="K2" s="1">
        <f>B24</f>
        <v>2010</v>
      </c>
      <c r="L2" s="1"/>
      <c r="M2" s="1">
        <v>2015</v>
      </c>
      <c r="N2" s="1">
        <v>2015</v>
      </c>
      <c r="O2" s="1"/>
      <c r="P2" s="1">
        <v>2020</v>
      </c>
      <c r="Q2" s="1">
        <v>2020</v>
      </c>
      <c r="R2" s="1"/>
      <c r="S2" s="1">
        <v>2025</v>
      </c>
      <c r="T2" s="1">
        <v>2025</v>
      </c>
      <c r="U2" s="1"/>
      <c r="V2" s="1">
        <v>2030</v>
      </c>
      <c r="W2" s="1">
        <v>2030</v>
      </c>
      <c r="X2" s="1"/>
      <c r="Y2" s="1">
        <v>2035</v>
      </c>
      <c r="Z2" s="1">
        <v>2035</v>
      </c>
    </row>
    <row r="3" spans="1:26" x14ac:dyDescent="0.25">
      <c r="A3" s="477" t="s">
        <v>2</v>
      </c>
      <c r="B3" s="471">
        <v>74</v>
      </c>
      <c r="C3" s="472">
        <v>62.961976804796755</v>
      </c>
      <c r="D3" s="472">
        <v>55.804310029842782</v>
      </c>
      <c r="E3" s="472">
        <v>50.300333158448083</v>
      </c>
      <c r="F3" s="472">
        <v>58.435339538444197</v>
      </c>
      <c r="G3" s="481">
        <v>65.600468458260252</v>
      </c>
      <c r="I3" s="21" t="s">
        <v>2</v>
      </c>
      <c r="J3" s="20">
        <f>-B3/B$66</f>
        <v>-3.5731530661516173E-2</v>
      </c>
      <c r="K3" s="20">
        <f>B25/B$66</f>
        <v>3.3317238049251567E-2</v>
      </c>
      <c r="L3" s="21" t="s">
        <v>2</v>
      </c>
      <c r="M3" s="20">
        <f>-C3/C$66</f>
        <v>-3.1462901789193212E-2</v>
      </c>
      <c r="N3" s="20">
        <f>C25/C$66</f>
        <v>3.0197373010571637E-2</v>
      </c>
      <c r="O3" s="21" t="s">
        <v>2</v>
      </c>
      <c r="P3" s="20">
        <f>-D3/D$66</f>
        <v>-2.9124258841304238E-2</v>
      </c>
      <c r="Q3" s="20">
        <f>D25/D$66</f>
        <v>2.7983842257530391E-2</v>
      </c>
      <c r="R3" s="21" t="s">
        <v>2</v>
      </c>
      <c r="S3" s="20">
        <f>-E3/E$66</f>
        <v>-2.7649612928263938E-2</v>
      </c>
      <c r="T3" s="20">
        <f>E25/E$66</f>
        <v>2.6565244937244031E-2</v>
      </c>
      <c r="U3" s="21" t="s">
        <v>2</v>
      </c>
      <c r="V3" s="20">
        <f>-F3/F$66</f>
        <v>-3.3636579524118443E-2</v>
      </c>
      <c r="W3" s="20">
        <f>F25/F$66</f>
        <v>3.2317500746014215E-2</v>
      </c>
      <c r="X3" s="21" t="s">
        <v>2</v>
      </c>
      <c r="Y3" s="20">
        <f>-G3/G$66</f>
        <v>-3.9234506156649862E-2</v>
      </c>
      <c r="Z3" s="20">
        <f>G25/G$66</f>
        <v>3.7695897958799435E-2</v>
      </c>
    </row>
    <row r="4" spans="1:26" x14ac:dyDescent="0.25">
      <c r="A4" s="477" t="s">
        <v>3</v>
      </c>
      <c r="B4" s="471">
        <v>69</v>
      </c>
      <c r="C4" s="472">
        <v>70.990564541134844</v>
      </c>
      <c r="D4" s="472">
        <v>59.795612883820226</v>
      </c>
      <c r="E4" s="472">
        <v>53.017855432088368</v>
      </c>
      <c r="F4" s="472">
        <v>47.702510808436372</v>
      </c>
      <c r="G4" s="481">
        <v>55.961221026175167</v>
      </c>
      <c r="I4" s="21" t="s">
        <v>3</v>
      </c>
      <c r="J4" s="20">
        <f t="shared" ref="J4:J20" si="0">-B4/B$66</f>
        <v>-3.3317238049251567E-2</v>
      </c>
      <c r="K4" s="20">
        <f t="shared" ref="K4:K20" si="1">B26/B$66</f>
        <v>3.2351521004345726E-2</v>
      </c>
      <c r="L4" s="21" t="s">
        <v>3</v>
      </c>
      <c r="M4" s="20">
        <f t="shared" ref="M4:M20" si="2">-C4/C$66</f>
        <v>-3.5474889345388907E-2</v>
      </c>
      <c r="N4" s="20">
        <f t="shared" ref="N4:N20" si="3">C26/C$66</f>
        <v>3.3033428942995741E-2</v>
      </c>
      <c r="O4" s="21" t="s">
        <v>3</v>
      </c>
      <c r="P4" s="20">
        <f t="shared" ref="P4:P20" si="4">-D4/D$66</f>
        <v>-3.1207319045276138E-2</v>
      </c>
      <c r="Q4" s="20">
        <f t="shared" ref="Q4:Q20" si="5">D26/D$66</f>
        <v>3.0006308471298416E-2</v>
      </c>
      <c r="R4" s="21" t="s">
        <v>3</v>
      </c>
      <c r="S4" s="20">
        <f t="shared" ref="S4:S20" si="6">-E4/E$66</f>
        <v>-2.9143408978349741E-2</v>
      </c>
      <c r="T4" s="20">
        <f t="shared" ref="T4:T20" si="7">E26/E$66</f>
        <v>2.8009889122076071E-2</v>
      </c>
      <c r="U4" s="21" t="s">
        <v>3</v>
      </c>
      <c r="V4" s="20">
        <f t="shared" ref="V4:V20" si="8">-F4/F$66</f>
        <v>-2.7458543254505571E-2</v>
      </c>
      <c r="W4" s="20">
        <f t="shared" ref="W4:W20" si="9">F26/F$66</f>
        <v>2.6389349113005046E-2</v>
      </c>
      <c r="X4" s="21" t="s">
        <v>3</v>
      </c>
      <c r="Y4" s="20">
        <f t="shared" ref="Y4:Y20" si="10">-G4/G$66</f>
        <v>-3.3469438900152353E-2</v>
      </c>
      <c r="Z4" s="20">
        <f t="shared" ref="Z4:Z20" si="11">G26/G$66</f>
        <v>3.2166355661012933E-2</v>
      </c>
    </row>
    <row r="5" spans="1:26" x14ac:dyDescent="0.25">
      <c r="A5" s="477" t="s">
        <v>4</v>
      </c>
      <c r="B5" s="471">
        <v>55</v>
      </c>
      <c r="C5" s="472">
        <v>66.691113110041542</v>
      </c>
      <c r="D5" s="472">
        <v>68.104810970748403</v>
      </c>
      <c r="E5" s="472">
        <v>56.729732159162339</v>
      </c>
      <c r="F5" s="472">
        <v>50.327643897813495</v>
      </c>
      <c r="G5" s="481">
        <v>45.204472640935244</v>
      </c>
      <c r="I5" s="21" t="s">
        <v>4</v>
      </c>
      <c r="J5" s="20">
        <f t="shared" si="0"/>
        <v>-2.6557218734910671E-2</v>
      </c>
      <c r="K5" s="20">
        <f t="shared" si="1"/>
        <v>2.0280057943022695E-2</v>
      </c>
      <c r="L5" s="21" t="s">
        <v>4</v>
      </c>
      <c r="M5" s="20">
        <f t="shared" si="2"/>
        <v>-3.3326398700895848E-2</v>
      </c>
      <c r="N5" s="20">
        <f t="shared" si="3"/>
        <v>3.2600999512547836E-2</v>
      </c>
      <c r="O5" s="21" t="s">
        <v>4</v>
      </c>
      <c r="P5" s="20">
        <f t="shared" si="4"/>
        <v>-3.5543887953984998E-2</v>
      </c>
      <c r="Q5" s="20">
        <f t="shared" si="5"/>
        <v>3.3034967877383137E-2</v>
      </c>
      <c r="R5" s="21" t="s">
        <v>4</v>
      </c>
      <c r="S5" s="20">
        <f t="shared" si="6"/>
        <v>-3.1183792178551051E-2</v>
      </c>
      <c r="T5" s="20">
        <f t="shared" si="7"/>
        <v>3.0043280537481391E-2</v>
      </c>
      <c r="U5" s="21" t="s">
        <v>4</v>
      </c>
      <c r="V5" s="20">
        <f t="shared" si="8"/>
        <v>-2.8969623683226892E-2</v>
      </c>
      <c r="W5" s="20">
        <f t="shared" si="9"/>
        <v>2.7845151579871046E-2</v>
      </c>
      <c r="X5" s="21" t="s">
        <v>4</v>
      </c>
      <c r="Y5" s="20">
        <f t="shared" si="10"/>
        <v>-2.7036013641691607E-2</v>
      </c>
      <c r="Z5" s="20">
        <f t="shared" si="11"/>
        <v>2.5988540378818998E-2</v>
      </c>
    </row>
    <row r="6" spans="1:26" x14ac:dyDescent="0.25">
      <c r="A6" s="477" t="s">
        <v>5</v>
      </c>
      <c r="B6" s="471">
        <v>48</v>
      </c>
      <c r="C6" s="472">
        <v>52.964381399559294</v>
      </c>
      <c r="D6" s="472">
        <v>64.361929399280911</v>
      </c>
      <c r="E6" s="472">
        <v>65.168444505621395</v>
      </c>
      <c r="F6" s="472">
        <v>53.617204518422582</v>
      </c>
      <c r="G6" s="481">
        <v>47.644288374276272</v>
      </c>
      <c r="I6" s="21" t="s">
        <v>5</v>
      </c>
      <c r="J6" s="20">
        <f t="shared" si="0"/>
        <v>-2.3177209077740221E-2</v>
      </c>
      <c r="K6" s="20">
        <f t="shared" si="1"/>
        <v>1.9797199420569771E-2</v>
      </c>
      <c r="L6" s="21" t="s">
        <v>5</v>
      </c>
      <c r="M6" s="20">
        <f t="shared" si="2"/>
        <v>-2.6466976020561514E-2</v>
      </c>
      <c r="N6" s="20">
        <f t="shared" si="3"/>
        <v>2.0134174776364991E-2</v>
      </c>
      <c r="O6" s="21" t="s">
        <v>5</v>
      </c>
      <c r="P6" s="20">
        <f t="shared" si="4"/>
        <v>-3.3590478770331056E-2</v>
      </c>
      <c r="Q6" s="20">
        <f t="shared" si="5"/>
        <v>3.3134423905061994E-2</v>
      </c>
      <c r="R6" s="21" t="s">
        <v>5</v>
      </c>
      <c r="S6" s="20">
        <f t="shared" si="6"/>
        <v>-3.5822471792412949E-2</v>
      </c>
      <c r="T6" s="20">
        <f t="shared" si="7"/>
        <v>3.3224560542974006E-2</v>
      </c>
      <c r="U6" s="21" t="s">
        <v>5</v>
      </c>
      <c r="V6" s="20">
        <f t="shared" si="8"/>
        <v>-3.086316222152409E-2</v>
      </c>
      <c r="W6" s="20">
        <f t="shared" si="9"/>
        <v>2.9815601430868813E-2</v>
      </c>
      <c r="X6" s="21" t="s">
        <v>5</v>
      </c>
      <c r="Y6" s="20">
        <f t="shared" si="10"/>
        <v>-2.8495225254970967E-2</v>
      </c>
      <c r="Z6" s="20">
        <f t="shared" si="11"/>
        <v>2.7398274189797664E-2</v>
      </c>
    </row>
    <row r="7" spans="1:26" x14ac:dyDescent="0.25">
      <c r="A7" s="477" t="s">
        <v>6</v>
      </c>
      <c r="B7" s="471">
        <v>25</v>
      </c>
      <c r="C7" s="472">
        <v>46.734705775958567</v>
      </c>
      <c r="D7" s="472">
        <v>50.715336454346456</v>
      </c>
      <c r="E7" s="472">
        <v>61.791358234103512</v>
      </c>
      <c r="F7" s="472">
        <v>61.956541279890068</v>
      </c>
      <c r="G7" s="481">
        <v>50.318596215037942</v>
      </c>
      <c r="I7" s="21" t="s">
        <v>6</v>
      </c>
      <c r="J7" s="20">
        <f t="shared" si="0"/>
        <v>-1.2071463061323033E-2</v>
      </c>
      <c r="K7" s="20">
        <f t="shared" si="1"/>
        <v>2.1245774987928536E-2</v>
      </c>
      <c r="L7" s="21" t="s">
        <v>6</v>
      </c>
      <c r="M7" s="20">
        <f t="shared" si="2"/>
        <v>-2.3353927760791052E-2</v>
      </c>
      <c r="N7" s="20">
        <f t="shared" si="3"/>
        <v>1.9491125614477318E-2</v>
      </c>
      <c r="O7" s="21" t="s">
        <v>6</v>
      </c>
      <c r="P7" s="20">
        <f t="shared" si="4"/>
        <v>-2.6468324495551157E-2</v>
      </c>
      <c r="Q7" s="20">
        <f t="shared" si="5"/>
        <v>2.0066305254317983E-2</v>
      </c>
      <c r="R7" s="21" t="s">
        <v>6</v>
      </c>
      <c r="S7" s="20">
        <f t="shared" si="6"/>
        <v>-3.396611970944189E-2</v>
      </c>
      <c r="T7" s="20">
        <f t="shared" si="7"/>
        <v>3.3799970092060379E-2</v>
      </c>
      <c r="U7" s="21" t="s">
        <v>6</v>
      </c>
      <c r="V7" s="20">
        <f t="shared" si="8"/>
        <v>-3.5663455440851789E-2</v>
      </c>
      <c r="W7" s="20">
        <f t="shared" si="9"/>
        <v>3.2977313726304004E-2</v>
      </c>
      <c r="X7" s="21" t="s">
        <v>6</v>
      </c>
      <c r="Y7" s="20">
        <f t="shared" si="10"/>
        <v>-3.0094682544058799E-2</v>
      </c>
      <c r="Z7" s="20">
        <f t="shared" si="11"/>
        <v>2.9159470012885221E-2</v>
      </c>
    </row>
    <row r="8" spans="1:26" x14ac:dyDescent="0.25">
      <c r="A8" s="477" t="s">
        <v>7</v>
      </c>
      <c r="B8" s="471">
        <v>63</v>
      </c>
      <c r="C8" s="472">
        <v>22.14726707705972</v>
      </c>
      <c r="D8" s="472">
        <v>45.294813308976508</v>
      </c>
      <c r="E8" s="472">
        <v>48.164299728130302</v>
      </c>
      <c r="F8" s="472">
        <v>58.880949675725702</v>
      </c>
      <c r="G8" s="481">
        <v>58.41387017839488</v>
      </c>
      <c r="I8" s="21" t="s">
        <v>7</v>
      </c>
      <c r="J8" s="20">
        <f t="shared" si="0"/>
        <v>-3.0420086914534041E-2</v>
      </c>
      <c r="K8" s="20">
        <f t="shared" si="1"/>
        <v>2.4625784645098986E-2</v>
      </c>
      <c r="L8" s="21" t="s">
        <v>7</v>
      </c>
      <c r="M8" s="20">
        <f t="shared" si="2"/>
        <v>-1.10672714598039E-2</v>
      </c>
      <c r="N8" s="20">
        <f t="shared" si="3"/>
        <v>2.0897633717566436E-2</v>
      </c>
      <c r="O8" s="21" t="s">
        <v>7</v>
      </c>
      <c r="P8" s="20">
        <f t="shared" si="4"/>
        <v>-2.3639354492040486E-2</v>
      </c>
      <c r="Q8" s="20">
        <f t="shared" si="5"/>
        <v>1.9388986326906426E-2</v>
      </c>
      <c r="R8" s="21" t="s">
        <v>7</v>
      </c>
      <c r="S8" s="20">
        <f t="shared" si="6"/>
        <v>-2.6475455743975009E-2</v>
      </c>
      <c r="T8" s="20">
        <f t="shared" si="7"/>
        <v>2.0186854466480518E-2</v>
      </c>
      <c r="U8" s="21" t="s">
        <v>7</v>
      </c>
      <c r="V8" s="20">
        <f t="shared" si="8"/>
        <v>-3.3893081855375741E-2</v>
      </c>
      <c r="W8" s="20">
        <f t="shared" si="9"/>
        <v>3.4336289887621871E-2</v>
      </c>
      <c r="X8" s="21" t="s">
        <v>7</v>
      </c>
      <c r="Y8" s="20">
        <f t="shared" si="10"/>
        <v>-3.493632595941313E-2</v>
      </c>
      <c r="Z8" s="20">
        <f t="shared" si="11"/>
        <v>3.2450468941342889E-2</v>
      </c>
    </row>
    <row r="9" spans="1:26" x14ac:dyDescent="0.25">
      <c r="A9" s="477" t="s">
        <v>8</v>
      </c>
      <c r="B9" s="471">
        <v>54</v>
      </c>
      <c r="C9" s="472">
        <v>60.421426825916214</v>
      </c>
      <c r="D9" s="472">
        <v>19.453484081435541</v>
      </c>
      <c r="E9" s="472">
        <v>44.171380873680029</v>
      </c>
      <c r="F9" s="472">
        <v>45.823503209179599</v>
      </c>
      <c r="G9" s="481">
        <v>56.300341249962734</v>
      </c>
      <c r="I9" s="21" t="s">
        <v>8</v>
      </c>
      <c r="J9" s="20">
        <f t="shared" si="0"/>
        <v>-2.6074360212457751E-2</v>
      </c>
      <c r="K9" s="20">
        <f t="shared" si="1"/>
        <v>2.7522935779816515E-2</v>
      </c>
      <c r="L9" s="21" t="s">
        <v>8</v>
      </c>
      <c r="M9" s="20">
        <f t="shared" si="2"/>
        <v>-3.01933566044244E-2</v>
      </c>
      <c r="N9" s="20">
        <f t="shared" si="3"/>
        <v>2.4256799183150962E-2</v>
      </c>
      <c r="O9" s="21" t="s">
        <v>8</v>
      </c>
      <c r="P9" s="20">
        <f t="shared" si="4"/>
        <v>-1.0152769659725806E-2</v>
      </c>
      <c r="Q9" s="20">
        <f t="shared" si="5"/>
        <v>2.0698460414329406E-2</v>
      </c>
      <c r="R9" s="21" t="s">
        <v>8</v>
      </c>
      <c r="S9" s="20">
        <f t="shared" si="6"/>
        <v>-2.4280586369417503E-2</v>
      </c>
      <c r="T9" s="20">
        <f t="shared" si="7"/>
        <v>1.9406646471577242E-2</v>
      </c>
      <c r="U9" s="21" t="s">
        <v>8</v>
      </c>
      <c r="V9" s="20">
        <f t="shared" si="8"/>
        <v>-2.6376947955529986E-2</v>
      </c>
      <c r="W9" s="20">
        <f t="shared" si="9"/>
        <v>2.0140236217111213E-2</v>
      </c>
      <c r="X9" s="21" t="s">
        <v>8</v>
      </c>
      <c r="Y9" s="20">
        <f t="shared" si="10"/>
        <v>-3.3672260843664904E-2</v>
      </c>
      <c r="Z9" s="20">
        <f t="shared" si="11"/>
        <v>3.4569022439225786E-2</v>
      </c>
    </row>
    <row r="10" spans="1:26" x14ac:dyDescent="0.25">
      <c r="A10" s="477" t="s">
        <v>9</v>
      </c>
      <c r="B10" s="471">
        <v>59</v>
      </c>
      <c r="C10" s="472">
        <v>51.193644324259495</v>
      </c>
      <c r="D10" s="472">
        <v>57.81636575531126</v>
      </c>
      <c r="E10" s="472">
        <v>16.750032943796782</v>
      </c>
      <c r="F10" s="472">
        <v>43.073979051956293</v>
      </c>
      <c r="G10" s="481">
        <v>43.389438624833772</v>
      </c>
      <c r="I10" s="21" t="s">
        <v>9</v>
      </c>
      <c r="J10" s="20">
        <f t="shared" si="0"/>
        <v>-2.8488652824722356E-2</v>
      </c>
      <c r="K10" s="20">
        <f t="shared" si="1"/>
        <v>1.9797199420569771E-2</v>
      </c>
      <c r="L10" s="21" t="s">
        <v>9</v>
      </c>
      <c r="M10" s="20">
        <f t="shared" si="2"/>
        <v>-2.5582116149224114E-2</v>
      </c>
      <c r="N10" s="20">
        <f t="shared" si="3"/>
        <v>2.7621865917856592E-2</v>
      </c>
      <c r="O10" s="21" t="s">
        <v>9</v>
      </c>
      <c r="P10" s="20">
        <f t="shared" si="4"/>
        <v>-3.0174350343561581E-2</v>
      </c>
      <c r="Q10" s="20">
        <f t="shared" si="5"/>
        <v>2.4089890262637786E-2</v>
      </c>
      <c r="R10" s="21" t="s">
        <v>9</v>
      </c>
      <c r="S10" s="20">
        <f t="shared" si="6"/>
        <v>-9.2073331994196959E-3</v>
      </c>
      <c r="T10" s="20">
        <f t="shared" si="7"/>
        <v>2.0659096531383293E-2</v>
      </c>
      <c r="U10" s="21" t="s">
        <v>9</v>
      </c>
      <c r="V10" s="20">
        <f t="shared" si="8"/>
        <v>-2.4794265477796087E-2</v>
      </c>
      <c r="W10" s="20">
        <f t="shared" si="9"/>
        <v>1.9296410945284191E-2</v>
      </c>
      <c r="X10" s="21" t="s">
        <v>9</v>
      </c>
      <c r="Y10" s="20">
        <f t="shared" si="10"/>
        <v>-2.5950473172958944E-2</v>
      </c>
      <c r="Z10" s="20">
        <f t="shared" si="11"/>
        <v>1.9929861272957924E-2</v>
      </c>
    </row>
    <row r="11" spans="1:26" x14ac:dyDescent="0.25">
      <c r="A11" s="477" t="s">
        <v>10</v>
      </c>
      <c r="B11" s="471">
        <v>46</v>
      </c>
      <c r="C11" s="472">
        <v>56.63874207105308</v>
      </c>
      <c r="D11" s="472">
        <v>48.377219995809305</v>
      </c>
      <c r="E11" s="472">
        <v>55.206494157682478</v>
      </c>
      <c r="F11" s="472">
        <v>14.036217938409523</v>
      </c>
      <c r="G11" s="481">
        <v>42.041691465388716</v>
      </c>
      <c r="I11" s="21" t="s">
        <v>10</v>
      </c>
      <c r="J11" s="20">
        <f t="shared" si="0"/>
        <v>-2.221149203283438E-2</v>
      </c>
      <c r="K11" s="20">
        <f t="shared" si="1"/>
        <v>2.0280057943022695E-2</v>
      </c>
      <c r="L11" s="21" t="s">
        <v>10</v>
      </c>
      <c r="M11" s="20">
        <f t="shared" si="2"/>
        <v>-2.8303100850372694E-2</v>
      </c>
      <c r="N11" s="20">
        <f t="shared" si="3"/>
        <v>1.9532967456059949E-2</v>
      </c>
      <c r="O11" s="21" t="s">
        <v>10</v>
      </c>
      <c r="P11" s="20">
        <f t="shared" si="4"/>
        <v>-2.5248061958425737E-2</v>
      </c>
      <c r="Q11" s="20">
        <f t="shared" si="5"/>
        <v>2.7849614634425517E-2</v>
      </c>
      <c r="R11" s="21" t="s">
        <v>10</v>
      </c>
      <c r="S11" s="20">
        <f t="shared" si="6"/>
        <v>-3.0346482791238041E-2</v>
      </c>
      <c r="T11" s="20">
        <f t="shared" si="7"/>
        <v>2.3955195158407008E-2</v>
      </c>
      <c r="U11" s="21" t="s">
        <v>10</v>
      </c>
      <c r="V11" s="20">
        <f t="shared" si="8"/>
        <v>-8.0795348265677233E-3</v>
      </c>
      <c r="W11" s="20">
        <f t="shared" si="9"/>
        <v>2.036246163506264E-2</v>
      </c>
      <c r="X11" s="21" t="s">
        <v>10</v>
      </c>
      <c r="Y11" s="20">
        <f t="shared" si="10"/>
        <v>-2.5144408895254898E-2</v>
      </c>
      <c r="Z11" s="20">
        <f t="shared" si="11"/>
        <v>1.8922402556993068E-2</v>
      </c>
    </row>
    <row r="12" spans="1:26" x14ac:dyDescent="0.25">
      <c r="A12" s="478" t="s">
        <v>11</v>
      </c>
      <c r="B12" s="473">
        <v>65</v>
      </c>
      <c r="C12" s="474">
        <v>42.834657130145509</v>
      </c>
      <c r="D12" s="474">
        <v>54.206693752650928</v>
      </c>
      <c r="E12" s="474">
        <v>45.449268378913658</v>
      </c>
      <c r="F12" s="474">
        <v>52.485807015842397</v>
      </c>
      <c r="G12" s="482">
        <v>11.316386012808559</v>
      </c>
      <c r="I12" s="21" t="s">
        <v>11</v>
      </c>
      <c r="J12" s="20">
        <f t="shared" si="0"/>
        <v>-3.1385803959439885E-2</v>
      </c>
      <c r="K12" s="20">
        <f t="shared" si="1"/>
        <v>3.1385803959439885E-2</v>
      </c>
      <c r="L12" s="21" t="s">
        <v>11</v>
      </c>
      <c r="M12" s="20">
        <f t="shared" si="2"/>
        <v>-2.1405023775506019E-2</v>
      </c>
      <c r="N12" s="20">
        <f t="shared" si="3"/>
        <v>1.9588490321914911E-2</v>
      </c>
      <c r="O12" s="21" t="s">
        <v>11</v>
      </c>
      <c r="P12" s="20">
        <f t="shared" si="4"/>
        <v>-2.829046320865268E-2</v>
      </c>
      <c r="Q12" s="20">
        <f t="shared" si="5"/>
        <v>1.9466792586899796E-2</v>
      </c>
      <c r="R12" s="21" t="s">
        <v>11</v>
      </c>
      <c r="S12" s="20">
        <f t="shared" si="6"/>
        <v>-2.4983028931264438E-2</v>
      </c>
      <c r="T12" s="20">
        <f t="shared" si="7"/>
        <v>2.8330337958187506E-2</v>
      </c>
      <c r="U12" s="21" t="s">
        <v>11</v>
      </c>
      <c r="V12" s="20">
        <f t="shared" si="8"/>
        <v>-3.0211906622266547E-2</v>
      </c>
      <c r="W12" s="20">
        <f t="shared" si="9"/>
        <v>2.361981211574753E-2</v>
      </c>
      <c r="X12" s="21" t="s">
        <v>11</v>
      </c>
      <c r="Y12" s="20">
        <f t="shared" si="10"/>
        <v>-6.7681348491141343E-3</v>
      </c>
      <c r="Z12" s="20">
        <f t="shared" si="11"/>
        <v>1.9889448068983063E-2</v>
      </c>
    </row>
    <row r="13" spans="1:26" x14ac:dyDescent="0.25">
      <c r="A13" s="478" t="s">
        <v>12</v>
      </c>
      <c r="B13" s="473">
        <v>76</v>
      </c>
      <c r="C13" s="474">
        <v>60.578904998391891</v>
      </c>
      <c r="D13" s="474">
        <v>39.403634432892737</v>
      </c>
      <c r="E13" s="474">
        <v>51.373030934295294</v>
      </c>
      <c r="F13" s="474">
        <v>42.138666680553627</v>
      </c>
      <c r="G13" s="482">
        <v>49.372864206285001</v>
      </c>
      <c r="I13" s="21" t="s">
        <v>12</v>
      </c>
      <c r="J13" s="20">
        <f t="shared" si="0"/>
        <v>-3.669724770642202E-2</v>
      </c>
      <c r="K13" s="20">
        <f t="shared" si="1"/>
        <v>3.3317238049251567E-2</v>
      </c>
      <c r="L13" s="21" t="s">
        <v>12</v>
      </c>
      <c r="M13" s="20">
        <f t="shared" si="2"/>
        <v>-3.0272050453092864E-2</v>
      </c>
      <c r="N13" s="20">
        <f t="shared" si="3"/>
        <v>3.0815231763787743E-2</v>
      </c>
      <c r="O13" s="21" t="s">
        <v>12</v>
      </c>
      <c r="P13" s="20">
        <f t="shared" si="4"/>
        <v>-2.0564749351761308E-2</v>
      </c>
      <c r="Q13" s="20">
        <f t="shared" si="5"/>
        <v>1.8933157882157187E-2</v>
      </c>
      <c r="R13" s="21" t="s">
        <v>12</v>
      </c>
      <c r="S13" s="20">
        <f t="shared" si="6"/>
        <v>-2.8239264654779463E-2</v>
      </c>
      <c r="T13" s="20">
        <f t="shared" si="7"/>
        <v>1.9460358657974748E-2</v>
      </c>
      <c r="U13" s="21" t="s">
        <v>12</v>
      </c>
      <c r="V13" s="20">
        <f t="shared" si="8"/>
        <v>-2.4255880500330871E-2</v>
      </c>
      <c r="W13" s="20">
        <f t="shared" si="9"/>
        <v>2.8485404280106128E-2</v>
      </c>
      <c r="X13" s="21" t="s">
        <v>12</v>
      </c>
      <c r="Y13" s="20">
        <f t="shared" si="10"/>
        <v>-2.952905657839108E-2</v>
      </c>
      <c r="Z13" s="20">
        <f t="shared" si="11"/>
        <v>2.2903815403271386E-2</v>
      </c>
    </row>
    <row r="14" spans="1:26" x14ac:dyDescent="0.25">
      <c r="A14" s="478" t="s">
        <v>13</v>
      </c>
      <c r="B14" s="473">
        <v>94</v>
      </c>
      <c r="C14" s="474">
        <v>70.14308261357796</v>
      </c>
      <c r="D14" s="474">
        <v>56.006249483957838</v>
      </c>
      <c r="E14" s="474">
        <v>35.882758179209553</v>
      </c>
      <c r="F14" s="474">
        <v>48.345292819983044</v>
      </c>
      <c r="G14" s="482">
        <v>38.664950565061723</v>
      </c>
      <c r="I14" s="21" t="s">
        <v>13</v>
      </c>
      <c r="J14" s="20">
        <f t="shared" si="0"/>
        <v>-4.5388701110574602E-2</v>
      </c>
      <c r="K14" s="20">
        <f t="shared" si="1"/>
        <v>4.5871559633027525E-2</v>
      </c>
      <c r="L14" s="21" t="s">
        <v>13</v>
      </c>
      <c r="M14" s="20">
        <f t="shared" si="2"/>
        <v>-3.5051391831365381E-2</v>
      </c>
      <c r="N14" s="20">
        <f t="shared" si="3"/>
        <v>3.2146513749993597E-2</v>
      </c>
      <c r="O14" s="21" t="s">
        <v>13</v>
      </c>
      <c r="P14" s="20">
        <f t="shared" si="4"/>
        <v>-2.9229651004181501E-2</v>
      </c>
      <c r="Q14" s="20">
        <f t="shared" si="5"/>
        <v>3.0397767965386222E-2</v>
      </c>
      <c r="R14" s="21" t="s">
        <v>13</v>
      </c>
      <c r="S14" s="20">
        <f t="shared" si="6"/>
        <v>-1.972440960437272E-2</v>
      </c>
      <c r="T14" s="20">
        <f t="shared" si="7"/>
        <v>1.8298231074810947E-2</v>
      </c>
      <c r="U14" s="21" t="s">
        <v>13</v>
      </c>
      <c r="V14" s="20">
        <f t="shared" si="8"/>
        <v>-2.7828541759157676E-2</v>
      </c>
      <c r="W14" s="20">
        <f t="shared" si="9"/>
        <v>1.9255367981462337E-2</v>
      </c>
      <c r="X14" s="21" t="s">
        <v>13</v>
      </c>
      <c r="Y14" s="20">
        <f t="shared" si="10"/>
        <v>-2.3124838536125725E-2</v>
      </c>
      <c r="Z14" s="20">
        <f t="shared" si="11"/>
        <v>2.8287408806560957E-2</v>
      </c>
    </row>
    <row r="15" spans="1:26" x14ac:dyDescent="0.25">
      <c r="A15" s="478" t="s">
        <v>14</v>
      </c>
      <c r="B15" s="473">
        <v>76</v>
      </c>
      <c r="C15" s="474">
        <v>87.238311284773502</v>
      </c>
      <c r="D15" s="474">
        <v>63.719597768818161</v>
      </c>
      <c r="E15" s="474">
        <v>51.009357485193995</v>
      </c>
      <c r="F15" s="474">
        <v>32.108985492110342</v>
      </c>
      <c r="G15" s="482">
        <v>44.900932318347721</v>
      </c>
      <c r="I15" s="21" t="s">
        <v>14</v>
      </c>
      <c r="J15" s="20">
        <f t="shared" si="0"/>
        <v>-3.669724770642202E-2</v>
      </c>
      <c r="K15" s="20">
        <f t="shared" si="1"/>
        <v>3.1385803959439885E-2</v>
      </c>
      <c r="L15" s="21" t="s">
        <v>14</v>
      </c>
      <c r="M15" s="20">
        <f t="shared" si="2"/>
        <v>-4.3594095349286821E-2</v>
      </c>
      <c r="N15" s="20">
        <f t="shared" si="3"/>
        <v>4.4890502574012524E-2</v>
      </c>
      <c r="O15" s="21" t="s">
        <v>14</v>
      </c>
      <c r="P15" s="20">
        <f t="shared" si="4"/>
        <v>-3.325524601398034E-2</v>
      </c>
      <c r="Q15" s="20">
        <f t="shared" si="5"/>
        <v>3.0699022048165502E-2</v>
      </c>
      <c r="R15" s="21" t="s">
        <v>14</v>
      </c>
      <c r="S15" s="20">
        <f t="shared" si="6"/>
        <v>-2.8039356831738558E-2</v>
      </c>
      <c r="T15" s="20">
        <f t="shared" si="7"/>
        <v>2.9739647830373826E-2</v>
      </c>
      <c r="U15" s="21" t="s">
        <v>14</v>
      </c>
      <c r="V15" s="20">
        <f t="shared" si="8"/>
        <v>-1.8482590372108414E-2</v>
      </c>
      <c r="W15" s="20">
        <f t="shared" si="9"/>
        <v>1.7202138429103498E-2</v>
      </c>
      <c r="X15" s="21" t="s">
        <v>14</v>
      </c>
      <c r="Y15" s="20">
        <f t="shared" si="10"/>
        <v>-2.6854471422020885E-2</v>
      </c>
      <c r="Z15" s="20">
        <f t="shared" si="11"/>
        <v>1.8605849424974726E-2</v>
      </c>
    </row>
    <row r="16" spans="1:26" x14ac:dyDescent="0.25">
      <c r="A16" s="478" t="s">
        <v>15</v>
      </c>
      <c r="B16" s="473">
        <v>51</v>
      </c>
      <c r="C16" s="474">
        <v>69.1407239496383</v>
      </c>
      <c r="D16" s="474">
        <v>78.830661502460998</v>
      </c>
      <c r="E16" s="474">
        <v>56.22659240922588</v>
      </c>
      <c r="F16" s="474">
        <v>45.183363422662488</v>
      </c>
      <c r="G16" s="482">
        <v>27.884658491918284</v>
      </c>
      <c r="I16" s="21" t="s">
        <v>15</v>
      </c>
      <c r="J16" s="20">
        <f t="shared" si="0"/>
        <v>-2.4625784645098986E-2</v>
      </c>
      <c r="K16" s="20">
        <f t="shared" si="1"/>
        <v>2.7522935779816515E-2</v>
      </c>
      <c r="L16" s="21" t="s">
        <v>15</v>
      </c>
      <c r="M16" s="20">
        <f t="shared" si="2"/>
        <v>-3.4550500439424876E-2</v>
      </c>
      <c r="N16" s="20">
        <f t="shared" si="3"/>
        <v>2.9955430026367056E-2</v>
      </c>
      <c r="O16" s="21" t="s">
        <v>15</v>
      </c>
      <c r="P16" s="20">
        <f t="shared" si="4"/>
        <v>-4.1141707316175551E-2</v>
      </c>
      <c r="Q16" s="20">
        <f t="shared" si="5"/>
        <v>4.3596284544767216E-2</v>
      </c>
      <c r="R16" s="21" t="s">
        <v>15</v>
      </c>
      <c r="S16" s="20">
        <f t="shared" si="6"/>
        <v>-3.0907221061402694E-2</v>
      </c>
      <c r="T16" s="20">
        <f t="shared" si="7"/>
        <v>2.8946056121327154E-2</v>
      </c>
      <c r="U16" s="21" t="s">
        <v>15</v>
      </c>
      <c r="V16" s="20">
        <f t="shared" si="8"/>
        <v>-2.6008470369777801E-2</v>
      </c>
      <c r="W16" s="20">
        <f t="shared" si="9"/>
        <v>2.8425344666852183E-2</v>
      </c>
      <c r="X16" s="21" t="s">
        <v>15</v>
      </c>
      <c r="Y16" s="20">
        <f t="shared" si="10"/>
        <v>-1.6677332204927078E-2</v>
      </c>
      <c r="Z16" s="20">
        <f t="shared" si="11"/>
        <v>1.5681723080266056E-2</v>
      </c>
    </row>
    <row r="17" spans="1:26" x14ac:dyDescent="0.25">
      <c r="A17" s="478" t="s">
        <v>16</v>
      </c>
      <c r="B17" s="473">
        <v>39</v>
      </c>
      <c r="C17" s="474">
        <v>44.924918351049975</v>
      </c>
      <c r="D17" s="474">
        <v>61.166558028541246</v>
      </c>
      <c r="E17" s="474">
        <v>69.201136791558199</v>
      </c>
      <c r="F17" s="474">
        <v>48.060307448835687</v>
      </c>
      <c r="G17" s="482">
        <v>38.867788976808605</v>
      </c>
      <c r="I17" s="21" t="s">
        <v>16</v>
      </c>
      <c r="J17" s="20">
        <f t="shared" si="0"/>
        <v>-1.8831482375663931E-2</v>
      </c>
      <c r="K17" s="20">
        <f t="shared" si="1"/>
        <v>2.9937228392081121E-2</v>
      </c>
      <c r="L17" s="21" t="s">
        <v>16</v>
      </c>
      <c r="M17" s="20">
        <f t="shared" si="2"/>
        <v>-2.2449553932349282E-2</v>
      </c>
      <c r="N17" s="20">
        <f t="shared" si="3"/>
        <v>2.5654213920267014E-2</v>
      </c>
      <c r="O17" s="21" t="s">
        <v>16</v>
      </c>
      <c r="P17" s="20">
        <f t="shared" si="4"/>
        <v>-3.1922815056798039E-2</v>
      </c>
      <c r="Q17" s="20">
        <f t="shared" si="5"/>
        <v>2.8436335570427192E-2</v>
      </c>
      <c r="R17" s="21" t="s">
        <v>16</v>
      </c>
      <c r="S17" s="20">
        <f t="shared" si="6"/>
        <v>-3.8039204242548252E-2</v>
      </c>
      <c r="T17" s="20">
        <f t="shared" si="7"/>
        <v>4.2077784475296066E-2</v>
      </c>
      <c r="U17" s="21" t="s">
        <v>16</v>
      </c>
      <c r="V17" s="20">
        <f t="shared" si="8"/>
        <v>-2.7664498336538355E-2</v>
      </c>
      <c r="W17" s="20">
        <f t="shared" si="9"/>
        <v>2.6594951079201842E-2</v>
      </c>
      <c r="X17" s="21" t="s">
        <v>16</v>
      </c>
      <c r="Y17" s="20">
        <f t="shared" si="10"/>
        <v>-2.3246152683745747E-2</v>
      </c>
      <c r="Z17" s="20">
        <f t="shared" si="11"/>
        <v>2.6567278406507442E-2</v>
      </c>
    </row>
    <row r="18" spans="1:26" x14ac:dyDescent="0.25">
      <c r="A18" s="478" t="s">
        <v>17</v>
      </c>
      <c r="B18" s="473">
        <v>38</v>
      </c>
      <c r="C18" s="474">
        <v>31.524879813008731</v>
      </c>
      <c r="D18" s="474">
        <v>36.771706925978783</v>
      </c>
      <c r="E18" s="474">
        <v>50.257618527835739</v>
      </c>
      <c r="F18" s="474">
        <v>56.356545321057489</v>
      </c>
      <c r="G18" s="482">
        <v>38.013161934011521</v>
      </c>
      <c r="I18" s="21" t="s">
        <v>17</v>
      </c>
      <c r="J18" s="20">
        <f t="shared" si="0"/>
        <v>-1.834862385321101E-2</v>
      </c>
      <c r="K18" s="20">
        <f t="shared" si="1"/>
        <v>2.3660067600193145E-2</v>
      </c>
      <c r="L18" s="21" t="s">
        <v>17</v>
      </c>
      <c r="M18" s="20">
        <f t="shared" si="2"/>
        <v>-1.5753383991546598E-2</v>
      </c>
      <c r="N18" s="20">
        <f t="shared" si="3"/>
        <v>2.6900860030266528E-2</v>
      </c>
      <c r="O18" s="21" t="s">
        <v>17</v>
      </c>
      <c r="P18" s="20">
        <f t="shared" si="4"/>
        <v>-1.9191146884103911E-2</v>
      </c>
      <c r="Q18" s="20">
        <f t="shared" si="5"/>
        <v>2.2939473143091332E-2</v>
      </c>
      <c r="R18" s="21" t="s">
        <v>17</v>
      </c>
      <c r="S18" s="20">
        <f t="shared" si="6"/>
        <v>-2.7626133103605822E-2</v>
      </c>
      <c r="T18" s="20">
        <f t="shared" si="7"/>
        <v>2.5904807367538998E-2</v>
      </c>
      <c r="U18" s="21" t="s">
        <v>17</v>
      </c>
      <c r="V18" s="20">
        <f t="shared" si="8"/>
        <v>-3.2439982951570023E-2</v>
      </c>
      <c r="W18" s="20">
        <f t="shared" si="9"/>
        <v>3.8420045217375257E-2</v>
      </c>
      <c r="X18" s="21" t="s">
        <v>17</v>
      </c>
      <c r="Y18" s="20">
        <f t="shared" si="10"/>
        <v>-2.2735015023294489E-2</v>
      </c>
      <c r="Z18" s="20">
        <f t="shared" si="11"/>
        <v>2.293581945738243E-2</v>
      </c>
    </row>
    <row r="19" spans="1:26" x14ac:dyDescent="0.25">
      <c r="A19" s="478" t="s">
        <v>18</v>
      </c>
      <c r="B19" s="473">
        <v>41</v>
      </c>
      <c r="C19" s="474">
        <v>27.176078695977505</v>
      </c>
      <c r="D19" s="474">
        <v>22.78703503613481</v>
      </c>
      <c r="E19" s="474">
        <v>26.915155166749042</v>
      </c>
      <c r="F19" s="474">
        <v>36.910230051933723</v>
      </c>
      <c r="G19" s="482">
        <v>40.993659465541157</v>
      </c>
      <c r="I19" s="21" t="s">
        <v>18</v>
      </c>
      <c r="J19" s="20">
        <f t="shared" si="0"/>
        <v>-1.9797199420569771E-2</v>
      </c>
      <c r="K19" s="20">
        <f t="shared" si="1"/>
        <v>2.6557218734910671E-2</v>
      </c>
      <c r="L19" s="21" t="s">
        <v>18</v>
      </c>
      <c r="M19" s="20">
        <f t="shared" si="2"/>
        <v>-1.3580232680397436E-2</v>
      </c>
      <c r="N19" s="20">
        <f t="shared" si="3"/>
        <v>2.0265783810427838E-2</v>
      </c>
      <c r="O19" s="21" t="s">
        <v>18</v>
      </c>
      <c r="P19" s="20">
        <f t="shared" si="4"/>
        <v>-1.1892549271971142E-2</v>
      </c>
      <c r="Q19" s="20">
        <f t="shared" si="5"/>
        <v>2.364833256131383E-2</v>
      </c>
      <c r="R19" s="21" t="s">
        <v>18</v>
      </c>
      <c r="S19" s="20">
        <f t="shared" si="6"/>
        <v>-1.4795003840641259E-2</v>
      </c>
      <c r="T19" s="20">
        <f t="shared" si="7"/>
        <v>2.0004967445196802E-2</v>
      </c>
      <c r="U19" s="21" t="s">
        <v>18</v>
      </c>
      <c r="V19" s="20">
        <f t="shared" si="8"/>
        <v>-2.1246285179511597E-2</v>
      </c>
      <c r="W19" s="20">
        <f t="shared" si="9"/>
        <v>2.2722395125972038E-2</v>
      </c>
      <c r="X19" s="21" t="s">
        <v>18</v>
      </c>
      <c r="Y19" s="20">
        <f t="shared" si="10"/>
        <v>-2.4517599073362421E-2</v>
      </c>
      <c r="Z19" s="20">
        <f t="shared" si="11"/>
        <v>3.3723107747863267E-2</v>
      </c>
    </row>
    <row r="20" spans="1:26" ht="15.75" thickBot="1" x14ac:dyDescent="0.3">
      <c r="A20" s="479" t="s">
        <v>19</v>
      </c>
      <c r="B20" s="475">
        <v>34</v>
      </c>
      <c r="C20" s="476">
        <v>47.225234171926012</v>
      </c>
      <c r="D20" s="476">
        <v>46.226661500959395</v>
      </c>
      <c r="E20" s="476">
        <v>42.689235512694182</v>
      </c>
      <c r="F20" s="476">
        <v>43.128253068702222</v>
      </c>
      <c r="G20" s="483">
        <v>49.776854598964142</v>
      </c>
      <c r="I20" s="21" t="s">
        <v>19</v>
      </c>
      <c r="J20" s="20">
        <f t="shared" si="0"/>
        <v>-1.6417189763399325E-2</v>
      </c>
      <c r="K20" s="20">
        <f t="shared" si="1"/>
        <v>4.4905842588121678E-2</v>
      </c>
      <c r="L20" s="21" t="s">
        <v>19</v>
      </c>
      <c r="M20" s="20">
        <f t="shared" si="2"/>
        <v>-2.3599051048374335E-2</v>
      </c>
      <c r="N20" s="20">
        <f t="shared" si="3"/>
        <v>5.6530383489372144E-2</v>
      </c>
      <c r="O20" s="21" t="s">
        <v>19</v>
      </c>
      <c r="P20" s="20">
        <f t="shared" si="4"/>
        <v>-2.4125685887045594E-2</v>
      </c>
      <c r="Q20" s="20">
        <f t="shared" si="5"/>
        <v>6.0867214739029465E-2</v>
      </c>
      <c r="R20" s="21" t="s">
        <v>19</v>
      </c>
      <c r="S20" s="20">
        <f t="shared" si="6"/>
        <v>-2.346586521427943E-2</v>
      </c>
      <c r="T20" s="20">
        <f t="shared" si="7"/>
        <v>6.7492320033907593E-2</v>
      </c>
      <c r="U20" s="21" t="s">
        <v>19</v>
      </c>
      <c r="V20" s="20">
        <f t="shared" si="8"/>
        <v>-2.4825506714602229E-2</v>
      </c>
      <c r="W20" s="20">
        <f t="shared" si="9"/>
        <v>6.9095368777676455E-2</v>
      </c>
      <c r="X20" s="21" t="s">
        <v>19</v>
      </c>
      <c r="Y20" s="20">
        <f t="shared" si="10"/>
        <v>-2.9770676248514052E-2</v>
      </c>
      <c r="Z20" s="20">
        <f t="shared" si="11"/>
        <v>7.1868644204045665E-2</v>
      </c>
    </row>
    <row r="21" spans="1:26" ht="15.75" thickTop="1" x14ac:dyDescent="0.25">
      <c r="A21" s="478" t="s">
        <v>20</v>
      </c>
      <c r="B21" s="473">
        <v>1007</v>
      </c>
      <c r="C21" s="474">
        <v>971.53061293826886</v>
      </c>
      <c r="D21" s="474">
        <v>928.84268131196643</v>
      </c>
      <c r="E21" s="474">
        <v>880.30408457838871</v>
      </c>
      <c r="F21" s="474">
        <v>838.571341239959</v>
      </c>
      <c r="G21" s="482">
        <v>804.66564480301179</v>
      </c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 x14ac:dyDescent="0.25">
      <c r="A22" s="470"/>
      <c r="B22" s="470"/>
      <c r="C22" s="470"/>
      <c r="D22" s="470"/>
      <c r="E22" s="470"/>
      <c r="F22" s="470"/>
      <c r="G22" s="470"/>
    </row>
    <row r="23" spans="1:26" x14ac:dyDescent="0.25">
      <c r="A23" s="922" t="s">
        <v>128</v>
      </c>
      <c r="B23" s="923"/>
      <c r="C23" s="923"/>
      <c r="D23" s="923"/>
      <c r="E23" s="923"/>
      <c r="F23" s="923"/>
      <c r="G23" s="924"/>
    </row>
    <row r="24" spans="1:26" x14ac:dyDescent="0.25">
      <c r="A24" s="477" t="s">
        <v>1</v>
      </c>
      <c r="B24" s="471">
        <v>2010</v>
      </c>
      <c r="C24" s="471">
        <v>2015</v>
      </c>
      <c r="D24" s="471">
        <v>2020</v>
      </c>
      <c r="E24" s="471">
        <v>2025</v>
      </c>
      <c r="F24" s="471">
        <v>2030</v>
      </c>
      <c r="G24" s="480">
        <v>2035</v>
      </c>
      <c r="Q24" s="919" t="s">
        <v>223</v>
      </c>
      <c r="R24" s="918"/>
      <c r="S24" s="920">
        <f>(SUM(B$48:B$50,B$61:B$65)/SUM(B$51:B$60))*100</f>
        <v>76.105442176870753</v>
      </c>
    </row>
    <row r="25" spans="1:26" x14ac:dyDescent="0.25">
      <c r="A25" s="477" t="s">
        <v>2</v>
      </c>
      <c r="B25" s="471">
        <v>69</v>
      </c>
      <c r="C25" s="472">
        <v>60.429464255914731</v>
      </c>
      <c r="D25" s="472">
        <v>53.619184531856376</v>
      </c>
      <c r="E25" s="472">
        <v>48.327644739403254</v>
      </c>
      <c r="F25" s="472">
        <v>56.143762411191787</v>
      </c>
      <c r="G25" s="481">
        <v>63.027900878341818</v>
      </c>
      <c r="Q25" s="919" t="s">
        <v>224</v>
      </c>
      <c r="R25" s="918"/>
      <c r="S25" s="920">
        <f>(SUM(B$48:B$50)/SUM(B$51:B$60))*100</f>
        <v>31.972789115646261</v>
      </c>
    </row>
    <row r="26" spans="1:26" x14ac:dyDescent="0.25">
      <c r="A26" s="477" t="s">
        <v>3</v>
      </c>
      <c r="B26" s="471">
        <v>67</v>
      </c>
      <c r="C26" s="472">
        <v>66.104836763854394</v>
      </c>
      <c r="D26" s="472">
        <v>57.494384660826903</v>
      </c>
      <c r="E26" s="472">
        <v>50.955749660112133</v>
      </c>
      <c r="F26" s="472">
        <v>45.845047190701422</v>
      </c>
      <c r="G26" s="481">
        <v>53.782453423332157</v>
      </c>
      <c r="Q26" s="919" t="s">
        <v>225</v>
      </c>
      <c r="R26" s="918"/>
      <c r="S26" s="920">
        <f>(SUM(B$61:B$65)/SUM(B$51:B$60))*100</f>
        <v>44.132653061224488</v>
      </c>
    </row>
    <row r="27" spans="1:26" x14ac:dyDescent="0.25">
      <c r="A27" s="477" t="s">
        <v>4</v>
      </c>
      <c r="B27" s="471">
        <v>42</v>
      </c>
      <c r="C27" s="472">
        <v>65.239480734331252</v>
      </c>
      <c r="D27" s="472">
        <v>63.297527992057589</v>
      </c>
      <c r="E27" s="472">
        <v>54.654906892503739</v>
      </c>
      <c r="F27" s="472">
        <v>48.374148325708958</v>
      </c>
      <c r="G27" s="481">
        <v>43.453087356064032</v>
      </c>
      <c r="Q27" s="919" t="s">
        <v>226</v>
      </c>
      <c r="R27" s="918"/>
      <c r="S27" s="920">
        <f>(SUM(B$61:B$65)/SUM(B$48:B$50))*100</f>
        <v>138.031914893617</v>
      </c>
    </row>
    <row r="28" spans="1:26" x14ac:dyDescent="0.25">
      <c r="A28" s="477" t="s">
        <v>5</v>
      </c>
      <c r="B28" s="471">
        <v>41</v>
      </c>
      <c r="C28" s="472">
        <v>40.291498023511551</v>
      </c>
      <c r="D28" s="472">
        <v>63.488093356593374</v>
      </c>
      <c r="E28" s="472">
        <v>60.442309579179806</v>
      </c>
      <c r="F28" s="472">
        <v>51.797323562774004</v>
      </c>
      <c r="G28" s="481">
        <v>45.810175732107595</v>
      </c>
      <c r="Q28" s="919" t="s">
        <v>227</v>
      </c>
      <c r="R28" s="918"/>
      <c r="S28" s="921">
        <f>(B$21/B$43)*100</f>
        <v>94.642857142857139</v>
      </c>
    </row>
    <row r="29" spans="1:26" x14ac:dyDescent="0.25">
      <c r="A29" s="477" t="s">
        <v>6</v>
      </c>
      <c r="B29" s="471">
        <v>44</v>
      </c>
      <c r="C29" s="472">
        <v>39.004660379406445</v>
      </c>
      <c r="D29" s="472">
        <v>38.448577375549718</v>
      </c>
      <c r="E29" s="472">
        <v>61.489097904813498</v>
      </c>
      <c r="F29" s="472">
        <v>57.29002627275537</v>
      </c>
      <c r="G29" s="481">
        <v>48.754911944154777</v>
      </c>
      <c r="Q29" s="919" t="s">
        <v>228</v>
      </c>
      <c r="R29" s="918"/>
      <c r="S29" s="921">
        <f>(SUM(B$48)/SUM(B$28:B$33))*1000</f>
        <v>518.1159420289855</v>
      </c>
    </row>
    <row r="30" spans="1:26" x14ac:dyDescent="0.25">
      <c r="A30" s="477" t="s">
        <v>7</v>
      </c>
      <c r="B30" s="471">
        <v>51</v>
      </c>
      <c r="C30" s="472">
        <v>41.8192936626236</v>
      </c>
      <c r="D30" s="472">
        <v>37.150782447262969</v>
      </c>
      <c r="E30" s="472">
        <v>36.72404050355113</v>
      </c>
      <c r="F30" s="472">
        <v>59.650915356448323</v>
      </c>
      <c r="G30" s="481">
        <v>54.257493537522542</v>
      </c>
      <c r="Q30" s="919" t="s">
        <v>229</v>
      </c>
      <c r="R30" s="918"/>
      <c r="S30" s="921">
        <f>(SUM(B$52:B$54)/SUM(B$48:B$51,B$55:B$65))*100</f>
        <v>16.544738323016318</v>
      </c>
    </row>
    <row r="31" spans="1:26" x14ac:dyDescent="0.25">
      <c r="A31" s="477" t="s">
        <v>8</v>
      </c>
      <c r="B31" s="471">
        <v>57</v>
      </c>
      <c r="C31" s="472">
        <v>48.541486661371493</v>
      </c>
      <c r="D31" s="472">
        <v>39.659835067237729</v>
      </c>
      <c r="E31" s="472">
        <v>35.304681680035635</v>
      </c>
      <c r="F31" s="472">
        <v>34.988740186483312</v>
      </c>
      <c r="G31" s="481">
        <v>57.799735189809738</v>
      </c>
      <c r="Q31" s="918"/>
      <c r="R31" s="918"/>
      <c r="S31" s="904"/>
    </row>
    <row r="32" spans="1:26" x14ac:dyDescent="0.25">
      <c r="A32" s="477" t="s">
        <v>9</v>
      </c>
      <c r="B32" s="471">
        <v>41</v>
      </c>
      <c r="C32" s="472">
        <v>55.275488983112268</v>
      </c>
      <c r="D32" s="472">
        <v>46.158074343667266</v>
      </c>
      <c r="E32" s="472">
        <v>37.583145954960955</v>
      </c>
      <c r="F32" s="472">
        <v>33.522799922403372</v>
      </c>
      <c r="G32" s="481">
        <v>33.322918111780183</v>
      </c>
      <c r="Q32" s="904"/>
      <c r="R32" s="904"/>
      <c r="S32" s="904"/>
    </row>
    <row r="33" spans="1:19" x14ac:dyDescent="0.25">
      <c r="A33" s="477" t="s">
        <v>10</v>
      </c>
      <c r="B33" s="471">
        <v>42</v>
      </c>
      <c r="C33" s="472">
        <v>39.088392168573471</v>
      </c>
      <c r="D33" s="472">
        <v>53.361994127969076</v>
      </c>
      <c r="E33" s="472">
        <v>43.579427331215506</v>
      </c>
      <c r="F33" s="472">
        <v>35.374802560713519</v>
      </c>
      <c r="G33" s="481">
        <v>31.638437530942024</v>
      </c>
      <c r="Q33" s="904"/>
      <c r="R33" s="904"/>
      <c r="S33" s="904"/>
    </row>
    <row r="34" spans="1:19" x14ac:dyDescent="0.25">
      <c r="A34" s="478" t="s">
        <v>11</v>
      </c>
      <c r="B34" s="473">
        <v>65</v>
      </c>
      <c r="C34" s="474">
        <v>39.199501735501492</v>
      </c>
      <c r="D34" s="474">
        <v>37.299865199156891</v>
      </c>
      <c r="E34" s="474">
        <v>51.538712006039418</v>
      </c>
      <c r="F34" s="474">
        <v>41.033653253247621</v>
      </c>
      <c r="G34" s="482">
        <v>33.255346849329086</v>
      </c>
      <c r="Q34" s="904"/>
      <c r="R34" s="904"/>
      <c r="S34" s="904"/>
    </row>
    <row r="35" spans="1:19" x14ac:dyDescent="0.25">
      <c r="A35" s="478" t="s">
        <v>12</v>
      </c>
      <c r="B35" s="473">
        <v>69</v>
      </c>
      <c r="C35" s="474">
        <v>61.665892121001065</v>
      </c>
      <c r="D35" s="474">
        <v>36.277380243628784</v>
      </c>
      <c r="E35" s="474">
        <v>35.402395195138823</v>
      </c>
      <c r="F35" s="474">
        <v>49.486430979235493</v>
      </c>
      <c r="G35" s="482">
        <v>38.295397779116961</v>
      </c>
      <c r="Q35" s="904"/>
      <c r="R35" s="904"/>
      <c r="S35" s="904"/>
    </row>
    <row r="36" spans="1:19" x14ac:dyDescent="0.25">
      <c r="A36" s="478" t="s">
        <v>13</v>
      </c>
      <c r="B36" s="473">
        <v>95</v>
      </c>
      <c r="C36" s="474">
        <v>64.329986682200342</v>
      </c>
      <c r="D36" s="474">
        <v>58.244451026162878</v>
      </c>
      <c r="E36" s="474">
        <v>33.288246083633283</v>
      </c>
      <c r="F36" s="474">
        <v>33.451497799520325</v>
      </c>
      <c r="G36" s="482">
        <v>47.29681729066948</v>
      </c>
      <c r="Q36" s="904"/>
      <c r="R36" s="904"/>
      <c r="S36" s="904"/>
    </row>
    <row r="37" spans="1:19" x14ac:dyDescent="0.25">
      <c r="A37" s="478" t="s">
        <v>14</v>
      </c>
      <c r="B37" s="473">
        <v>65</v>
      </c>
      <c r="C37" s="474">
        <v>89.832616227135389</v>
      </c>
      <c r="D37" s="474">
        <v>58.821676916262753</v>
      </c>
      <c r="E37" s="474">
        <v>54.102536544139845</v>
      </c>
      <c r="F37" s="474">
        <v>29.884513054343532</v>
      </c>
      <c r="G37" s="482">
        <v>31.109157675362319</v>
      </c>
      <c r="Q37" s="904"/>
      <c r="R37" s="904"/>
      <c r="S37" s="904"/>
    </row>
    <row r="38" spans="1:19" x14ac:dyDescent="0.25">
      <c r="A38" s="478" t="s">
        <v>15</v>
      </c>
      <c r="B38" s="473">
        <v>57</v>
      </c>
      <c r="C38" s="474">
        <v>59.945300123132661</v>
      </c>
      <c r="D38" s="474">
        <v>83.533819423247678</v>
      </c>
      <c r="E38" s="474">
        <v>52.658829991704714</v>
      </c>
      <c r="F38" s="474">
        <v>49.382092073713743</v>
      </c>
      <c r="G38" s="482">
        <v>26.219990540745112</v>
      </c>
      <c r="Q38" s="904"/>
      <c r="R38" s="904"/>
      <c r="S38" s="904"/>
    </row>
    <row r="39" spans="1:19" x14ac:dyDescent="0.25">
      <c r="A39" s="478" t="s">
        <v>16</v>
      </c>
      <c r="B39" s="473">
        <v>62</v>
      </c>
      <c r="C39" s="474">
        <v>51.337922757904792</v>
      </c>
      <c r="D39" s="474">
        <v>54.486196367485043</v>
      </c>
      <c r="E39" s="474">
        <v>76.548144929479818</v>
      </c>
      <c r="F39" s="474">
        <v>46.20223037860157</v>
      </c>
      <c r="G39" s="482">
        <v>44.420742857560306</v>
      </c>
      <c r="Q39" s="904"/>
      <c r="R39" s="904"/>
      <c r="S39" s="904"/>
    </row>
    <row r="40" spans="1:19" x14ac:dyDescent="0.25">
      <c r="A40" s="478" t="s">
        <v>17</v>
      </c>
      <c r="B40" s="473">
        <v>49</v>
      </c>
      <c r="C40" s="474">
        <v>53.832648259941593</v>
      </c>
      <c r="D40" s="474">
        <v>43.953787053383934</v>
      </c>
      <c r="E40" s="474">
        <v>47.126172954872033</v>
      </c>
      <c r="F40" s="474">
        <v>66.7454425843123</v>
      </c>
      <c r="G40" s="482">
        <v>38.34890886280094</v>
      </c>
      <c r="Q40" s="904"/>
      <c r="R40" s="904"/>
      <c r="S40" s="904"/>
    </row>
    <row r="41" spans="1:19" x14ac:dyDescent="0.25">
      <c r="A41" s="478" t="s">
        <v>18</v>
      </c>
      <c r="B41" s="473">
        <v>55</v>
      </c>
      <c r="C41" s="474">
        <v>40.554867403916667</v>
      </c>
      <c r="D41" s="474">
        <v>45.312015977168997</v>
      </c>
      <c r="E41" s="474">
        <v>36.393150599540341</v>
      </c>
      <c r="F41" s="474">
        <v>39.474610471638456</v>
      </c>
      <c r="G41" s="482">
        <v>56.3853577586897</v>
      </c>
      <c r="Q41" s="904"/>
      <c r="R41" s="904"/>
      <c r="S41" s="904"/>
    </row>
    <row r="42" spans="1:19" ht="15.75" thickBot="1" x14ac:dyDescent="0.3">
      <c r="A42" s="479" t="s">
        <v>19</v>
      </c>
      <c r="B42" s="475">
        <v>93</v>
      </c>
      <c r="C42" s="476">
        <v>113.12576055037111</v>
      </c>
      <c r="D42" s="476">
        <v>116.62624413750432</v>
      </c>
      <c r="E42" s="476">
        <v>122.78241262002759</v>
      </c>
      <c r="F42" s="476">
        <v>120.03632331766821</v>
      </c>
      <c r="G42" s="483">
        <v>120.16505849268464</v>
      </c>
      <c r="Q42" s="904"/>
      <c r="R42" s="904"/>
      <c r="S42" s="904"/>
    </row>
    <row r="43" spans="1:19" ht="15.75" thickTop="1" x14ac:dyDescent="0.25">
      <c r="A43" s="478" t="s">
        <v>20</v>
      </c>
      <c r="B43" s="473">
        <v>1064</v>
      </c>
      <c r="C43" s="474">
        <v>1029.6190974938045</v>
      </c>
      <c r="D43" s="474">
        <v>987.23389024702237</v>
      </c>
      <c r="E43" s="474">
        <v>938.90160517035156</v>
      </c>
      <c r="F43" s="474">
        <v>898.68435970146129</v>
      </c>
      <c r="G43" s="482">
        <v>867.34389181101346</v>
      </c>
      <c r="Q43" s="904"/>
      <c r="R43" s="904"/>
      <c r="S43" s="904"/>
    </row>
    <row r="44" spans="1:19" x14ac:dyDescent="0.25">
      <c r="A44" s="470"/>
      <c r="B44" s="470"/>
      <c r="C44" s="470"/>
      <c r="D44" s="470"/>
      <c r="E44" s="470"/>
      <c r="F44" s="470"/>
      <c r="G44" s="470"/>
      <c r="Q44" s="919" t="s">
        <v>223</v>
      </c>
      <c r="R44" s="918"/>
      <c r="S44" s="920">
        <f>(SUM(C$48:C$50,C$61:C$65)/SUM(C$51:C$60))*100</f>
        <v>87.033136536165401</v>
      </c>
    </row>
    <row r="45" spans="1:19" x14ac:dyDescent="0.25">
      <c r="A45" s="470"/>
      <c r="B45" s="470"/>
      <c r="C45" s="470"/>
      <c r="D45" s="470"/>
      <c r="E45" s="470"/>
      <c r="F45" s="470"/>
      <c r="G45" s="470"/>
      <c r="Q45" s="919" t="s">
        <v>224</v>
      </c>
      <c r="R45" s="918"/>
      <c r="S45" s="920">
        <f>(SUM(C$48:C$50)/SUM(C$51:C$60))*100</f>
        <v>36.676448315305585</v>
      </c>
    </row>
    <row r="46" spans="1:19" x14ac:dyDescent="0.25">
      <c r="A46" s="922" t="s">
        <v>129</v>
      </c>
      <c r="B46" s="923"/>
      <c r="C46" s="923"/>
      <c r="D46" s="923"/>
      <c r="E46" s="923"/>
      <c r="F46" s="923"/>
      <c r="G46" s="924"/>
      <c r="Q46" s="919" t="s">
        <v>225</v>
      </c>
      <c r="R46" s="918"/>
      <c r="S46" s="920">
        <f>(SUM(C$61:C$65)/SUM(C$51:C$60))*100</f>
        <v>50.356688220859837</v>
      </c>
    </row>
    <row r="47" spans="1:19" x14ac:dyDescent="0.25">
      <c r="A47" s="477" t="s">
        <v>1</v>
      </c>
      <c r="B47" s="471">
        <v>2010</v>
      </c>
      <c r="C47" s="471">
        <v>2015</v>
      </c>
      <c r="D47" s="471">
        <v>2020</v>
      </c>
      <c r="E47" s="471">
        <v>2025</v>
      </c>
      <c r="F47" s="471">
        <v>2030</v>
      </c>
      <c r="G47" s="480">
        <v>2035</v>
      </c>
      <c r="Q47" s="919" t="s">
        <v>226</v>
      </c>
      <c r="R47" s="918"/>
      <c r="S47" s="920">
        <f>(SUM(C$61:C$65)/SUM(C$48:C$50))*100</f>
        <v>137.29979464736039</v>
      </c>
    </row>
    <row r="48" spans="1:19" x14ac:dyDescent="0.25">
      <c r="A48" s="477" t="s">
        <v>2</v>
      </c>
      <c r="B48" s="471">
        <v>143</v>
      </c>
      <c r="C48" s="472">
        <v>123.39144106071149</v>
      </c>
      <c r="D48" s="472">
        <v>109.42349456169916</v>
      </c>
      <c r="E48" s="472">
        <v>98.627977897851338</v>
      </c>
      <c r="F48" s="472">
        <v>114.57910194963598</v>
      </c>
      <c r="G48" s="481">
        <v>128.62836933660208</v>
      </c>
      <c r="Q48" s="919" t="s">
        <v>227</v>
      </c>
      <c r="R48" s="918"/>
      <c r="S48" s="921">
        <f>(C$21/C$43)*100</f>
        <v>94.358254941373104</v>
      </c>
    </row>
    <row r="49" spans="1:19" x14ac:dyDescent="0.25">
      <c r="A49" s="477" t="s">
        <v>3</v>
      </c>
      <c r="B49" s="471">
        <v>136</v>
      </c>
      <c r="C49" s="472">
        <v>137.09540130498925</v>
      </c>
      <c r="D49" s="472">
        <v>117.28999754464712</v>
      </c>
      <c r="E49" s="472">
        <v>103.9736050922005</v>
      </c>
      <c r="F49" s="472">
        <v>93.547557999137794</v>
      </c>
      <c r="G49" s="481">
        <v>109.74367444950732</v>
      </c>
      <c r="Q49" s="919" t="s">
        <v>228</v>
      </c>
      <c r="R49" s="918"/>
      <c r="S49" s="921">
        <f>(SUM(C$48)/SUM(C$28:C$33))*1000</f>
        <v>467.35496510255865</v>
      </c>
    </row>
    <row r="50" spans="1:19" x14ac:dyDescent="0.25">
      <c r="A50" s="477" t="s">
        <v>4</v>
      </c>
      <c r="B50" s="471">
        <v>97</v>
      </c>
      <c r="C50" s="472">
        <v>131.93059384437279</v>
      </c>
      <c r="D50" s="472">
        <v>131.402338962806</v>
      </c>
      <c r="E50" s="472">
        <v>111.38463905166608</v>
      </c>
      <c r="F50" s="472">
        <v>98.70179222352246</v>
      </c>
      <c r="G50" s="481">
        <v>88.657559996999282</v>
      </c>
      <c r="Q50" s="919" t="s">
        <v>229</v>
      </c>
      <c r="R50" s="918"/>
      <c r="S50" s="921">
        <f>(SUM(C$52:C$54)/SUM(C$48:C$51,C$55:C$65))*100</f>
        <v>14.844859695644901</v>
      </c>
    </row>
    <row r="51" spans="1:19" x14ac:dyDescent="0.25">
      <c r="A51" s="477" t="s">
        <v>5</v>
      </c>
      <c r="B51" s="471">
        <v>89</v>
      </c>
      <c r="C51" s="472">
        <v>93.255879423070837</v>
      </c>
      <c r="D51" s="472">
        <v>127.85002275587428</v>
      </c>
      <c r="E51" s="472">
        <v>125.6107540848012</v>
      </c>
      <c r="F51" s="472">
        <v>105.41452808119658</v>
      </c>
      <c r="G51" s="481">
        <v>93.454464106383867</v>
      </c>
      <c r="Q51" s="904"/>
      <c r="R51" s="904"/>
      <c r="S51" s="904"/>
    </row>
    <row r="52" spans="1:19" x14ac:dyDescent="0.25">
      <c r="A52" s="477" t="s">
        <v>6</v>
      </c>
      <c r="B52" s="471">
        <v>69</v>
      </c>
      <c r="C52" s="472">
        <v>85.739366155365019</v>
      </c>
      <c r="D52" s="472">
        <v>89.163913829896174</v>
      </c>
      <c r="E52" s="472">
        <v>123.280456138917</v>
      </c>
      <c r="F52" s="472">
        <v>119.24656755264544</v>
      </c>
      <c r="G52" s="481">
        <v>99.073508159192727</v>
      </c>
      <c r="Q52" s="904"/>
      <c r="R52" s="904"/>
      <c r="S52" s="904"/>
    </row>
    <row r="53" spans="1:19" x14ac:dyDescent="0.25">
      <c r="A53" s="477" t="s">
        <v>7</v>
      </c>
      <c r="B53" s="471">
        <v>114</v>
      </c>
      <c r="C53" s="472">
        <v>63.966560739683317</v>
      </c>
      <c r="D53" s="472">
        <v>82.44559575623947</v>
      </c>
      <c r="E53" s="472">
        <v>84.88834023168144</v>
      </c>
      <c r="F53" s="472">
        <v>118.53186503217403</v>
      </c>
      <c r="G53" s="481">
        <v>112.67136371591742</v>
      </c>
      <c r="Q53" s="904"/>
      <c r="R53" s="904"/>
      <c r="S53" s="904"/>
    </row>
    <row r="54" spans="1:19" x14ac:dyDescent="0.25">
      <c r="A54" s="477" t="s">
        <v>8</v>
      </c>
      <c r="B54" s="471">
        <v>111</v>
      </c>
      <c r="C54" s="472">
        <v>108.96291348728771</v>
      </c>
      <c r="D54" s="472">
        <v>59.11331914867327</v>
      </c>
      <c r="E54" s="472">
        <v>79.476062553715664</v>
      </c>
      <c r="F54" s="472">
        <v>80.812243395662904</v>
      </c>
      <c r="G54" s="481">
        <v>114.10007643977247</v>
      </c>
      <c r="Q54" s="904"/>
      <c r="R54" s="904"/>
      <c r="S54" s="904"/>
    </row>
    <row r="55" spans="1:19" x14ac:dyDescent="0.25">
      <c r="A55" s="477" t="s">
        <v>9</v>
      </c>
      <c r="B55" s="471">
        <v>100</v>
      </c>
      <c r="C55" s="472">
        <v>106.46913330737176</v>
      </c>
      <c r="D55" s="472">
        <v>103.97444009897853</v>
      </c>
      <c r="E55" s="472">
        <v>54.333178898757737</v>
      </c>
      <c r="F55" s="472">
        <v>76.596778974359665</v>
      </c>
      <c r="G55" s="481">
        <v>76.712356736613955</v>
      </c>
      <c r="Q55" s="904"/>
      <c r="R55" s="904"/>
      <c r="S55" s="904"/>
    </row>
    <row r="56" spans="1:19" x14ac:dyDescent="0.25">
      <c r="A56" s="477" t="s">
        <v>10</v>
      </c>
      <c r="B56" s="471">
        <v>88</v>
      </c>
      <c r="C56" s="472">
        <v>95.727134239626551</v>
      </c>
      <c r="D56" s="472">
        <v>101.73921412377838</v>
      </c>
      <c r="E56" s="472">
        <v>98.785921488897984</v>
      </c>
      <c r="F56" s="472">
        <v>49.41102049912304</v>
      </c>
      <c r="G56" s="481">
        <v>73.680128996330737</v>
      </c>
      <c r="Q56" s="904"/>
      <c r="R56" s="904"/>
      <c r="S56" s="904"/>
    </row>
    <row r="57" spans="1:19" x14ac:dyDescent="0.25">
      <c r="A57" s="478" t="s">
        <v>11</v>
      </c>
      <c r="B57" s="473">
        <v>130</v>
      </c>
      <c r="C57" s="474">
        <v>82.034158865647001</v>
      </c>
      <c r="D57" s="474">
        <v>91.506558951807818</v>
      </c>
      <c r="E57" s="474">
        <v>96.987980384953076</v>
      </c>
      <c r="F57" s="474">
        <v>93.519460269090018</v>
      </c>
      <c r="G57" s="482">
        <v>44.571732862137644</v>
      </c>
      <c r="Q57" s="904"/>
      <c r="R57" s="904"/>
      <c r="S57" s="904"/>
    </row>
    <row r="58" spans="1:19" x14ac:dyDescent="0.25">
      <c r="A58" s="478" t="s">
        <v>12</v>
      </c>
      <c r="B58" s="473">
        <v>145</v>
      </c>
      <c r="C58" s="474">
        <v>122.24479711939296</v>
      </c>
      <c r="D58" s="474">
        <v>75.681014676521528</v>
      </c>
      <c r="E58" s="474">
        <v>86.775426129434123</v>
      </c>
      <c r="F58" s="474">
        <v>91.62509765978912</v>
      </c>
      <c r="G58" s="482">
        <v>87.668261985401955</v>
      </c>
      <c r="Q58" s="904"/>
      <c r="R58" s="904"/>
      <c r="S58" s="904"/>
    </row>
    <row r="59" spans="1:19" x14ac:dyDescent="0.25">
      <c r="A59" s="478" t="s">
        <v>13</v>
      </c>
      <c r="B59" s="473">
        <v>189</v>
      </c>
      <c r="C59" s="474">
        <v>134.47306929577832</v>
      </c>
      <c r="D59" s="474">
        <v>114.25070051012071</v>
      </c>
      <c r="E59" s="474">
        <v>69.171004262842843</v>
      </c>
      <c r="F59" s="474">
        <v>81.796790619503369</v>
      </c>
      <c r="G59" s="482">
        <v>85.96176785573121</v>
      </c>
      <c r="Q59" s="904"/>
      <c r="R59" s="904"/>
      <c r="S59" s="904"/>
    </row>
    <row r="60" spans="1:19" x14ac:dyDescent="0.25">
      <c r="A60" s="478" t="s">
        <v>14</v>
      </c>
      <c r="B60" s="473">
        <v>141</v>
      </c>
      <c r="C60" s="474">
        <v>177.07092751190891</v>
      </c>
      <c r="D60" s="474">
        <v>122.54127468508091</v>
      </c>
      <c r="E60" s="474">
        <v>105.11189402933384</v>
      </c>
      <c r="F60" s="474">
        <v>61.993498546453878</v>
      </c>
      <c r="G60" s="482">
        <v>76.010089993710039</v>
      </c>
      <c r="Q60" s="904"/>
      <c r="R60" s="904"/>
      <c r="S60" s="904"/>
    </row>
    <row r="61" spans="1:19" x14ac:dyDescent="0.25">
      <c r="A61" s="478" t="s">
        <v>15</v>
      </c>
      <c r="B61" s="473">
        <v>108</v>
      </c>
      <c r="C61" s="474">
        <v>129.08602407277095</v>
      </c>
      <c r="D61" s="474">
        <v>162.36448092570868</v>
      </c>
      <c r="E61" s="474">
        <v>108.88542240093059</v>
      </c>
      <c r="F61" s="474">
        <v>94.565455496376231</v>
      </c>
      <c r="G61" s="482">
        <v>54.104649032663396</v>
      </c>
      <c r="Q61" s="904"/>
      <c r="R61" s="904"/>
      <c r="S61" s="904"/>
    </row>
    <row r="62" spans="1:19" x14ac:dyDescent="0.25">
      <c r="A62" s="478" t="s">
        <v>16</v>
      </c>
      <c r="B62" s="473">
        <v>101</v>
      </c>
      <c r="C62" s="474">
        <v>96.262841108954774</v>
      </c>
      <c r="D62" s="474">
        <v>115.6527543960263</v>
      </c>
      <c r="E62" s="474">
        <v>145.74928172103802</v>
      </c>
      <c r="F62" s="474">
        <v>94.262537827437257</v>
      </c>
      <c r="G62" s="482">
        <v>83.288531834368911</v>
      </c>
      <c r="Q62" s="904"/>
      <c r="R62" s="904"/>
      <c r="S62" s="904"/>
    </row>
    <row r="63" spans="1:19" x14ac:dyDescent="0.25">
      <c r="A63" s="478" t="s">
        <v>17</v>
      </c>
      <c r="B63" s="473">
        <v>87</v>
      </c>
      <c r="C63" s="474">
        <v>85.357528072950316</v>
      </c>
      <c r="D63" s="474">
        <v>80.72549397936271</v>
      </c>
      <c r="E63" s="474">
        <v>97.383791482707778</v>
      </c>
      <c r="F63" s="474">
        <v>123.10198790536978</v>
      </c>
      <c r="G63" s="482">
        <v>76.362070796812461</v>
      </c>
      <c r="Q63" s="904"/>
      <c r="R63" s="904"/>
      <c r="S63" s="904"/>
    </row>
    <row r="64" spans="1:19" x14ac:dyDescent="0.25">
      <c r="A64" s="478" t="s">
        <v>18</v>
      </c>
      <c r="B64" s="473">
        <v>96</v>
      </c>
      <c r="C64" s="474">
        <v>67.730946099894169</v>
      </c>
      <c r="D64" s="474">
        <v>68.099051013303807</v>
      </c>
      <c r="E64" s="474">
        <v>63.308305766289379</v>
      </c>
      <c r="F64" s="474">
        <v>76.38484052357218</v>
      </c>
      <c r="G64" s="482">
        <v>97.379017224230864</v>
      </c>
      <c r="Q64" s="919" t="s">
        <v>223</v>
      </c>
      <c r="R64" s="918"/>
      <c r="S64" s="920">
        <f>(SUM(D$48:D$50,D$61:D$65)/SUM(D$51:D$60))*100</f>
        <v>97.887405282968871</v>
      </c>
    </row>
    <row r="65" spans="1:19" ht="15.75" thickBot="1" x14ac:dyDescent="0.3">
      <c r="A65" s="479" t="s">
        <v>19</v>
      </c>
      <c r="B65" s="475">
        <v>127</v>
      </c>
      <c r="C65" s="476">
        <v>160.35099472229712</v>
      </c>
      <c r="D65" s="476">
        <v>162.85290563846371</v>
      </c>
      <c r="E65" s="476">
        <v>165.47164813272178</v>
      </c>
      <c r="F65" s="476">
        <v>163.16457638637041</v>
      </c>
      <c r="G65" s="483">
        <v>169.94191309164879</v>
      </c>
      <c r="Q65" s="919" t="s">
        <v>224</v>
      </c>
      <c r="R65" s="918"/>
      <c r="S65" s="920">
        <f>(SUM(D$48:D$50)/SUM(D$51:D$60))*100</f>
        <v>36.985271702043164</v>
      </c>
    </row>
    <row r="66" spans="1:19" ht="15.75" thickTop="1" x14ac:dyDescent="0.25">
      <c r="A66" s="478" t="s">
        <v>20</v>
      </c>
      <c r="B66" s="473">
        <v>2071</v>
      </c>
      <c r="C66" s="474">
        <v>2001.1497104320731</v>
      </c>
      <c r="D66" s="474">
        <v>1916.0765715589885</v>
      </c>
      <c r="E66" s="474">
        <v>1819.2056897487403</v>
      </c>
      <c r="F66" s="474">
        <v>1737.2557009414199</v>
      </c>
      <c r="G66" s="482">
        <v>1672.0095366140251</v>
      </c>
      <c r="Q66" s="919" t="s">
        <v>225</v>
      </c>
      <c r="R66" s="918"/>
      <c r="S66" s="920">
        <f>(SUM(D$61:D$65)/SUM(D$51:D$60))*100</f>
        <v>60.902133580925721</v>
      </c>
    </row>
    <row r="67" spans="1:19" x14ac:dyDescent="0.25">
      <c r="Q67" s="919" t="s">
        <v>226</v>
      </c>
      <c r="R67" s="918"/>
      <c r="S67" s="920">
        <f>(SUM(D$61:D$65)/SUM(D$48:D$50))*100</f>
        <v>164.66590828792349</v>
      </c>
    </row>
    <row r="68" spans="1:19" x14ac:dyDescent="0.25">
      <c r="Q68" s="919" t="s">
        <v>227</v>
      </c>
      <c r="R68" s="918"/>
      <c r="S68" s="921">
        <f>(D$21/D$43)*100</f>
        <v>94.085372320388487</v>
      </c>
    </row>
    <row r="69" spans="1:19" x14ac:dyDescent="0.25">
      <c r="Q69" s="919" t="s">
        <v>228</v>
      </c>
      <c r="R69" s="918"/>
      <c r="S69" s="921">
        <f>(SUM(D$48)/SUM(D$28:D$33))*1000</f>
        <v>393.23151609364044</v>
      </c>
    </row>
    <row r="70" spans="1:19" x14ac:dyDescent="0.25">
      <c r="Q70" s="919" t="s">
        <v>229</v>
      </c>
      <c r="R70" s="918"/>
      <c r="S70" s="921">
        <f>(SUM(D$52:D$54)/SUM(D$48:D$51,D$55:D$65))*100</f>
        <v>13.689875476716374</v>
      </c>
    </row>
    <row r="71" spans="1:19" x14ac:dyDescent="0.25">
      <c r="Q71" s="904"/>
      <c r="R71" s="904"/>
      <c r="S71" s="904"/>
    </row>
    <row r="72" spans="1:19" x14ac:dyDescent="0.25">
      <c r="Q72" s="904"/>
      <c r="R72" s="904"/>
      <c r="S72" s="904"/>
    </row>
    <row r="73" spans="1:19" x14ac:dyDescent="0.25">
      <c r="Q73" s="904"/>
      <c r="R73" s="904"/>
      <c r="S73" s="904"/>
    </row>
    <row r="74" spans="1:19" x14ac:dyDescent="0.25">
      <c r="Q74" s="904"/>
      <c r="R74" s="904"/>
      <c r="S74" s="904"/>
    </row>
    <row r="75" spans="1:19" x14ac:dyDescent="0.25">
      <c r="Q75" s="904"/>
      <c r="R75" s="904"/>
      <c r="S75" s="904"/>
    </row>
    <row r="76" spans="1:19" x14ac:dyDescent="0.25">
      <c r="Q76" s="904"/>
      <c r="R76" s="904"/>
      <c r="S76" s="904"/>
    </row>
    <row r="77" spans="1:19" x14ac:dyDescent="0.25">
      <c r="Q77" s="904"/>
      <c r="R77" s="904"/>
      <c r="S77" s="904"/>
    </row>
    <row r="78" spans="1:19" x14ac:dyDescent="0.25">
      <c r="Q78" s="904"/>
      <c r="R78" s="904"/>
      <c r="S78" s="904"/>
    </row>
    <row r="79" spans="1:19" x14ac:dyDescent="0.25">
      <c r="Q79" s="904"/>
      <c r="R79" s="904"/>
      <c r="S79" s="904"/>
    </row>
    <row r="80" spans="1:19" x14ac:dyDescent="0.25">
      <c r="Q80" s="904"/>
      <c r="R80" s="904"/>
      <c r="S80" s="904"/>
    </row>
    <row r="81" spans="17:19" x14ac:dyDescent="0.25">
      <c r="Q81" s="904"/>
      <c r="R81" s="904"/>
      <c r="S81" s="904"/>
    </row>
    <row r="82" spans="17:19" x14ac:dyDescent="0.25">
      <c r="Q82" s="904"/>
      <c r="R82" s="904"/>
      <c r="S82" s="904"/>
    </row>
    <row r="83" spans="17:19" x14ac:dyDescent="0.25">
      <c r="Q83" s="904"/>
      <c r="R83" s="904"/>
      <c r="S83" s="904"/>
    </row>
    <row r="84" spans="17:19" x14ac:dyDescent="0.25">
      <c r="Q84" s="919" t="s">
        <v>223</v>
      </c>
      <c r="R84" s="918"/>
      <c r="S84" s="920">
        <f>(SUM(E$48:E$50,E$61:E$65)/SUM(E$51:E$60))*100</f>
        <v>96.794063951993508</v>
      </c>
    </row>
    <row r="85" spans="17:19" x14ac:dyDescent="0.25">
      <c r="Q85" s="919" t="s">
        <v>224</v>
      </c>
      <c r="R85" s="918"/>
      <c r="S85" s="920">
        <f>(SUM(E$48:E$50)/SUM(E$51:E$60))*100</f>
        <v>33.965716471047799</v>
      </c>
    </row>
    <row r="86" spans="17:19" x14ac:dyDescent="0.25">
      <c r="Q86" s="919" t="s">
        <v>225</v>
      </c>
      <c r="R86" s="918"/>
      <c r="S86" s="920">
        <f>(SUM(E$61:E$65)/SUM(E$51:E$60))*100</f>
        <v>62.828347480945702</v>
      </c>
    </row>
    <row r="87" spans="17:19" x14ac:dyDescent="0.25">
      <c r="Q87" s="919" t="s">
        <v>226</v>
      </c>
      <c r="R87" s="918"/>
      <c r="S87" s="920">
        <f>(SUM(E$61:E$65)/SUM(E$48:E$50))*100</f>
        <v>184.97577560155474</v>
      </c>
    </row>
    <row r="88" spans="17:19" x14ac:dyDescent="0.25">
      <c r="Q88" s="919" t="s">
        <v>227</v>
      </c>
      <c r="R88" s="918"/>
      <c r="S88" s="921">
        <f>(E$21/E$43)*100</f>
        <v>93.758928489494792</v>
      </c>
    </row>
    <row r="89" spans="17:19" x14ac:dyDescent="0.25">
      <c r="Q89" s="919" t="s">
        <v>228</v>
      </c>
      <c r="R89" s="918"/>
      <c r="S89" s="921">
        <f>(SUM(E$48)/SUM(E$28:E$33))*1000</f>
        <v>358.48723801768199</v>
      </c>
    </row>
    <row r="90" spans="17:19" x14ac:dyDescent="0.25">
      <c r="Q90" s="919" t="s">
        <v>229</v>
      </c>
      <c r="R90" s="918"/>
      <c r="S90" s="921">
        <f>(SUM(E$52:E$54)/SUM(E$48:E$51,E$55:E$65))*100</f>
        <v>18.781157962199735</v>
      </c>
    </row>
    <row r="91" spans="17:19" x14ac:dyDescent="0.25">
      <c r="Q91" s="904"/>
      <c r="R91" s="904"/>
      <c r="S91" s="904"/>
    </row>
    <row r="92" spans="17:19" x14ac:dyDescent="0.25">
      <c r="Q92" s="904"/>
      <c r="R92" s="904"/>
      <c r="S92" s="904"/>
    </row>
    <row r="93" spans="17:19" x14ac:dyDescent="0.25">
      <c r="Q93" s="904"/>
      <c r="R93" s="904"/>
      <c r="S93" s="904"/>
    </row>
    <row r="94" spans="17:19" x14ac:dyDescent="0.25">
      <c r="Q94" s="904"/>
      <c r="R94" s="904"/>
      <c r="S94" s="904"/>
    </row>
    <row r="95" spans="17:19" x14ac:dyDescent="0.25">
      <c r="Q95" s="904"/>
      <c r="R95" s="904"/>
      <c r="S95" s="904"/>
    </row>
    <row r="96" spans="17:19" x14ac:dyDescent="0.25">
      <c r="Q96" s="904"/>
      <c r="R96" s="904"/>
      <c r="S96" s="904"/>
    </row>
    <row r="97" spans="17:19" x14ac:dyDescent="0.25">
      <c r="Q97" s="904"/>
      <c r="R97" s="904"/>
      <c r="S97" s="904"/>
    </row>
    <row r="98" spans="17:19" x14ac:dyDescent="0.25">
      <c r="Q98" s="904"/>
      <c r="R98" s="904"/>
      <c r="S98" s="904"/>
    </row>
    <row r="99" spans="17:19" x14ac:dyDescent="0.25">
      <c r="Q99" s="904"/>
      <c r="R99" s="904"/>
      <c r="S99" s="904"/>
    </row>
    <row r="100" spans="17:19" x14ac:dyDescent="0.25">
      <c r="Q100" s="904"/>
      <c r="R100" s="904"/>
      <c r="S100" s="904"/>
    </row>
    <row r="101" spans="17:19" x14ac:dyDescent="0.25">
      <c r="Q101" s="904"/>
      <c r="R101" s="904"/>
      <c r="S101" s="904"/>
    </row>
    <row r="102" spans="17:19" x14ac:dyDescent="0.25">
      <c r="Q102" s="904"/>
      <c r="R102" s="904"/>
      <c r="S102" s="904"/>
    </row>
    <row r="103" spans="17:19" x14ac:dyDescent="0.25">
      <c r="Q103" s="904"/>
      <c r="R103" s="904"/>
      <c r="S103" s="904"/>
    </row>
    <row r="104" spans="17:19" x14ac:dyDescent="0.25">
      <c r="Q104" s="919" t="s">
        <v>223</v>
      </c>
      <c r="R104" s="918"/>
      <c r="S104" s="920">
        <f>(SUM(F$48:F$50,F$61:F$65)/SUM(F$51:F$60))*100</f>
        <v>97.65173777900678</v>
      </c>
    </row>
    <row r="105" spans="17:19" x14ac:dyDescent="0.25">
      <c r="Q105" s="919" t="s">
        <v>224</v>
      </c>
      <c r="R105" s="918"/>
      <c r="S105" s="920">
        <f>(SUM(F$48:F$50)/SUM(F$51:F$60))*100</f>
        <v>34.908607143458248</v>
      </c>
    </row>
    <row r="106" spans="17:19" x14ac:dyDescent="0.25">
      <c r="Q106" s="919" t="s">
        <v>225</v>
      </c>
      <c r="R106" s="918"/>
      <c r="S106" s="920">
        <f>(SUM(F$61:F$65)/SUM(F$51:F$60))*100</f>
        <v>62.743130635548539</v>
      </c>
    </row>
    <row r="107" spans="17:19" x14ac:dyDescent="0.25">
      <c r="Q107" s="919" t="s">
        <v>226</v>
      </c>
      <c r="R107" s="918"/>
      <c r="S107" s="920">
        <f>(SUM(F$61:F$65)/SUM(F$48:F$50))*100</f>
        <v>179.73541704973582</v>
      </c>
    </row>
    <row r="108" spans="17:19" x14ac:dyDescent="0.25">
      <c r="Q108" s="919" t="s">
        <v>227</v>
      </c>
      <c r="R108" s="918"/>
      <c r="S108" s="921">
        <f>(F$21/F$43)*100</f>
        <v>93.310997591916305</v>
      </c>
    </row>
    <row r="109" spans="17:19" x14ac:dyDescent="0.25">
      <c r="Q109" s="919" t="s">
        <v>228</v>
      </c>
      <c r="R109" s="918"/>
      <c r="S109" s="921">
        <f>(SUM(F$48)/SUM(F$28:F$33))*1000</f>
        <v>420.28158370726476</v>
      </c>
    </row>
    <row r="110" spans="17:19" x14ac:dyDescent="0.25">
      <c r="Q110" s="919" t="s">
        <v>229</v>
      </c>
      <c r="R110" s="918"/>
      <c r="S110" s="921">
        <f>(SUM(F$52:F$54)/SUM(F$48:F$51,F$55:F$65))*100</f>
        <v>22.4570755164176</v>
      </c>
    </row>
    <row r="111" spans="17:19" x14ac:dyDescent="0.25">
      <c r="Q111" s="904"/>
      <c r="R111" s="904"/>
      <c r="S111" s="904"/>
    </row>
    <row r="112" spans="17:19" x14ac:dyDescent="0.25">
      <c r="Q112" s="904"/>
      <c r="R112" s="904"/>
      <c r="S112" s="904"/>
    </row>
    <row r="113" spans="17:19" x14ac:dyDescent="0.25">
      <c r="Q113" s="904"/>
      <c r="R113" s="904"/>
      <c r="S113" s="904"/>
    </row>
    <row r="114" spans="17:19" x14ac:dyDescent="0.25">
      <c r="Q114" s="904"/>
      <c r="R114" s="904"/>
      <c r="S114" s="904"/>
    </row>
    <row r="115" spans="17:19" x14ac:dyDescent="0.25">
      <c r="Q115" s="904"/>
      <c r="R115" s="904"/>
      <c r="S115" s="904"/>
    </row>
    <row r="116" spans="17:19" x14ac:dyDescent="0.25">
      <c r="Q116" s="904"/>
      <c r="R116" s="904"/>
      <c r="S116" s="904"/>
    </row>
    <row r="117" spans="17:19" x14ac:dyDescent="0.25">
      <c r="Q117" s="904"/>
      <c r="R117" s="904"/>
      <c r="S117" s="904"/>
    </row>
    <row r="118" spans="17:19" x14ac:dyDescent="0.25">
      <c r="Q118" s="904"/>
      <c r="R118" s="904"/>
      <c r="S118" s="904"/>
    </row>
    <row r="119" spans="17:19" x14ac:dyDescent="0.25">
      <c r="Q119" s="904"/>
      <c r="R119" s="904"/>
      <c r="S119" s="904"/>
    </row>
    <row r="120" spans="17:19" x14ac:dyDescent="0.25">
      <c r="Q120" s="904"/>
      <c r="R120" s="904"/>
      <c r="S120" s="904"/>
    </row>
    <row r="121" spans="17:19" x14ac:dyDescent="0.25">
      <c r="Q121" s="904"/>
      <c r="R121" s="904"/>
      <c r="S121" s="904"/>
    </row>
    <row r="122" spans="17:19" x14ac:dyDescent="0.25">
      <c r="Q122" s="904"/>
      <c r="R122" s="904"/>
      <c r="S122" s="904"/>
    </row>
    <row r="123" spans="17:19" x14ac:dyDescent="0.25">
      <c r="Q123" s="904"/>
      <c r="R123" s="904"/>
      <c r="S123" s="904"/>
    </row>
    <row r="124" spans="17:19" x14ac:dyDescent="0.25">
      <c r="Q124" s="919" t="s">
        <v>223</v>
      </c>
      <c r="R124" s="918"/>
      <c r="S124" s="920">
        <f>(SUM(G$48:G$50,G$61:G$65)/SUM(G$51:G$60))*100</f>
        <v>93.541182679970774</v>
      </c>
    </row>
    <row r="125" spans="17:19" x14ac:dyDescent="0.25">
      <c r="Q125" s="919" t="s">
        <v>224</v>
      </c>
      <c r="R125" s="918"/>
      <c r="S125" s="920">
        <f>(SUM(G$48:G$50)/SUM(G$51:G$60))*100</f>
        <v>37.854865598267288</v>
      </c>
    </row>
    <row r="126" spans="17:19" x14ac:dyDescent="0.25">
      <c r="Q126" s="919" t="s">
        <v>225</v>
      </c>
      <c r="R126" s="918"/>
      <c r="S126" s="920">
        <f>(SUM(G$61:G$65)/SUM(G$51:G$60))*100</f>
        <v>55.686317081703471</v>
      </c>
    </row>
    <row r="127" spans="17:19" x14ac:dyDescent="0.25">
      <c r="Q127" s="919" t="s">
        <v>226</v>
      </c>
      <c r="R127" s="918"/>
      <c r="S127" s="920">
        <f>(SUM(G$61:G$65)/SUM(G$48:G$50))*100</f>
        <v>147.10478085610313</v>
      </c>
    </row>
    <row r="128" spans="17:19" x14ac:dyDescent="0.25">
      <c r="Q128" s="919" t="s">
        <v>227</v>
      </c>
      <c r="R128" s="918"/>
      <c r="S128" s="921">
        <f>(G$21/G$43)*100</f>
        <v>92.773541429209871</v>
      </c>
    </row>
    <row r="129" spans="17:19" x14ac:dyDescent="0.25">
      <c r="Q129" s="919" t="s">
        <v>228</v>
      </c>
      <c r="R129" s="918"/>
      <c r="S129" s="921">
        <f>(SUM(G$48)/SUM(G$28:G$33))*1000</f>
        <v>473.62335285998097</v>
      </c>
    </row>
    <row r="130" spans="17:19" x14ac:dyDescent="0.25">
      <c r="Q130" s="919" t="s">
        <v>229</v>
      </c>
      <c r="R130" s="918"/>
      <c r="S130" s="921">
        <f>(SUM(G$52:G$54)/SUM(G$48:G$51,G$55:G$65))*100</f>
        <v>24.205431575538807</v>
      </c>
    </row>
    <row r="147" spans="4:8" x14ac:dyDescent="0.25">
      <c r="D147" s="19"/>
      <c r="E147" s="19"/>
      <c r="F147" s="19"/>
      <c r="G147" s="19"/>
      <c r="H147" s="19"/>
    </row>
  </sheetData>
  <mergeCells count="3">
    <mergeCell ref="A1:G1"/>
    <mergeCell ref="A23:G23"/>
    <mergeCell ref="A46:G46"/>
  </mergeCells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Z147"/>
  <sheetViews>
    <sheetView workbookViewId="0">
      <selection sqref="A1:G1"/>
    </sheetView>
  </sheetViews>
  <sheetFormatPr defaultRowHeight="15" x14ac:dyDescent="0.25"/>
  <cols>
    <col min="1" max="9" width="9.140625" style="18"/>
    <col min="10" max="11" width="11.140625" style="18" bestFit="1" customWidth="1"/>
    <col min="12" max="12" width="11.140625" style="18" customWidth="1"/>
    <col min="13" max="14" width="11.140625" style="18" bestFit="1" customWidth="1"/>
    <col min="15" max="15" width="11.140625" style="18" customWidth="1"/>
    <col min="16" max="17" width="11.140625" style="18" bestFit="1" customWidth="1"/>
    <col min="18" max="18" width="11.140625" style="18" customWidth="1"/>
    <col min="19" max="20" width="11.140625" style="18" bestFit="1" customWidth="1"/>
    <col min="21" max="21" width="11.140625" style="18" customWidth="1"/>
    <col min="22" max="23" width="11.140625" style="18" bestFit="1" customWidth="1"/>
    <col min="24" max="24" width="11.140625" style="18" customWidth="1"/>
    <col min="25" max="26" width="11.140625" style="18" bestFit="1" customWidth="1"/>
    <col min="27" max="16384" width="9.140625" style="18"/>
  </cols>
  <sheetData>
    <row r="1" spans="1:26" x14ac:dyDescent="0.25">
      <c r="A1" s="922" t="s">
        <v>130</v>
      </c>
      <c r="B1" s="923"/>
      <c r="C1" s="923"/>
      <c r="D1" s="923"/>
      <c r="E1" s="923"/>
      <c r="F1" s="923"/>
      <c r="G1" s="924"/>
      <c r="J1" s="20" t="s">
        <v>23</v>
      </c>
      <c r="K1" s="20" t="s">
        <v>24</v>
      </c>
      <c r="L1" s="20"/>
      <c r="M1" s="20" t="s">
        <v>23</v>
      </c>
      <c r="N1" s="20" t="s">
        <v>24</v>
      </c>
      <c r="O1" s="20"/>
      <c r="P1" s="20" t="s">
        <v>23</v>
      </c>
      <c r="Q1" s="20" t="s">
        <v>24</v>
      </c>
      <c r="R1" s="20"/>
      <c r="S1" s="20" t="s">
        <v>23</v>
      </c>
      <c r="T1" s="20" t="s">
        <v>24</v>
      </c>
      <c r="U1" s="20"/>
      <c r="V1" s="20" t="s">
        <v>23</v>
      </c>
      <c r="W1" s="20" t="s">
        <v>24</v>
      </c>
      <c r="X1" s="20"/>
      <c r="Y1" s="20" t="s">
        <v>23</v>
      </c>
      <c r="Z1" s="20" t="s">
        <v>24</v>
      </c>
    </row>
    <row r="2" spans="1:26" x14ac:dyDescent="0.25">
      <c r="A2" s="491" t="s">
        <v>1</v>
      </c>
      <c r="B2" s="485">
        <v>2010</v>
      </c>
      <c r="C2" s="485">
        <v>2015</v>
      </c>
      <c r="D2" s="485">
        <v>2020</v>
      </c>
      <c r="E2" s="485">
        <v>2025</v>
      </c>
      <c r="F2" s="485">
        <v>2030</v>
      </c>
      <c r="G2" s="494">
        <v>2035</v>
      </c>
      <c r="J2" s="1">
        <f>B2</f>
        <v>2010</v>
      </c>
      <c r="K2" s="1">
        <f>B24</f>
        <v>2010</v>
      </c>
      <c r="L2" s="1"/>
      <c r="M2" s="1">
        <v>2015</v>
      </c>
      <c r="N2" s="1">
        <v>2015</v>
      </c>
      <c r="O2" s="1"/>
      <c r="P2" s="1">
        <v>2020</v>
      </c>
      <c r="Q2" s="1">
        <v>2020</v>
      </c>
      <c r="R2" s="1"/>
      <c r="S2" s="1">
        <v>2025</v>
      </c>
      <c r="T2" s="1">
        <v>2025</v>
      </c>
      <c r="U2" s="1"/>
      <c r="V2" s="1">
        <v>2030</v>
      </c>
      <c r="W2" s="1">
        <v>2030</v>
      </c>
      <c r="X2" s="1"/>
      <c r="Y2" s="1">
        <v>2035</v>
      </c>
      <c r="Z2" s="1">
        <v>2035</v>
      </c>
    </row>
    <row r="3" spans="1:26" x14ac:dyDescent="0.25">
      <c r="A3" s="491" t="s">
        <v>2</v>
      </c>
      <c r="B3" s="485">
        <v>34</v>
      </c>
      <c r="C3" s="486">
        <v>18.847873044267651</v>
      </c>
      <c r="D3" s="486">
        <v>22.126189100103783</v>
      </c>
      <c r="E3" s="486">
        <v>25.030494264009555</v>
      </c>
      <c r="F3" s="486">
        <v>22.634809078890818</v>
      </c>
      <c r="G3" s="495">
        <v>18.822931677053962</v>
      </c>
      <c r="I3" s="21" t="s">
        <v>2</v>
      </c>
      <c r="J3" s="20">
        <f>-B3/B$66</f>
        <v>-3.3797216699801194E-2</v>
      </c>
      <c r="K3" s="20">
        <f>B25/B$66</f>
        <v>3.6779324055666002E-2</v>
      </c>
      <c r="L3" s="21" t="s">
        <v>2</v>
      </c>
      <c r="M3" s="20">
        <f>-C3/C$66</f>
        <v>-2.0215790831331629E-2</v>
      </c>
      <c r="N3" s="20">
        <f>C25/C$66</f>
        <v>1.9352186939844966E-2</v>
      </c>
      <c r="O3" s="21" t="s">
        <v>2</v>
      </c>
      <c r="P3" s="20">
        <f>-D3/D$66</f>
        <v>-2.5690149279286777E-2</v>
      </c>
      <c r="Q3" s="20">
        <f>D25/D$66</f>
        <v>2.4684243380924436E-2</v>
      </c>
      <c r="R3" s="21" t="s">
        <v>2</v>
      </c>
      <c r="S3" s="20">
        <f>-E3/E$66</f>
        <v>-3.1449306574147198E-2</v>
      </c>
      <c r="T3" s="20">
        <f>E25/E$66</f>
        <v>3.0215945034721952E-2</v>
      </c>
      <c r="U3" s="21" t="s">
        <v>2</v>
      </c>
      <c r="V3" s="20">
        <f>-F3/F$66</f>
        <v>-3.1141313769479304E-2</v>
      </c>
      <c r="W3" s="20">
        <f>F25/F$66</f>
        <v>2.9920089011961165E-2</v>
      </c>
      <c r="X3" s="21" t="s">
        <v>2</v>
      </c>
      <c r="Y3" s="20">
        <f>-G3/G$66</f>
        <v>-2.8909052649745279E-2</v>
      </c>
      <c r="Z3" s="20">
        <f>G25/G$66</f>
        <v>2.7775364054691127E-2</v>
      </c>
    </row>
    <row r="4" spans="1:26" x14ac:dyDescent="0.25">
      <c r="A4" s="491" t="s">
        <v>3</v>
      </c>
      <c r="B4" s="485">
        <v>35</v>
      </c>
      <c r="C4" s="486">
        <v>31.48307195254268</v>
      </c>
      <c r="D4" s="486">
        <v>16.438910384452775</v>
      </c>
      <c r="E4" s="486">
        <v>20.737049316273353</v>
      </c>
      <c r="F4" s="486">
        <v>23.146625340266759</v>
      </c>
      <c r="G4" s="495">
        <v>20.351341747893439</v>
      </c>
      <c r="I4" s="21" t="s">
        <v>3</v>
      </c>
      <c r="J4" s="20">
        <f t="shared" ref="J4:J20" si="0">-B4/B$66</f>
        <v>-3.4791252485089463E-2</v>
      </c>
      <c r="K4" s="20">
        <f t="shared" ref="K4:K20" si="1">B26/B$66</f>
        <v>2.0874751491053677E-2</v>
      </c>
      <c r="L4" s="21" t="s">
        <v>3</v>
      </c>
      <c r="M4" s="20">
        <f t="shared" ref="M4:M20" si="2">-C4/C$66</f>
        <v>-3.3768011691586407E-2</v>
      </c>
      <c r="N4" s="20">
        <f t="shared" ref="N4:N20" si="3">C26/C$66</f>
        <v>3.8034496374239307E-2</v>
      </c>
      <c r="O4" s="21" t="s">
        <v>3</v>
      </c>
      <c r="P4" s="20">
        <f t="shared" ref="P4:P20" si="4">-D4/D$66</f>
        <v>-1.9086796187755103E-2</v>
      </c>
      <c r="Q4" s="20">
        <f t="shared" ref="Q4:Q20" si="5">D26/D$66</f>
        <v>1.7813550970601538E-2</v>
      </c>
      <c r="R4" s="21" t="s">
        <v>3</v>
      </c>
      <c r="S4" s="20">
        <f t="shared" ref="S4:S20" si="6">-E4/E$66</f>
        <v>-2.6054851914307418E-2</v>
      </c>
      <c r="T4" s="20">
        <f t="shared" ref="T4:T20" si="7">E26/E$66</f>
        <v>2.5088736931377885E-2</v>
      </c>
      <c r="U4" s="21" t="s">
        <v>3</v>
      </c>
      <c r="V4" s="20">
        <f t="shared" ref="V4:V20" si="8">-F4/F$66</f>
        <v>-3.1845478347686161E-2</v>
      </c>
      <c r="W4" s="20">
        <f t="shared" ref="W4:W20" si="9">F26/F$66</f>
        <v>3.0600900540467855E-2</v>
      </c>
      <c r="X4" s="21" t="s">
        <v>3</v>
      </c>
      <c r="Y4" s="20">
        <f t="shared" ref="Y4:Y20" si="10">-G4/G$66</f>
        <v>-3.1256449323461249E-2</v>
      </c>
      <c r="Z4" s="20">
        <f t="shared" ref="Z4:Z20" si="11">G26/G$66</f>
        <v>3.004002698062606E-2</v>
      </c>
    </row>
    <row r="5" spans="1:26" x14ac:dyDescent="0.25">
      <c r="A5" s="491" t="s">
        <v>4</v>
      </c>
      <c r="B5" s="485">
        <v>19</v>
      </c>
      <c r="C5" s="486">
        <v>33.651797399592887</v>
      </c>
      <c r="D5" s="486">
        <v>28.932973551398753</v>
      </c>
      <c r="E5" s="486">
        <v>14.075101993635304</v>
      </c>
      <c r="F5" s="486">
        <v>19.483648482029608</v>
      </c>
      <c r="G5" s="495">
        <v>21.252928475973075</v>
      </c>
      <c r="I5" s="21" t="s">
        <v>4</v>
      </c>
      <c r="J5" s="20">
        <f t="shared" si="0"/>
        <v>-1.8886679920477135E-2</v>
      </c>
      <c r="K5" s="20">
        <f t="shared" si="1"/>
        <v>3.6779324055666002E-2</v>
      </c>
      <c r="L5" s="21" t="s">
        <v>4</v>
      </c>
      <c r="M5" s="20">
        <f t="shared" si="2"/>
        <v>-3.6094136231219133E-2</v>
      </c>
      <c r="N5" s="20">
        <f t="shared" si="3"/>
        <v>1.9750364151747007E-2</v>
      </c>
      <c r="O5" s="21" t="s">
        <v>4</v>
      </c>
      <c r="P5" s="20">
        <f t="shared" si="4"/>
        <v>-3.3593331696943854E-2</v>
      </c>
      <c r="Q5" s="20">
        <f t="shared" si="5"/>
        <v>3.9544918148449064E-2</v>
      </c>
      <c r="R5" s="21" t="s">
        <v>4</v>
      </c>
      <c r="S5" s="20">
        <f t="shared" si="6"/>
        <v>-1.7684516853376752E-2</v>
      </c>
      <c r="T5" s="20">
        <f t="shared" si="7"/>
        <v>1.5788106226361079E-2</v>
      </c>
      <c r="U5" s="21" t="s">
        <v>4</v>
      </c>
      <c r="V5" s="20">
        <f t="shared" si="8"/>
        <v>-2.6805899207648882E-2</v>
      </c>
      <c r="W5" s="20">
        <f t="shared" si="9"/>
        <v>2.5936880303088883E-2</v>
      </c>
      <c r="X5" s="21" t="s">
        <v>4</v>
      </c>
      <c r="Y5" s="20">
        <f t="shared" si="10"/>
        <v>-3.264114426033652E-2</v>
      </c>
      <c r="Z5" s="20">
        <f t="shared" si="11"/>
        <v>3.1353057949824452E-2</v>
      </c>
    </row>
    <row r="6" spans="1:26" x14ac:dyDescent="0.25">
      <c r="A6" s="491" t="s">
        <v>5</v>
      </c>
      <c r="B6" s="485">
        <v>26</v>
      </c>
      <c r="C6" s="486">
        <v>17.168208311724023</v>
      </c>
      <c r="D6" s="486">
        <v>32.32269150742804</v>
      </c>
      <c r="E6" s="486">
        <v>26.271454416782174</v>
      </c>
      <c r="F6" s="486">
        <v>11.747730667622005</v>
      </c>
      <c r="G6" s="495">
        <v>18.329036023580638</v>
      </c>
      <c r="I6" s="21" t="s">
        <v>5</v>
      </c>
      <c r="J6" s="20">
        <f t="shared" si="0"/>
        <v>-2.584493041749503E-2</v>
      </c>
      <c r="K6" s="20">
        <f t="shared" si="1"/>
        <v>3.4791252485089463E-2</v>
      </c>
      <c r="L6" s="21" t="s">
        <v>5</v>
      </c>
      <c r="M6" s="20">
        <f t="shared" si="2"/>
        <v>-1.8414221454239831E-2</v>
      </c>
      <c r="N6" s="20">
        <f t="shared" si="3"/>
        <v>3.7048878849827854E-2</v>
      </c>
      <c r="O6" s="21" t="s">
        <v>5</v>
      </c>
      <c r="P6" s="20">
        <f t="shared" si="4"/>
        <v>-3.7529046062896858E-2</v>
      </c>
      <c r="Q6" s="20">
        <f t="shared" si="5"/>
        <v>1.8355694187919123E-2</v>
      </c>
      <c r="R6" s="21" t="s">
        <v>5</v>
      </c>
      <c r="S6" s="20">
        <f t="shared" si="6"/>
        <v>-3.3008498169774719E-2</v>
      </c>
      <c r="T6" s="20">
        <f t="shared" si="7"/>
        <v>4.1152335787124024E-2</v>
      </c>
      <c r="U6" s="21" t="s">
        <v>5</v>
      </c>
      <c r="V6" s="20">
        <f t="shared" si="8"/>
        <v>-1.6162706101238242E-2</v>
      </c>
      <c r="W6" s="20">
        <f t="shared" si="9"/>
        <v>1.3314292824605471E-2</v>
      </c>
      <c r="X6" s="21" t="s">
        <v>5</v>
      </c>
      <c r="Y6" s="20">
        <f t="shared" si="10"/>
        <v>-2.8150506866617016E-2</v>
      </c>
      <c r="Z6" s="20">
        <f t="shared" si="11"/>
        <v>2.7504560946337912E-2</v>
      </c>
    </row>
    <row r="7" spans="1:26" x14ac:dyDescent="0.25">
      <c r="A7" s="491" t="s">
        <v>6</v>
      </c>
      <c r="B7" s="485">
        <v>26</v>
      </c>
      <c r="C7" s="486">
        <v>24.06127744453465</v>
      </c>
      <c r="D7" s="486">
        <v>15.276116591620506</v>
      </c>
      <c r="E7" s="486">
        <v>30.92003395052571</v>
      </c>
      <c r="F7" s="486">
        <v>23.421083068928617</v>
      </c>
      <c r="G7" s="495">
        <v>9.4335672463748352</v>
      </c>
      <c r="I7" s="21" t="s">
        <v>6</v>
      </c>
      <c r="J7" s="20">
        <f t="shared" si="0"/>
        <v>-2.584493041749503E-2</v>
      </c>
      <c r="K7" s="20">
        <f t="shared" si="1"/>
        <v>1.8886679920477135E-2</v>
      </c>
      <c r="L7" s="21" t="s">
        <v>6</v>
      </c>
      <c r="M7" s="20">
        <f t="shared" si="2"/>
        <v>-2.5807567294776963E-2</v>
      </c>
      <c r="N7" s="20">
        <f t="shared" si="3"/>
        <v>3.5948706046696109E-2</v>
      </c>
      <c r="O7" s="21" t="s">
        <v>6</v>
      </c>
      <c r="P7" s="20">
        <f t="shared" si="4"/>
        <v>-1.7736706211404454E-2</v>
      </c>
      <c r="Q7" s="20">
        <f t="shared" si="5"/>
        <v>3.6998699480944384E-2</v>
      </c>
      <c r="R7" s="21" t="s">
        <v>6</v>
      </c>
      <c r="S7" s="20">
        <f t="shared" si="6"/>
        <v>-3.8849158020475894E-2</v>
      </c>
      <c r="T7" s="20">
        <f t="shared" si="7"/>
        <v>1.6517501102474165E-2</v>
      </c>
      <c r="U7" s="21" t="s">
        <v>6</v>
      </c>
      <c r="V7" s="20">
        <f t="shared" si="8"/>
        <v>-3.2223081455135763E-2</v>
      </c>
      <c r="W7" s="20">
        <f t="shared" si="9"/>
        <v>4.3263285415910152E-2</v>
      </c>
      <c r="X7" s="21" t="s">
        <v>6</v>
      </c>
      <c r="Y7" s="20">
        <f t="shared" si="10"/>
        <v>-1.4488470599551488E-2</v>
      </c>
      <c r="Z7" s="20">
        <f t="shared" si="11"/>
        <v>1.0143068142340788E-2</v>
      </c>
    </row>
    <row r="8" spans="1:26" x14ac:dyDescent="0.25">
      <c r="A8" s="491" t="s">
        <v>7</v>
      </c>
      <c r="B8" s="485">
        <v>21</v>
      </c>
      <c r="C8" s="486">
        <v>24.261060839013158</v>
      </c>
      <c r="D8" s="486">
        <v>21.982748902420415</v>
      </c>
      <c r="E8" s="486">
        <v>13.326299744509717</v>
      </c>
      <c r="F8" s="486">
        <v>29.417717967077422</v>
      </c>
      <c r="G8" s="495">
        <v>20.337787987805228</v>
      </c>
      <c r="I8" s="21" t="s">
        <v>7</v>
      </c>
      <c r="J8" s="20">
        <f t="shared" si="0"/>
        <v>-2.0874751491053677E-2</v>
      </c>
      <c r="K8" s="20">
        <f t="shared" si="1"/>
        <v>1.5904572564612324E-2</v>
      </c>
      <c r="L8" s="21" t="s">
        <v>7</v>
      </c>
      <c r="M8" s="20">
        <f t="shared" si="2"/>
        <v>-2.6021850323151841E-2</v>
      </c>
      <c r="N8" s="20">
        <f t="shared" si="3"/>
        <v>1.9144304293144832E-2</v>
      </c>
      <c r="O8" s="21" t="s">
        <v>7</v>
      </c>
      <c r="P8" s="20">
        <f t="shared" si="4"/>
        <v>-2.5523604553737141E-2</v>
      </c>
      <c r="Q8" s="20">
        <f t="shared" si="5"/>
        <v>3.7281449704379188E-2</v>
      </c>
      <c r="R8" s="21" t="s">
        <v>7</v>
      </c>
      <c r="S8" s="20">
        <f t="shared" si="6"/>
        <v>-1.6743691984008421E-2</v>
      </c>
      <c r="T8" s="20">
        <f t="shared" si="7"/>
        <v>3.6679039701898779E-2</v>
      </c>
      <c r="U8" s="21" t="s">
        <v>7</v>
      </c>
      <c r="V8" s="20">
        <f t="shared" si="8"/>
        <v>-4.047334273515768E-2</v>
      </c>
      <c r="W8" s="20">
        <f t="shared" si="9"/>
        <v>1.4518419176658017E-2</v>
      </c>
      <c r="X8" s="21" t="s">
        <v>7</v>
      </c>
      <c r="Y8" s="20">
        <f t="shared" si="10"/>
        <v>-3.1235632886855373E-2</v>
      </c>
      <c r="Z8" s="20">
        <f t="shared" si="11"/>
        <v>4.6638507280707821E-2</v>
      </c>
    </row>
    <row r="9" spans="1:26" x14ac:dyDescent="0.25">
      <c r="A9" s="491" t="s">
        <v>8</v>
      </c>
      <c r="B9" s="485">
        <v>26</v>
      </c>
      <c r="C9" s="486">
        <v>19.070104018767054</v>
      </c>
      <c r="D9" s="486">
        <v>22.689768211989435</v>
      </c>
      <c r="E9" s="486">
        <v>20.012231749634402</v>
      </c>
      <c r="F9" s="486">
        <v>11.489581615660706</v>
      </c>
      <c r="G9" s="495">
        <v>28.14203704493109</v>
      </c>
      <c r="I9" s="21" t="s">
        <v>8</v>
      </c>
      <c r="J9" s="20">
        <f t="shared" si="0"/>
        <v>-2.584493041749503E-2</v>
      </c>
      <c r="K9" s="20">
        <f t="shared" si="1"/>
        <v>2.4850894632206761E-2</v>
      </c>
      <c r="L9" s="21" t="s">
        <v>8</v>
      </c>
      <c r="M9" s="20">
        <f t="shared" si="2"/>
        <v>-2.0454150612627446E-2</v>
      </c>
      <c r="N9" s="20">
        <f t="shared" si="3"/>
        <v>1.5255349556009368E-2</v>
      </c>
      <c r="O9" s="21" t="s">
        <v>8</v>
      </c>
      <c r="P9" s="20">
        <f t="shared" si="4"/>
        <v>-2.6344506495955523E-2</v>
      </c>
      <c r="Q9" s="20">
        <f t="shared" si="5"/>
        <v>1.9435623445131056E-2</v>
      </c>
      <c r="R9" s="21" t="s">
        <v>8</v>
      </c>
      <c r="S9" s="20">
        <f t="shared" si="6"/>
        <v>-2.5144162352082836E-2</v>
      </c>
      <c r="T9" s="20">
        <f t="shared" si="7"/>
        <v>3.8540016144571851E-2</v>
      </c>
      <c r="U9" s="21" t="s">
        <v>8</v>
      </c>
      <c r="V9" s="20">
        <f t="shared" si="8"/>
        <v>-1.5807540718645392E-2</v>
      </c>
      <c r="W9" s="20">
        <f t="shared" si="9"/>
        <v>3.6358506774990119E-2</v>
      </c>
      <c r="X9" s="21" t="s">
        <v>8</v>
      </c>
      <c r="Y9" s="20">
        <f t="shared" si="10"/>
        <v>-4.3221727866906215E-2</v>
      </c>
      <c r="Z9" s="20">
        <f t="shared" si="11"/>
        <v>1.2260417467802421E-2</v>
      </c>
    </row>
    <row r="10" spans="1:26" x14ac:dyDescent="0.25">
      <c r="A10" s="491" t="s">
        <v>9</v>
      </c>
      <c r="B10" s="485">
        <v>28</v>
      </c>
      <c r="C10" s="486">
        <v>23.866406067749494</v>
      </c>
      <c r="D10" s="486">
        <v>17.142306046795767</v>
      </c>
      <c r="E10" s="486">
        <v>21.134829766370242</v>
      </c>
      <c r="F10" s="486">
        <v>18.010793853524941</v>
      </c>
      <c r="G10" s="495">
        <v>9.6731367709031364</v>
      </c>
      <c r="I10" s="21" t="s">
        <v>9</v>
      </c>
      <c r="J10" s="20">
        <f t="shared" si="0"/>
        <v>-2.7833001988071572E-2</v>
      </c>
      <c r="K10" s="20">
        <f t="shared" si="1"/>
        <v>3.0815109343936383E-2</v>
      </c>
      <c r="L10" s="21" t="s">
        <v>9</v>
      </c>
      <c r="M10" s="20">
        <f t="shared" si="2"/>
        <v>-2.5598552782484265E-2</v>
      </c>
      <c r="N10" s="20">
        <f t="shared" si="3"/>
        <v>2.4481169420583274E-2</v>
      </c>
      <c r="O10" s="21" t="s">
        <v>9</v>
      </c>
      <c r="P10" s="20">
        <f t="shared" si="4"/>
        <v>-1.9903490806346676E-2</v>
      </c>
      <c r="Q10" s="20">
        <f t="shared" si="5"/>
        <v>1.4512249677047947E-2</v>
      </c>
      <c r="R10" s="21" t="s">
        <v>9</v>
      </c>
      <c r="S10" s="20">
        <f t="shared" si="6"/>
        <v>-2.6554639061630629E-2</v>
      </c>
      <c r="T10" s="20">
        <f t="shared" si="7"/>
        <v>1.9740209585996295E-2</v>
      </c>
      <c r="U10" s="21" t="s">
        <v>9</v>
      </c>
      <c r="V10" s="20">
        <f t="shared" si="8"/>
        <v>-2.4779523462077922E-2</v>
      </c>
      <c r="W10" s="20">
        <f t="shared" si="9"/>
        <v>4.026970631163275E-2</v>
      </c>
      <c r="X10" s="21" t="s">
        <v>9</v>
      </c>
      <c r="Y10" s="20">
        <f t="shared" si="10"/>
        <v>-1.4856411583277518E-2</v>
      </c>
      <c r="Z10" s="20">
        <f t="shared" si="11"/>
        <v>3.622844020955146E-2</v>
      </c>
    </row>
    <row r="11" spans="1:26" x14ac:dyDescent="0.25">
      <c r="A11" s="491" t="s">
        <v>10</v>
      </c>
      <c r="B11" s="485">
        <v>23</v>
      </c>
      <c r="C11" s="486">
        <v>26.17499440310338</v>
      </c>
      <c r="D11" s="486">
        <v>21.709728221575734</v>
      </c>
      <c r="E11" s="486">
        <v>15.240332867895896</v>
      </c>
      <c r="F11" s="486">
        <v>19.624893071234659</v>
      </c>
      <c r="G11" s="495">
        <v>15.976300626415705</v>
      </c>
      <c r="I11" s="21" t="s">
        <v>10</v>
      </c>
      <c r="J11" s="20">
        <f t="shared" si="0"/>
        <v>-2.2862823061630219E-2</v>
      </c>
      <c r="K11" s="20">
        <f t="shared" si="1"/>
        <v>2.584493041749503E-2</v>
      </c>
      <c r="L11" s="21" t="s">
        <v>10</v>
      </c>
      <c r="M11" s="20">
        <f t="shared" si="2"/>
        <v>-2.807469100739449E-2</v>
      </c>
      <c r="N11" s="20">
        <f t="shared" si="3"/>
        <v>3.1157129866537899E-2</v>
      </c>
      <c r="O11" s="21" t="s">
        <v>10</v>
      </c>
      <c r="P11" s="20">
        <f t="shared" si="4"/>
        <v>-2.5206607260823313E-2</v>
      </c>
      <c r="Q11" s="20">
        <f t="shared" si="5"/>
        <v>2.3847400841633021E-2</v>
      </c>
      <c r="R11" s="21" t="s">
        <v>10</v>
      </c>
      <c r="S11" s="20">
        <f t="shared" si="6"/>
        <v>-1.9148559177422045E-2</v>
      </c>
      <c r="T11" s="20">
        <f t="shared" si="7"/>
        <v>1.3534888840535086E-2</v>
      </c>
      <c r="U11" s="21" t="s">
        <v>10</v>
      </c>
      <c r="V11" s="20">
        <f t="shared" si="8"/>
        <v>-2.7000225656586233E-2</v>
      </c>
      <c r="W11" s="20">
        <f t="shared" si="9"/>
        <v>2.0213227285616909E-2</v>
      </c>
      <c r="X11" s="21" t="s">
        <v>10</v>
      </c>
      <c r="Y11" s="20">
        <f t="shared" si="10"/>
        <v>-2.4537076576665196E-2</v>
      </c>
      <c r="Z11" s="20">
        <f t="shared" si="11"/>
        <v>4.2574634448953465E-2</v>
      </c>
    </row>
    <row r="12" spans="1:26" x14ac:dyDescent="0.25">
      <c r="A12" s="492" t="s">
        <v>11</v>
      </c>
      <c r="B12" s="487">
        <v>36</v>
      </c>
      <c r="C12" s="488">
        <v>20.246255054422509</v>
      </c>
      <c r="D12" s="488">
        <v>24.371781560318819</v>
      </c>
      <c r="E12" s="488">
        <v>19.494087987680519</v>
      </c>
      <c r="F12" s="488">
        <v>13.360968726520964</v>
      </c>
      <c r="G12" s="496">
        <v>18.125868809061906</v>
      </c>
      <c r="I12" s="21" t="s">
        <v>11</v>
      </c>
      <c r="J12" s="20">
        <f t="shared" si="0"/>
        <v>-3.5785288270377733E-2</v>
      </c>
      <c r="K12" s="20">
        <f t="shared" si="1"/>
        <v>4.1749502982107355E-2</v>
      </c>
      <c r="L12" s="21" t="s">
        <v>11</v>
      </c>
      <c r="M12" s="20">
        <f t="shared" si="2"/>
        <v>-2.1715662893987818E-2</v>
      </c>
      <c r="N12" s="20">
        <f t="shared" si="3"/>
        <v>2.4664314874998573E-2</v>
      </c>
      <c r="O12" s="21" t="s">
        <v>11</v>
      </c>
      <c r="P12" s="20">
        <f t="shared" si="4"/>
        <v>-2.8297448948577525E-2</v>
      </c>
      <c r="Q12" s="20">
        <f t="shared" si="5"/>
        <v>3.1616716497318766E-2</v>
      </c>
      <c r="R12" s="21" t="s">
        <v>11</v>
      </c>
      <c r="S12" s="20">
        <f t="shared" si="6"/>
        <v>-2.4493145961943071E-2</v>
      </c>
      <c r="T12" s="20">
        <f t="shared" si="7"/>
        <v>2.2943865888158516E-2</v>
      </c>
      <c r="U12" s="21" t="s">
        <v>11</v>
      </c>
      <c r="V12" s="20">
        <f t="shared" si="8"/>
        <v>-1.8382223500388317E-2</v>
      </c>
      <c r="W12" s="20">
        <f t="shared" si="9"/>
        <v>1.25643660525767E-2</v>
      </c>
      <c r="X12" s="21" t="s">
        <v>11</v>
      </c>
      <c r="Y12" s="20">
        <f t="shared" si="10"/>
        <v>-2.7838474086495736E-2</v>
      </c>
      <c r="Z12" s="20">
        <f t="shared" si="11"/>
        <v>2.1142238276884585E-2</v>
      </c>
    </row>
    <row r="13" spans="1:26" x14ac:dyDescent="0.25">
      <c r="A13" s="492" t="s">
        <v>12</v>
      </c>
      <c r="B13" s="487">
        <v>52</v>
      </c>
      <c r="C13" s="488">
        <v>31.660696786531613</v>
      </c>
      <c r="D13" s="488">
        <v>17.463663314122407</v>
      </c>
      <c r="E13" s="488">
        <v>22.464297432017663</v>
      </c>
      <c r="F13" s="488">
        <v>17.127905259627667</v>
      </c>
      <c r="G13" s="496">
        <v>11.443835170175589</v>
      </c>
      <c r="I13" s="21" t="s">
        <v>12</v>
      </c>
      <c r="J13" s="20">
        <f t="shared" si="0"/>
        <v>-5.168986083499006E-2</v>
      </c>
      <c r="K13" s="20">
        <f t="shared" si="1"/>
        <v>4.4731610337972169E-2</v>
      </c>
      <c r="L13" s="21" t="s">
        <v>12</v>
      </c>
      <c r="M13" s="20">
        <f t="shared" si="2"/>
        <v>-3.3958527962676337E-2</v>
      </c>
      <c r="N13" s="20">
        <f t="shared" si="3"/>
        <v>4.1341748631008257E-2</v>
      </c>
      <c r="O13" s="21" t="s">
        <v>12</v>
      </c>
      <c r="P13" s="20">
        <f t="shared" si="4"/>
        <v>-2.0276610467046235E-2</v>
      </c>
      <c r="Q13" s="20">
        <f t="shared" si="5"/>
        <v>2.3133030651962334E-2</v>
      </c>
      <c r="R13" s="21" t="s">
        <v>12</v>
      </c>
      <c r="S13" s="20">
        <f t="shared" si="6"/>
        <v>-2.8225035009723426E-2</v>
      </c>
      <c r="T13" s="20">
        <f t="shared" si="7"/>
        <v>3.1914693819657503E-2</v>
      </c>
      <c r="U13" s="21" t="s">
        <v>12</v>
      </c>
      <c r="V13" s="20">
        <f t="shared" si="8"/>
        <v>-2.356483193849487E-2</v>
      </c>
      <c r="W13" s="20">
        <f t="shared" si="9"/>
        <v>2.1856085007906728E-2</v>
      </c>
      <c r="X13" s="21" t="s">
        <v>12</v>
      </c>
      <c r="Y13" s="20">
        <f t="shared" si="10"/>
        <v>-1.757592489446852E-2</v>
      </c>
      <c r="Z13" s="20">
        <f t="shared" si="11"/>
        <v>1.1567704065301733E-2</v>
      </c>
    </row>
    <row r="14" spans="1:26" x14ac:dyDescent="0.25">
      <c r="A14" s="492" t="s">
        <v>13</v>
      </c>
      <c r="B14" s="487">
        <v>51</v>
      </c>
      <c r="C14" s="488">
        <v>47.083639020399744</v>
      </c>
      <c r="D14" s="488">
        <v>27.292930824569943</v>
      </c>
      <c r="E14" s="488">
        <v>14.786112675748566</v>
      </c>
      <c r="F14" s="488">
        <v>20.573013292719317</v>
      </c>
      <c r="G14" s="496">
        <v>14.696097350509394</v>
      </c>
      <c r="I14" s="21" t="s">
        <v>13</v>
      </c>
      <c r="J14" s="20">
        <f t="shared" si="0"/>
        <v>-5.0695825049701791E-2</v>
      </c>
      <c r="K14" s="20">
        <f t="shared" si="1"/>
        <v>3.3797216699801194E-2</v>
      </c>
      <c r="L14" s="21" t="s">
        <v>13</v>
      </c>
      <c r="M14" s="20">
        <f t="shared" si="2"/>
        <v>-5.0500817560621976E-2</v>
      </c>
      <c r="N14" s="20">
        <f t="shared" si="3"/>
        <v>4.5189175934444943E-2</v>
      </c>
      <c r="O14" s="21" t="s">
        <v>13</v>
      </c>
      <c r="P14" s="20">
        <f t="shared" si="4"/>
        <v>-3.1689120253842566E-2</v>
      </c>
      <c r="Q14" s="20">
        <f t="shared" si="5"/>
        <v>4.0580047172755068E-2</v>
      </c>
      <c r="R14" s="21" t="s">
        <v>13</v>
      </c>
      <c r="S14" s="20">
        <f t="shared" si="6"/>
        <v>-1.8577858897821525E-2</v>
      </c>
      <c r="T14" s="20">
        <f t="shared" si="7"/>
        <v>2.1184334453504618E-2</v>
      </c>
      <c r="U14" s="21" t="s">
        <v>13</v>
      </c>
      <c r="V14" s="20">
        <f t="shared" si="8"/>
        <v>-2.830466384316575E-2</v>
      </c>
      <c r="W14" s="20">
        <f t="shared" si="9"/>
        <v>3.2516277922710522E-2</v>
      </c>
      <c r="X14" s="21" t="s">
        <v>13</v>
      </c>
      <c r="Y14" s="20">
        <f t="shared" si="10"/>
        <v>-2.2570886370988138E-2</v>
      </c>
      <c r="Z14" s="20">
        <f t="shared" si="11"/>
        <v>2.0629870309200819E-2</v>
      </c>
    </row>
    <row r="15" spans="1:26" x14ac:dyDescent="0.25">
      <c r="A15" s="492" t="s">
        <v>14</v>
      </c>
      <c r="B15" s="487">
        <v>33</v>
      </c>
      <c r="C15" s="488">
        <v>46.727569296949923</v>
      </c>
      <c r="D15" s="488">
        <v>41.750863365864745</v>
      </c>
      <c r="E15" s="488">
        <v>22.842042430711846</v>
      </c>
      <c r="F15" s="488">
        <v>12.204187557602996</v>
      </c>
      <c r="G15" s="496">
        <v>18.600476505220168</v>
      </c>
      <c r="I15" s="21" t="s">
        <v>14</v>
      </c>
      <c r="J15" s="20">
        <f t="shared" si="0"/>
        <v>-3.2803180914512925E-2</v>
      </c>
      <c r="K15" s="20">
        <f t="shared" si="1"/>
        <v>2.0874751491053677E-2</v>
      </c>
      <c r="L15" s="21" t="s">
        <v>14</v>
      </c>
      <c r="M15" s="20">
        <f t="shared" si="2"/>
        <v>-5.0118905445991041E-2</v>
      </c>
      <c r="N15" s="20">
        <f t="shared" si="3"/>
        <v>3.3940809367311697E-2</v>
      </c>
      <c r="O15" s="21" t="s">
        <v>14</v>
      </c>
      <c r="P15" s="20">
        <f t="shared" si="4"/>
        <v>-4.8475854000684646E-2</v>
      </c>
      <c r="Q15" s="20">
        <f t="shared" si="5"/>
        <v>4.4872058334024807E-2</v>
      </c>
      <c r="R15" s="21" t="s">
        <v>14</v>
      </c>
      <c r="S15" s="20">
        <f t="shared" si="6"/>
        <v>-2.8699648820600734E-2</v>
      </c>
      <c r="T15" s="20">
        <f t="shared" si="7"/>
        <v>3.8811157945205357E-2</v>
      </c>
      <c r="U15" s="21" t="s">
        <v>14</v>
      </c>
      <c r="V15" s="20">
        <f t="shared" si="8"/>
        <v>-1.6790706416310277E-2</v>
      </c>
      <c r="W15" s="20">
        <f t="shared" si="9"/>
        <v>1.8848939343119781E-2</v>
      </c>
      <c r="X15" s="21" t="s">
        <v>14</v>
      </c>
      <c r="Y15" s="20">
        <f t="shared" si="10"/>
        <v>-2.8567396610978964E-2</v>
      </c>
      <c r="Z15" s="20">
        <f t="shared" si="11"/>
        <v>3.331689301838929E-2</v>
      </c>
    </row>
    <row r="16" spans="1:26" x14ac:dyDescent="0.25">
      <c r="A16" s="492" t="s">
        <v>15</v>
      </c>
      <c r="B16" s="487">
        <v>21</v>
      </c>
      <c r="C16" s="488">
        <v>29.469283399146853</v>
      </c>
      <c r="D16" s="488">
        <v>41.584642147461793</v>
      </c>
      <c r="E16" s="488">
        <v>35.752798291812056</v>
      </c>
      <c r="F16" s="488">
        <v>18.265094126212297</v>
      </c>
      <c r="G16" s="496">
        <v>9.6797854321766259</v>
      </c>
      <c r="I16" s="21" t="s">
        <v>15</v>
      </c>
      <c r="J16" s="20">
        <f t="shared" si="0"/>
        <v>-2.0874751491053677E-2</v>
      </c>
      <c r="K16" s="20">
        <f t="shared" si="1"/>
        <v>2.4850894632206761E-2</v>
      </c>
      <c r="L16" s="21" t="s">
        <v>15</v>
      </c>
      <c r="M16" s="20">
        <f t="shared" si="2"/>
        <v>-3.1608068865233305E-2</v>
      </c>
      <c r="N16" s="20">
        <f t="shared" si="3"/>
        <v>1.9717396161826519E-2</v>
      </c>
      <c r="O16" s="21" t="s">
        <v>15</v>
      </c>
      <c r="P16" s="20">
        <f t="shared" si="4"/>
        <v>-4.8282858817698671E-2</v>
      </c>
      <c r="Q16" s="20">
        <f t="shared" si="5"/>
        <v>3.3603910294154458E-2</v>
      </c>
      <c r="R16" s="21" t="s">
        <v>15</v>
      </c>
      <c r="S16" s="20">
        <f t="shared" si="6"/>
        <v>-4.4921234974555767E-2</v>
      </c>
      <c r="T16" s="20">
        <f t="shared" si="7"/>
        <v>4.3573754193029404E-2</v>
      </c>
      <c r="U16" s="21" t="s">
        <v>15</v>
      </c>
      <c r="V16" s="20">
        <f t="shared" si="8"/>
        <v>-2.5129393635748024E-2</v>
      </c>
      <c r="W16" s="20">
        <f t="shared" si="9"/>
        <v>3.6526881877162201E-2</v>
      </c>
      <c r="X16" s="21" t="s">
        <v>15</v>
      </c>
      <c r="Y16" s="20">
        <f t="shared" si="10"/>
        <v>-1.4866622877782718E-2</v>
      </c>
      <c r="Z16" s="20">
        <f t="shared" si="11"/>
        <v>1.6235412569639021E-2</v>
      </c>
    </row>
    <row r="17" spans="1:26" x14ac:dyDescent="0.25">
      <c r="A17" s="492" t="s">
        <v>16</v>
      </c>
      <c r="B17" s="487">
        <v>23</v>
      </c>
      <c r="C17" s="488">
        <v>17.557200060442934</v>
      </c>
      <c r="D17" s="488">
        <v>25.56564052479083</v>
      </c>
      <c r="E17" s="488">
        <v>35.858425719105767</v>
      </c>
      <c r="F17" s="488">
        <v>29.462305700223112</v>
      </c>
      <c r="G17" s="496">
        <v>13.825206407407894</v>
      </c>
      <c r="I17" s="21" t="s">
        <v>16</v>
      </c>
      <c r="J17" s="20">
        <f t="shared" si="0"/>
        <v>-2.2862823061630219E-2</v>
      </c>
      <c r="K17" s="20">
        <f t="shared" si="1"/>
        <v>2.982107355864811E-2</v>
      </c>
      <c r="L17" s="21" t="s">
        <v>16</v>
      </c>
      <c r="M17" s="20">
        <f t="shared" si="2"/>
        <v>-1.8831444968465862E-2</v>
      </c>
      <c r="N17" s="20">
        <f t="shared" si="3"/>
        <v>2.3108922389214834E-2</v>
      </c>
      <c r="O17" s="21" t="s">
        <v>16</v>
      </c>
      <c r="P17" s="20">
        <f t="shared" si="4"/>
        <v>-2.96836078970047E-2</v>
      </c>
      <c r="Q17" s="20">
        <f t="shared" si="5"/>
        <v>1.8298732844030042E-2</v>
      </c>
      <c r="R17" s="21" t="s">
        <v>16</v>
      </c>
      <c r="S17" s="20">
        <f t="shared" si="6"/>
        <v>-4.5053949467068796E-2</v>
      </c>
      <c r="T17" s="20">
        <f t="shared" si="7"/>
        <v>3.2765797009587927E-2</v>
      </c>
      <c r="U17" s="21" t="s">
        <v>16</v>
      </c>
      <c r="V17" s="20">
        <f t="shared" si="8"/>
        <v>-4.0534687214950738E-2</v>
      </c>
      <c r="W17" s="20">
        <f t="shared" si="9"/>
        <v>4.1948624996350936E-2</v>
      </c>
      <c r="X17" s="21" t="s">
        <v>16</v>
      </c>
      <c r="Y17" s="20">
        <f t="shared" si="10"/>
        <v>-2.1233335315803729E-2</v>
      </c>
      <c r="Z17" s="20">
        <f t="shared" si="11"/>
        <v>3.4035558529409538E-2</v>
      </c>
    </row>
    <row r="18" spans="1:26" x14ac:dyDescent="0.25">
      <c r="A18" s="492" t="s">
        <v>17</v>
      </c>
      <c r="B18" s="487">
        <v>17</v>
      </c>
      <c r="C18" s="488">
        <v>18.328476782999992</v>
      </c>
      <c r="D18" s="488">
        <v>13.518029846959575</v>
      </c>
      <c r="E18" s="488">
        <v>20.589185115324096</v>
      </c>
      <c r="F18" s="488">
        <v>28.608615038758508</v>
      </c>
      <c r="G18" s="496">
        <v>22.238276315299117</v>
      </c>
      <c r="I18" s="21" t="s">
        <v>17</v>
      </c>
      <c r="J18" s="20">
        <f t="shared" si="0"/>
        <v>-1.6898608349900597E-2</v>
      </c>
      <c r="K18" s="20">
        <f t="shared" si="1"/>
        <v>2.186878727634195E-2</v>
      </c>
      <c r="L18" s="21" t="s">
        <v>17</v>
      </c>
      <c r="M18" s="20">
        <f t="shared" si="2"/>
        <v>-1.9658698465964911E-2</v>
      </c>
      <c r="N18" s="20">
        <f t="shared" si="3"/>
        <v>2.734036395612344E-2</v>
      </c>
      <c r="O18" s="21" t="s">
        <v>17</v>
      </c>
      <c r="P18" s="20">
        <f t="shared" si="4"/>
        <v>-1.5695436894219473E-2</v>
      </c>
      <c r="Q18" s="20">
        <f t="shared" si="5"/>
        <v>2.0309620464610559E-2</v>
      </c>
      <c r="R18" s="21" t="s">
        <v>17</v>
      </c>
      <c r="S18" s="20">
        <f t="shared" si="6"/>
        <v>-2.5869069462792632E-2</v>
      </c>
      <c r="T18" s="20">
        <f t="shared" si="7"/>
        <v>1.604926473582801E-2</v>
      </c>
      <c r="U18" s="21" t="s">
        <v>17</v>
      </c>
      <c r="V18" s="20">
        <f t="shared" si="8"/>
        <v>-3.9360166649829789E-2</v>
      </c>
      <c r="W18" s="20">
        <f t="shared" si="9"/>
        <v>3.0770677225795018E-2</v>
      </c>
      <c r="X18" s="21" t="s">
        <v>17</v>
      </c>
      <c r="Y18" s="20">
        <f t="shared" si="10"/>
        <v>-3.4154483045926144E-2</v>
      </c>
      <c r="Z18" s="20">
        <f t="shared" si="11"/>
        <v>3.8869989627675607E-2</v>
      </c>
    </row>
    <row r="19" spans="1:26" x14ac:dyDescent="0.25">
      <c r="A19" s="492" t="s">
        <v>18</v>
      </c>
      <c r="B19" s="487">
        <v>13</v>
      </c>
      <c r="C19" s="488">
        <v>12.005961408922962</v>
      </c>
      <c r="D19" s="488">
        <v>13.018024526015356</v>
      </c>
      <c r="E19" s="488">
        <v>9.2081329555380176</v>
      </c>
      <c r="F19" s="488">
        <v>14.826453649637305</v>
      </c>
      <c r="G19" s="496">
        <v>20.298725242380041</v>
      </c>
      <c r="I19" s="21" t="s">
        <v>18</v>
      </c>
      <c r="J19" s="20">
        <f t="shared" si="0"/>
        <v>-1.2922465208747515E-2</v>
      </c>
      <c r="K19" s="20">
        <f t="shared" si="1"/>
        <v>2.0874751491053677E-2</v>
      </c>
      <c r="L19" s="21" t="s">
        <v>18</v>
      </c>
      <c r="M19" s="20">
        <f t="shared" si="2"/>
        <v>-1.287731533429675E-2</v>
      </c>
      <c r="N19" s="20">
        <f t="shared" si="3"/>
        <v>1.9049591353033996E-2</v>
      </c>
      <c r="O19" s="21" t="s">
        <v>18</v>
      </c>
      <c r="P19" s="20">
        <f t="shared" si="4"/>
        <v>-1.5114893571671695E-2</v>
      </c>
      <c r="Q19" s="20">
        <f t="shared" si="5"/>
        <v>2.4310500453942781E-2</v>
      </c>
      <c r="R19" s="21" t="s">
        <v>18</v>
      </c>
      <c r="S19" s="20">
        <f t="shared" si="6"/>
        <v>-1.1569463760474494E-2</v>
      </c>
      <c r="T19" s="20">
        <f t="shared" si="7"/>
        <v>1.7064260000248264E-2</v>
      </c>
      <c r="U19" s="21" t="s">
        <v>18</v>
      </c>
      <c r="V19" s="20">
        <f t="shared" si="8"/>
        <v>-2.0398459893465223E-2</v>
      </c>
      <c r="W19" s="20">
        <f t="shared" si="9"/>
        <v>1.371143378248244E-2</v>
      </c>
      <c r="X19" s="21" t="s">
        <v>18</v>
      </c>
      <c r="Y19" s="20">
        <f t="shared" si="10"/>
        <v>-3.1175638674289803E-2</v>
      </c>
      <c r="Z19" s="20">
        <f t="shared" si="11"/>
        <v>2.8537925495493943E-2</v>
      </c>
    </row>
    <row r="20" spans="1:26" ht="15.75" thickBot="1" x14ac:dyDescent="0.3">
      <c r="A20" s="493" t="s">
        <v>19</v>
      </c>
      <c r="B20" s="489">
        <v>14</v>
      </c>
      <c r="C20" s="490">
        <v>16.52929523907088</v>
      </c>
      <c r="D20" s="490">
        <v>17.257694581898836</v>
      </c>
      <c r="E20" s="490">
        <v>18.224397601116838</v>
      </c>
      <c r="F20" s="490">
        <v>16.180999501494849</v>
      </c>
      <c r="G20" s="497">
        <v>18.543041232588447</v>
      </c>
      <c r="I20" s="21" t="s">
        <v>19</v>
      </c>
      <c r="J20" s="20">
        <f t="shared" si="0"/>
        <v>-1.3916500994035786E-2</v>
      </c>
      <c r="K20" s="20">
        <f t="shared" si="1"/>
        <v>2.0874751491053677E-2</v>
      </c>
      <c r="L20" s="21" t="s">
        <v>19</v>
      </c>
      <c r="M20" s="20">
        <f t="shared" si="2"/>
        <v>-1.7728938133102033E-2</v>
      </c>
      <c r="N20" s="20">
        <f t="shared" si="3"/>
        <v>3.4027739974255081E-2</v>
      </c>
      <c r="O20" s="21" t="s">
        <v>19</v>
      </c>
      <c r="P20" s="20">
        <f t="shared" si="4"/>
        <v>-2.0037465467708588E-2</v>
      </c>
      <c r="Q20" s="20">
        <f t="shared" si="5"/>
        <v>4.2634018576567692E-2</v>
      </c>
      <c r="R20" s="21" t="s">
        <v>19</v>
      </c>
      <c r="S20" s="20">
        <f t="shared" si="6"/>
        <v>-2.2897856560139134E-2</v>
      </c>
      <c r="T20" s="20">
        <f t="shared" si="7"/>
        <v>5.3491445577373772E-2</v>
      </c>
      <c r="U20" s="21" t="s">
        <v>19</v>
      </c>
      <c r="V20" s="20">
        <f t="shared" si="8"/>
        <v>-2.2262064629021909E-2</v>
      </c>
      <c r="W20" s="20">
        <f t="shared" si="9"/>
        <v>5.5895096971933962E-2</v>
      </c>
      <c r="X20" s="21" t="s">
        <v>19</v>
      </c>
      <c r="Y20" s="20">
        <f t="shared" si="10"/>
        <v>-2.8479185095953014E-2</v>
      </c>
      <c r="Z20" s="20">
        <f t="shared" si="11"/>
        <v>5.5387911041067273E-2</v>
      </c>
    </row>
    <row r="21" spans="1:26" ht="15.75" thickTop="1" x14ac:dyDescent="0.25">
      <c r="A21" s="492" t="s">
        <v>20</v>
      </c>
      <c r="B21" s="487">
        <v>498</v>
      </c>
      <c r="C21" s="488">
        <v>458.19317053018239</v>
      </c>
      <c r="D21" s="488">
        <v>420.44470320978752</v>
      </c>
      <c r="E21" s="488">
        <v>385.96730827869169</v>
      </c>
      <c r="F21" s="488">
        <v>349.5864259980325</v>
      </c>
      <c r="G21" s="496">
        <v>309.77038006575037</v>
      </c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 x14ac:dyDescent="0.25">
      <c r="A22" s="484"/>
      <c r="B22" s="484"/>
      <c r="C22" s="484"/>
      <c r="D22" s="484"/>
      <c r="E22" s="484"/>
      <c r="F22" s="484"/>
      <c r="G22" s="484"/>
    </row>
    <row r="23" spans="1:26" x14ac:dyDescent="0.25">
      <c r="A23" s="922" t="s">
        <v>131</v>
      </c>
      <c r="B23" s="923"/>
      <c r="C23" s="923"/>
      <c r="D23" s="923"/>
      <c r="E23" s="923"/>
      <c r="F23" s="923"/>
      <c r="G23" s="924"/>
    </row>
    <row r="24" spans="1:26" x14ac:dyDescent="0.25">
      <c r="A24" s="491" t="s">
        <v>1</v>
      </c>
      <c r="B24" s="485">
        <v>2010</v>
      </c>
      <c r="C24" s="485">
        <v>2015</v>
      </c>
      <c r="D24" s="485">
        <v>2020</v>
      </c>
      <c r="E24" s="485">
        <v>2025</v>
      </c>
      <c r="F24" s="485">
        <v>2030</v>
      </c>
      <c r="G24" s="494">
        <v>2035</v>
      </c>
      <c r="Q24" s="919" t="s">
        <v>223</v>
      </c>
      <c r="R24" s="918"/>
      <c r="S24" s="920">
        <f>(SUM(B$48:B$50,B$61:B$65)/SUM(B$51:B$60))*100</f>
        <v>63.311688311688307</v>
      </c>
    </row>
    <row r="25" spans="1:26" x14ac:dyDescent="0.25">
      <c r="A25" s="491" t="s">
        <v>2</v>
      </c>
      <c r="B25" s="485">
        <v>37</v>
      </c>
      <c r="C25" s="486">
        <v>18.042705606442318</v>
      </c>
      <c r="D25" s="486">
        <v>21.259831186721783</v>
      </c>
      <c r="E25" s="486">
        <v>24.048862161398699</v>
      </c>
      <c r="F25" s="486">
        <v>21.747171857370347</v>
      </c>
      <c r="G25" s="495">
        <v>18.084777327054962</v>
      </c>
      <c r="Q25" s="919" t="s">
        <v>224</v>
      </c>
      <c r="R25" s="918"/>
      <c r="S25" s="920">
        <f>(SUM(B$48:B$50)/SUM(B$51:B$60))*100</f>
        <v>29.707792207792206</v>
      </c>
    </row>
    <row r="26" spans="1:26" x14ac:dyDescent="0.25">
      <c r="A26" s="491" t="s">
        <v>3</v>
      </c>
      <c r="B26" s="485">
        <v>21</v>
      </c>
      <c r="C26" s="486">
        <v>35.460861508978127</v>
      </c>
      <c r="D26" s="486">
        <v>15.342300779764461</v>
      </c>
      <c r="E26" s="486">
        <v>19.96811867287181</v>
      </c>
      <c r="F26" s="486">
        <v>22.242014145673537</v>
      </c>
      <c r="G26" s="495">
        <v>19.559318746412263</v>
      </c>
      <c r="Q26" s="919" t="s">
        <v>225</v>
      </c>
      <c r="R26" s="918"/>
      <c r="S26" s="920">
        <f>(SUM(B$61:B$65)/SUM(B$51:B$60))*100</f>
        <v>33.603896103896105</v>
      </c>
    </row>
    <row r="27" spans="1:26" x14ac:dyDescent="0.25">
      <c r="A27" s="491" t="s">
        <v>4</v>
      </c>
      <c r="B27" s="485">
        <v>37</v>
      </c>
      <c r="C27" s="486">
        <v>18.413939836241468</v>
      </c>
      <c r="D27" s="486">
        <v>34.058904344560567</v>
      </c>
      <c r="E27" s="486">
        <v>12.56574930855119</v>
      </c>
      <c r="F27" s="486">
        <v>18.852009202573758</v>
      </c>
      <c r="G27" s="495">
        <v>20.414244451606375</v>
      </c>
      <c r="Q27" s="919" t="s">
        <v>226</v>
      </c>
      <c r="R27" s="918"/>
      <c r="S27" s="920">
        <f>(SUM(B$61:B$65)/SUM(B$48:B$50))*100</f>
        <v>113.11475409836065</v>
      </c>
    </row>
    <row r="28" spans="1:26" x14ac:dyDescent="0.25">
      <c r="A28" s="491" t="s">
        <v>5</v>
      </c>
      <c r="B28" s="485">
        <v>35</v>
      </c>
      <c r="C28" s="486">
        <v>34.54193658908229</v>
      </c>
      <c r="D28" s="486">
        <v>15.809233190911609</v>
      </c>
      <c r="E28" s="486">
        <v>32.753132487727513</v>
      </c>
      <c r="F28" s="486">
        <v>9.6773847865323948</v>
      </c>
      <c r="G28" s="495">
        <v>17.908455104800773</v>
      </c>
      <c r="Q28" s="919" t="s">
        <v>227</v>
      </c>
      <c r="R28" s="918"/>
      <c r="S28" s="921">
        <f>(B$21/B$43)*100</f>
        <v>98.031496062992133</v>
      </c>
    </row>
    <row r="29" spans="1:26" x14ac:dyDescent="0.25">
      <c r="A29" s="491" t="s">
        <v>6</v>
      </c>
      <c r="B29" s="485">
        <v>19</v>
      </c>
      <c r="C29" s="486">
        <v>33.516207865769353</v>
      </c>
      <c r="D29" s="486">
        <v>31.865919200139992</v>
      </c>
      <c r="E29" s="486">
        <v>13.146274485464145</v>
      </c>
      <c r="F29" s="486">
        <v>31.445564974025871</v>
      </c>
      <c r="G29" s="495">
        <v>6.6042385045317467</v>
      </c>
      <c r="Q29" s="919" t="s">
        <v>228</v>
      </c>
      <c r="R29" s="918"/>
      <c r="S29" s="921">
        <f>(SUM(B$48)/SUM(B$28:B$33))*1000</f>
        <v>467.10526315789474</v>
      </c>
    </row>
    <row r="30" spans="1:26" x14ac:dyDescent="0.25">
      <c r="A30" s="491" t="s">
        <v>7</v>
      </c>
      <c r="B30" s="485">
        <v>16</v>
      </c>
      <c r="C30" s="486">
        <v>17.848889506651759</v>
      </c>
      <c r="D30" s="486">
        <v>32.109443861822641</v>
      </c>
      <c r="E30" s="486">
        <v>29.192837390649267</v>
      </c>
      <c r="F30" s="486">
        <v>10.552594171959244</v>
      </c>
      <c r="G30" s="495">
        <v>30.366731373062898</v>
      </c>
      <c r="Q30" s="919" t="s">
        <v>229</v>
      </c>
      <c r="R30" s="918"/>
      <c r="S30" s="921">
        <f>(SUM(B$52:B$54)/SUM(B$48:B$51,B$55:B$65))*100</f>
        <v>15.234822451317298</v>
      </c>
    </row>
    <row r="31" spans="1:26" x14ac:dyDescent="0.25">
      <c r="A31" s="491" t="s">
        <v>8</v>
      </c>
      <c r="B31" s="485">
        <v>25</v>
      </c>
      <c r="C31" s="486">
        <v>14.223084027559141</v>
      </c>
      <c r="D31" s="486">
        <v>16.739345301200959</v>
      </c>
      <c r="E31" s="486">
        <v>30.67398801837335</v>
      </c>
      <c r="F31" s="486">
        <v>26.426883121804146</v>
      </c>
      <c r="G31" s="495">
        <v>7.9828627774365106</v>
      </c>
      <c r="Q31" s="918"/>
      <c r="R31" s="918"/>
      <c r="S31" s="904"/>
    </row>
    <row r="32" spans="1:26" x14ac:dyDescent="0.25">
      <c r="A32" s="491" t="s">
        <v>9</v>
      </c>
      <c r="B32" s="485">
        <v>31</v>
      </c>
      <c r="C32" s="486">
        <v>22.824631352003706</v>
      </c>
      <c r="D32" s="486">
        <v>12.498984615911795</v>
      </c>
      <c r="E32" s="486">
        <v>15.711227261805702</v>
      </c>
      <c r="F32" s="486">
        <v>29.26970649902843</v>
      </c>
      <c r="G32" s="495">
        <v>23.588647580142347</v>
      </c>
      <c r="Q32" s="904"/>
      <c r="R32" s="904"/>
      <c r="S32" s="904"/>
    </row>
    <row r="33" spans="1:19" x14ac:dyDescent="0.25">
      <c r="A33" s="491" t="s">
        <v>10</v>
      </c>
      <c r="B33" s="485">
        <v>26</v>
      </c>
      <c r="C33" s="486">
        <v>29.048857551400769</v>
      </c>
      <c r="D33" s="486">
        <v>20.53908269787194</v>
      </c>
      <c r="E33" s="486">
        <v>10.772414224405111</v>
      </c>
      <c r="F33" s="486">
        <v>14.691818844411433</v>
      </c>
      <c r="G33" s="495">
        <v>27.720708980591933</v>
      </c>
      <c r="Q33" s="904"/>
      <c r="R33" s="904"/>
      <c r="S33" s="904"/>
    </row>
    <row r="34" spans="1:19" x14ac:dyDescent="0.25">
      <c r="A34" s="492" t="s">
        <v>11</v>
      </c>
      <c r="B34" s="487">
        <v>42</v>
      </c>
      <c r="C34" s="488">
        <v>22.995384121571558</v>
      </c>
      <c r="D34" s="488">
        <v>27.230571544715733</v>
      </c>
      <c r="E34" s="488">
        <v>18.261016412357236</v>
      </c>
      <c r="F34" s="488">
        <v>9.1323066490565044</v>
      </c>
      <c r="G34" s="496">
        <v>13.765892345465707</v>
      </c>
      <c r="Q34" s="904"/>
      <c r="R34" s="904"/>
      <c r="S34" s="904"/>
    </row>
    <row r="35" spans="1:19" x14ac:dyDescent="0.25">
      <c r="A35" s="492" t="s">
        <v>12</v>
      </c>
      <c r="B35" s="487">
        <v>45</v>
      </c>
      <c r="C35" s="488">
        <v>38.544325875078457</v>
      </c>
      <c r="D35" s="488">
        <v>19.923816132765804</v>
      </c>
      <c r="E35" s="488">
        <v>25.400895841921127</v>
      </c>
      <c r="F35" s="488">
        <v>15.885916536084807</v>
      </c>
      <c r="G35" s="496">
        <v>7.5318311505953961</v>
      </c>
      <c r="Q35" s="904"/>
      <c r="R35" s="904"/>
      <c r="S35" s="904"/>
    </row>
    <row r="36" spans="1:19" x14ac:dyDescent="0.25">
      <c r="A36" s="492" t="s">
        <v>13</v>
      </c>
      <c r="B36" s="487">
        <v>34</v>
      </c>
      <c r="C36" s="488">
        <v>42.131413907758059</v>
      </c>
      <c r="D36" s="488">
        <v>34.950431298561838</v>
      </c>
      <c r="E36" s="488">
        <v>16.86060583800602</v>
      </c>
      <c r="F36" s="488">
        <v>23.634190522110764</v>
      </c>
      <c r="G36" s="496">
        <v>13.432285175211113</v>
      </c>
      <c r="Q36" s="904"/>
      <c r="R36" s="904"/>
      <c r="S36" s="904"/>
    </row>
    <row r="37" spans="1:19" x14ac:dyDescent="0.25">
      <c r="A37" s="492" t="s">
        <v>14</v>
      </c>
      <c r="B37" s="487">
        <v>21</v>
      </c>
      <c r="C37" s="488">
        <v>31.64417713420924</v>
      </c>
      <c r="D37" s="488">
        <v>38.647017470234204</v>
      </c>
      <c r="E37" s="488">
        <v>30.889789701297239</v>
      </c>
      <c r="F37" s="488">
        <v>13.700197317598384</v>
      </c>
      <c r="G37" s="496">
        <v>21.692914277576072</v>
      </c>
      <c r="Q37" s="904"/>
      <c r="R37" s="904"/>
      <c r="S37" s="904"/>
    </row>
    <row r="38" spans="1:19" x14ac:dyDescent="0.25">
      <c r="A38" s="492" t="s">
        <v>15</v>
      </c>
      <c r="B38" s="487">
        <v>25</v>
      </c>
      <c r="C38" s="488">
        <v>18.383202651941808</v>
      </c>
      <c r="D38" s="488">
        <v>28.942084593913574</v>
      </c>
      <c r="E38" s="488">
        <v>34.680338716484414</v>
      </c>
      <c r="F38" s="488">
        <v>26.549265186976971</v>
      </c>
      <c r="G38" s="496">
        <v>10.571016119056086</v>
      </c>
      <c r="Q38" s="904"/>
      <c r="R38" s="904"/>
      <c r="S38" s="904"/>
    </row>
    <row r="39" spans="1:19" x14ac:dyDescent="0.25">
      <c r="A39" s="492" t="s">
        <v>16</v>
      </c>
      <c r="B39" s="487">
        <v>30</v>
      </c>
      <c r="C39" s="488">
        <v>21.54523852248748</v>
      </c>
      <c r="D39" s="488">
        <v>15.760174018363241</v>
      </c>
      <c r="E39" s="488">
        <v>26.078288631597015</v>
      </c>
      <c r="F39" s="488">
        <v>30.490014806150118</v>
      </c>
      <c r="G39" s="496">
        <v>22.160843544456021</v>
      </c>
      <c r="Q39" s="904"/>
      <c r="R39" s="904"/>
      <c r="S39" s="904"/>
    </row>
    <row r="40" spans="1:19" x14ac:dyDescent="0.25">
      <c r="A40" s="492" t="s">
        <v>17</v>
      </c>
      <c r="B40" s="487">
        <v>22</v>
      </c>
      <c r="C40" s="488">
        <v>25.49035618386155</v>
      </c>
      <c r="D40" s="488">
        <v>17.49209387870815</v>
      </c>
      <c r="E40" s="488">
        <v>12.773605292841253</v>
      </c>
      <c r="F40" s="488">
        <v>22.365414940093249</v>
      </c>
      <c r="G40" s="496">
        <v>25.308583021172808</v>
      </c>
      <c r="Q40" s="904"/>
      <c r="R40" s="904"/>
      <c r="S40" s="904"/>
    </row>
    <row r="41" spans="1:19" x14ac:dyDescent="0.25">
      <c r="A41" s="492" t="s">
        <v>18</v>
      </c>
      <c r="B41" s="487">
        <v>21</v>
      </c>
      <c r="C41" s="488">
        <v>17.760585394002764</v>
      </c>
      <c r="D41" s="488">
        <v>20.937937118013906</v>
      </c>
      <c r="E41" s="488">
        <v>13.581439738544194</v>
      </c>
      <c r="F41" s="488">
        <v>9.9660434418959678</v>
      </c>
      <c r="G41" s="496">
        <v>18.581287609619121</v>
      </c>
      <c r="Q41" s="904"/>
      <c r="R41" s="904"/>
      <c r="S41" s="904"/>
    </row>
    <row r="42" spans="1:19" ht="15.75" thickBot="1" x14ac:dyDescent="0.3">
      <c r="A42" s="493" t="s">
        <v>19</v>
      </c>
      <c r="B42" s="489">
        <v>21</v>
      </c>
      <c r="C42" s="490">
        <v>31.72522551153963</v>
      </c>
      <c r="D42" s="490">
        <v>36.719457986297208</v>
      </c>
      <c r="E42" s="490">
        <v>42.573826502066225</v>
      </c>
      <c r="F42" s="490">
        <v>40.626893835345335</v>
      </c>
      <c r="G42" s="497">
        <v>36.063543067017044</v>
      </c>
      <c r="Q42" s="904"/>
      <c r="R42" s="904"/>
      <c r="S42" s="904"/>
    </row>
    <row r="43" spans="1:19" ht="15.75" thickTop="1" x14ac:dyDescent="0.25">
      <c r="A43" s="492" t="s">
        <v>20</v>
      </c>
      <c r="B43" s="487">
        <v>508</v>
      </c>
      <c r="C43" s="488">
        <v>474.14102314657953</v>
      </c>
      <c r="D43" s="488">
        <v>440.82662922047939</v>
      </c>
      <c r="E43" s="488">
        <v>409.93241068636144</v>
      </c>
      <c r="F43" s="488">
        <v>377.25539083869137</v>
      </c>
      <c r="G43" s="496">
        <v>341.3381811558092</v>
      </c>
      <c r="Q43" s="904"/>
      <c r="R43" s="904"/>
      <c r="S43" s="904"/>
    </row>
    <row r="44" spans="1:19" x14ac:dyDescent="0.25">
      <c r="A44" s="484"/>
      <c r="B44" s="484"/>
      <c r="C44" s="484"/>
      <c r="D44" s="484"/>
      <c r="E44" s="484"/>
      <c r="F44" s="484"/>
      <c r="G44" s="484"/>
      <c r="Q44" s="919" t="s">
        <v>223</v>
      </c>
      <c r="R44" s="918"/>
      <c r="S44" s="920">
        <f>(SUM(C$48:C$50,C$61:C$65)/SUM(C$51:C$60))*100</f>
        <v>64.247699318712932</v>
      </c>
    </row>
    <row r="45" spans="1:19" x14ac:dyDescent="0.25">
      <c r="A45" s="484"/>
      <c r="B45" s="484"/>
      <c r="C45" s="484"/>
      <c r="D45" s="484"/>
      <c r="E45" s="484"/>
      <c r="F45" s="484"/>
      <c r="G45" s="484"/>
      <c r="Q45" s="919" t="s">
        <v>224</v>
      </c>
      <c r="R45" s="918"/>
      <c r="S45" s="920">
        <f>(SUM(C$48:C$50)/SUM(C$51:C$60))*100</f>
        <v>27.464676778240104</v>
      </c>
    </row>
    <row r="46" spans="1:19" x14ac:dyDescent="0.25">
      <c r="A46" s="922" t="s">
        <v>132</v>
      </c>
      <c r="B46" s="923"/>
      <c r="C46" s="923"/>
      <c r="D46" s="923"/>
      <c r="E46" s="923"/>
      <c r="F46" s="923"/>
      <c r="G46" s="924"/>
      <c r="Q46" s="919" t="s">
        <v>225</v>
      </c>
      <c r="R46" s="918"/>
      <c r="S46" s="920">
        <f>(SUM(C$61:C$65)/SUM(C$51:C$60))*100</f>
        <v>36.783022540472835</v>
      </c>
    </row>
    <row r="47" spans="1:19" x14ac:dyDescent="0.25">
      <c r="A47" s="491" t="s">
        <v>1</v>
      </c>
      <c r="B47" s="485">
        <v>2010</v>
      </c>
      <c r="C47" s="485">
        <v>2015</v>
      </c>
      <c r="D47" s="485">
        <v>2020</v>
      </c>
      <c r="E47" s="485">
        <v>2025</v>
      </c>
      <c r="F47" s="485">
        <v>2030</v>
      </c>
      <c r="G47" s="494">
        <v>2035</v>
      </c>
      <c r="Q47" s="919" t="s">
        <v>226</v>
      </c>
      <c r="R47" s="918"/>
      <c r="S47" s="920">
        <f>(SUM(C$61:C$65)/SUM(C$48:C$50))*100</f>
        <v>133.92847415417438</v>
      </c>
    </row>
    <row r="48" spans="1:19" x14ac:dyDescent="0.25">
      <c r="A48" s="491" t="s">
        <v>2</v>
      </c>
      <c r="B48" s="485">
        <v>71</v>
      </c>
      <c r="C48" s="486">
        <v>36.890578650709969</v>
      </c>
      <c r="D48" s="486">
        <v>43.38602028682557</v>
      </c>
      <c r="E48" s="486">
        <v>49.07935642540825</v>
      </c>
      <c r="F48" s="486">
        <v>44.381980936261165</v>
      </c>
      <c r="G48" s="495">
        <v>36.907709004108924</v>
      </c>
      <c r="Q48" s="919" t="s">
        <v>227</v>
      </c>
      <c r="R48" s="918"/>
      <c r="S48" s="921">
        <f>(C$21/C$43)*100</f>
        <v>96.63647483810594</v>
      </c>
    </row>
    <row r="49" spans="1:19" x14ac:dyDescent="0.25">
      <c r="A49" s="491" t="s">
        <v>3</v>
      </c>
      <c r="B49" s="485">
        <v>56</v>
      </c>
      <c r="C49" s="486">
        <v>66.9439334615208</v>
      </c>
      <c r="D49" s="486">
        <v>31.781211164217236</v>
      </c>
      <c r="E49" s="486">
        <v>40.705167989145167</v>
      </c>
      <c r="F49" s="486">
        <v>45.388639485940296</v>
      </c>
      <c r="G49" s="495">
        <v>39.910660494305702</v>
      </c>
      <c r="Q49" s="919" t="s">
        <v>228</v>
      </c>
      <c r="R49" s="918"/>
      <c r="S49" s="921">
        <f>(SUM(C$48)/SUM(C$28:C$33))*1000</f>
        <v>242.69541627921851</v>
      </c>
    </row>
    <row r="50" spans="1:19" x14ac:dyDescent="0.25">
      <c r="A50" s="491" t="s">
        <v>4</v>
      </c>
      <c r="B50" s="485">
        <v>56</v>
      </c>
      <c r="C50" s="486">
        <v>52.065737235834355</v>
      </c>
      <c r="D50" s="486">
        <v>62.99187789595932</v>
      </c>
      <c r="E50" s="486">
        <v>26.640851302186494</v>
      </c>
      <c r="F50" s="486">
        <v>38.335657684603362</v>
      </c>
      <c r="G50" s="495">
        <v>41.66717292757945</v>
      </c>
      <c r="Q50" s="919" t="s">
        <v>229</v>
      </c>
      <c r="R50" s="918"/>
      <c r="S50" s="921">
        <f>(SUM(C$52:C$54)/SUM(C$48:C$51,C$55:C$65))*100</f>
        <v>16.636020491725933</v>
      </c>
    </row>
    <row r="51" spans="1:19" x14ac:dyDescent="0.25">
      <c r="A51" s="491" t="s">
        <v>5</v>
      </c>
      <c r="B51" s="485">
        <v>61</v>
      </c>
      <c r="C51" s="486">
        <v>51.710144900806313</v>
      </c>
      <c r="D51" s="486">
        <v>48.131924698339645</v>
      </c>
      <c r="E51" s="486">
        <v>59.02458690450969</v>
      </c>
      <c r="F51" s="486">
        <v>21.425115454154401</v>
      </c>
      <c r="G51" s="495">
        <v>36.237491128381407</v>
      </c>
      <c r="Q51" s="904"/>
      <c r="R51" s="904"/>
      <c r="S51" s="904"/>
    </row>
    <row r="52" spans="1:19" x14ac:dyDescent="0.25">
      <c r="A52" s="491" t="s">
        <v>6</v>
      </c>
      <c r="B52" s="485">
        <v>45</v>
      </c>
      <c r="C52" s="486">
        <v>57.577485310303999</v>
      </c>
      <c r="D52" s="486">
        <v>47.142035791760499</v>
      </c>
      <c r="E52" s="486">
        <v>44.066308435989853</v>
      </c>
      <c r="F52" s="486">
        <v>54.866648042954488</v>
      </c>
      <c r="G52" s="495">
        <v>16.037805750906582</v>
      </c>
      <c r="Q52" s="904"/>
      <c r="R52" s="904"/>
      <c r="S52" s="904"/>
    </row>
    <row r="53" spans="1:19" x14ac:dyDescent="0.25">
      <c r="A53" s="491" t="s">
        <v>7</v>
      </c>
      <c r="B53" s="485">
        <v>37</v>
      </c>
      <c r="C53" s="486">
        <v>42.109950345664913</v>
      </c>
      <c r="D53" s="486">
        <v>54.092192764243052</v>
      </c>
      <c r="E53" s="486">
        <v>42.519137135158985</v>
      </c>
      <c r="F53" s="486">
        <v>39.970312139036665</v>
      </c>
      <c r="G53" s="495">
        <v>50.704519360868126</v>
      </c>
      <c r="Q53" s="904"/>
      <c r="R53" s="904"/>
      <c r="S53" s="904"/>
    </row>
    <row r="54" spans="1:19" x14ac:dyDescent="0.25">
      <c r="A54" s="491" t="s">
        <v>8</v>
      </c>
      <c r="B54" s="485">
        <v>51</v>
      </c>
      <c r="C54" s="486">
        <v>33.293188046326193</v>
      </c>
      <c r="D54" s="486">
        <v>39.429113513190394</v>
      </c>
      <c r="E54" s="486">
        <v>50.686219768007753</v>
      </c>
      <c r="F54" s="486">
        <v>37.91646473746485</v>
      </c>
      <c r="G54" s="495">
        <v>36.124899822367603</v>
      </c>
      <c r="Q54" s="904"/>
      <c r="R54" s="904"/>
      <c r="S54" s="904"/>
    </row>
    <row r="55" spans="1:19" x14ac:dyDescent="0.25">
      <c r="A55" s="491" t="s">
        <v>9</v>
      </c>
      <c r="B55" s="485">
        <v>59</v>
      </c>
      <c r="C55" s="486">
        <v>46.691037419753201</v>
      </c>
      <c r="D55" s="486">
        <v>29.641290662707561</v>
      </c>
      <c r="E55" s="486">
        <v>36.846057028175942</v>
      </c>
      <c r="F55" s="486">
        <v>47.280500352553375</v>
      </c>
      <c r="G55" s="495">
        <v>33.261784351045485</v>
      </c>
      <c r="Q55" s="904"/>
      <c r="R55" s="904"/>
      <c r="S55" s="904"/>
    </row>
    <row r="56" spans="1:19" x14ac:dyDescent="0.25">
      <c r="A56" s="491" t="s">
        <v>10</v>
      </c>
      <c r="B56" s="485">
        <v>49</v>
      </c>
      <c r="C56" s="486">
        <v>55.223851954504148</v>
      </c>
      <c r="D56" s="486">
        <v>42.248810919447678</v>
      </c>
      <c r="E56" s="486">
        <v>26.012747092301005</v>
      </c>
      <c r="F56" s="486">
        <v>34.316711915646096</v>
      </c>
      <c r="G56" s="495">
        <v>43.697009607007637</v>
      </c>
      <c r="Q56" s="904"/>
      <c r="R56" s="904"/>
      <c r="S56" s="904"/>
    </row>
    <row r="57" spans="1:19" x14ac:dyDescent="0.25">
      <c r="A57" s="492" t="s">
        <v>11</v>
      </c>
      <c r="B57" s="487">
        <v>78</v>
      </c>
      <c r="C57" s="488">
        <v>43.241639175994067</v>
      </c>
      <c r="D57" s="488">
        <v>51.602353105034553</v>
      </c>
      <c r="E57" s="488">
        <v>37.755104400037752</v>
      </c>
      <c r="F57" s="488">
        <v>22.493275375577468</v>
      </c>
      <c r="G57" s="496">
        <v>31.891761154527615</v>
      </c>
      <c r="Q57" s="904"/>
      <c r="R57" s="904"/>
      <c r="S57" s="904"/>
    </row>
    <row r="58" spans="1:19" x14ac:dyDescent="0.25">
      <c r="A58" s="492" t="s">
        <v>12</v>
      </c>
      <c r="B58" s="487">
        <v>97</v>
      </c>
      <c r="C58" s="488">
        <v>70.205022661610073</v>
      </c>
      <c r="D58" s="488">
        <v>37.387479446888207</v>
      </c>
      <c r="E58" s="488">
        <v>47.865193273938786</v>
      </c>
      <c r="F58" s="488">
        <v>33.013821795712474</v>
      </c>
      <c r="G58" s="496">
        <v>18.975666320770983</v>
      </c>
      <c r="Q58" s="904"/>
      <c r="R58" s="904"/>
      <c r="S58" s="904"/>
    </row>
    <row r="59" spans="1:19" x14ac:dyDescent="0.25">
      <c r="A59" s="492" t="s">
        <v>13</v>
      </c>
      <c r="B59" s="487">
        <v>85</v>
      </c>
      <c r="C59" s="488">
        <v>89.215052928157803</v>
      </c>
      <c r="D59" s="488">
        <v>62.243362123131782</v>
      </c>
      <c r="E59" s="488">
        <v>31.646718513754585</v>
      </c>
      <c r="F59" s="488">
        <v>44.207203814830081</v>
      </c>
      <c r="G59" s="496">
        <v>28.128382525720507</v>
      </c>
      <c r="Q59" s="904"/>
      <c r="R59" s="904"/>
      <c r="S59" s="904"/>
    </row>
    <row r="60" spans="1:19" x14ac:dyDescent="0.25">
      <c r="A60" s="492" t="s">
        <v>14</v>
      </c>
      <c r="B60" s="487">
        <v>54</v>
      </c>
      <c r="C60" s="488">
        <v>78.371746431159167</v>
      </c>
      <c r="D60" s="488">
        <v>80.397880836098949</v>
      </c>
      <c r="E60" s="488">
        <v>53.731832132009089</v>
      </c>
      <c r="F60" s="488">
        <v>25.90438487520138</v>
      </c>
      <c r="G60" s="496">
        <v>40.293390782796237</v>
      </c>
      <c r="Q60" s="904"/>
      <c r="R60" s="904"/>
      <c r="S60" s="904"/>
    </row>
    <row r="61" spans="1:19" x14ac:dyDescent="0.25">
      <c r="A61" s="492" t="s">
        <v>15</v>
      </c>
      <c r="B61" s="487">
        <v>46</v>
      </c>
      <c r="C61" s="488">
        <v>47.852486051088661</v>
      </c>
      <c r="D61" s="488">
        <v>70.52672674137537</v>
      </c>
      <c r="E61" s="488">
        <v>70.43313700829647</v>
      </c>
      <c r="F61" s="488">
        <v>44.814359313189271</v>
      </c>
      <c r="G61" s="496">
        <v>20.250801551232712</v>
      </c>
      <c r="Q61" s="904"/>
      <c r="R61" s="904"/>
      <c r="S61" s="904"/>
    </row>
    <row r="62" spans="1:19" x14ac:dyDescent="0.25">
      <c r="A62" s="492" t="s">
        <v>16</v>
      </c>
      <c r="B62" s="487">
        <v>53</v>
      </c>
      <c r="C62" s="488">
        <v>39.102438582930418</v>
      </c>
      <c r="D62" s="488">
        <v>41.325814543154067</v>
      </c>
      <c r="E62" s="488">
        <v>61.936714350702786</v>
      </c>
      <c r="F62" s="488">
        <v>59.952320506373226</v>
      </c>
      <c r="G62" s="496">
        <v>35.986049951863919</v>
      </c>
      <c r="Q62" s="904"/>
      <c r="R62" s="904"/>
      <c r="S62" s="904"/>
    </row>
    <row r="63" spans="1:19" x14ac:dyDescent="0.25">
      <c r="A63" s="492" t="s">
        <v>17</v>
      </c>
      <c r="B63" s="487">
        <v>39</v>
      </c>
      <c r="C63" s="488">
        <v>43.818832966861542</v>
      </c>
      <c r="D63" s="488">
        <v>31.010123725667725</v>
      </c>
      <c r="E63" s="488">
        <v>33.362790408165353</v>
      </c>
      <c r="F63" s="488">
        <v>50.97402997885176</v>
      </c>
      <c r="G63" s="496">
        <v>47.546859336471925</v>
      </c>
      <c r="Q63" s="904"/>
      <c r="R63" s="904"/>
      <c r="S63" s="904"/>
    </row>
    <row r="64" spans="1:19" x14ac:dyDescent="0.25">
      <c r="A64" s="492" t="s">
        <v>18</v>
      </c>
      <c r="B64" s="487">
        <v>34</v>
      </c>
      <c r="C64" s="488">
        <v>29.766546802925724</v>
      </c>
      <c r="D64" s="488">
        <v>33.955961644029259</v>
      </c>
      <c r="E64" s="488">
        <v>22.78957269408221</v>
      </c>
      <c r="F64" s="488">
        <v>24.792497091533271</v>
      </c>
      <c r="G64" s="496">
        <v>38.880012851999162</v>
      </c>
      <c r="Q64" s="919" t="s">
        <v>223</v>
      </c>
      <c r="R64" s="918"/>
      <c r="S64" s="920">
        <f>(SUM(D$48:D$50,D$61:D$65)/SUM(D$51:D$60))*100</f>
        <v>74.942629516090875</v>
      </c>
    </row>
    <row r="65" spans="1:19" ht="15.75" thickBot="1" x14ac:dyDescent="0.3">
      <c r="A65" s="493" t="s">
        <v>19</v>
      </c>
      <c r="B65" s="489">
        <v>35</v>
      </c>
      <c r="C65" s="490">
        <v>48.25452075061051</v>
      </c>
      <c r="D65" s="490">
        <v>53.977152568196047</v>
      </c>
      <c r="E65" s="490">
        <v>60.79822410318306</v>
      </c>
      <c r="F65" s="490">
        <v>56.807893336840181</v>
      </c>
      <c r="G65" s="497">
        <v>54.606584299605487</v>
      </c>
      <c r="Q65" s="919" t="s">
        <v>224</v>
      </c>
      <c r="R65" s="918"/>
      <c r="S65" s="920">
        <f>(SUM(D$48:D$50)/SUM(D$51:D$60))*100</f>
        <v>28.063070220350806</v>
      </c>
    </row>
    <row r="66" spans="1:19" ht="15.75" thickTop="1" x14ac:dyDescent="0.25">
      <c r="A66" s="492" t="s">
        <v>20</v>
      </c>
      <c r="B66" s="487">
        <v>1006</v>
      </c>
      <c r="C66" s="488">
        <v>932.33419367676186</v>
      </c>
      <c r="D66" s="488">
        <v>861.27133243026685</v>
      </c>
      <c r="E66" s="488">
        <v>795.89971896505324</v>
      </c>
      <c r="F66" s="488">
        <v>726.84181683672375</v>
      </c>
      <c r="G66" s="496">
        <v>651.10856122155951</v>
      </c>
      <c r="Q66" s="919" t="s">
        <v>225</v>
      </c>
      <c r="R66" s="918"/>
      <c r="S66" s="920">
        <f>(SUM(D$61:D$65)/SUM(D$51:D$60))*100</f>
        <v>46.879559295740073</v>
      </c>
    </row>
    <row r="67" spans="1:19" x14ac:dyDescent="0.25">
      <c r="Q67" s="919" t="s">
        <v>226</v>
      </c>
      <c r="R67" s="918"/>
      <c r="S67" s="920">
        <f>(SUM(D$61:D$65)/SUM(D$48:D$50))*100</f>
        <v>167.05071443588488</v>
      </c>
    </row>
    <row r="68" spans="1:19" x14ac:dyDescent="0.25">
      <c r="Q68" s="919" t="s">
        <v>227</v>
      </c>
      <c r="R68" s="918"/>
      <c r="S68" s="921">
        <f>(D$21/D$43)*100</f>
        <v>95.376430401508742</v>
      </c>
    </row>
    <row r="69" spans="1:19" x14ac:dyDescent="0.25">
      <c r="Q69" s="919" t="s">
        <v>228</v>
      </c>
      <c r="R69" s="918"/>
      <c r="S69" s="921">
        <f>(SUM(D$48)/SUM(D$28:D$33))*1000</f>
        <v>334.86683840380419</v>
      </c>
    </row>
    <row r="70" spans="1:19" x14ac:dyDescent="0.25">
      <c r="Q70" s="919" t="s">
        <v>229</v>
      </c>
      <c r="R70" s="918"/>
      <c r="S70" s="921">
        <f>(SUM(D$52:D$54)/SUM(D$48:D$51,D$55:D$65))*100</f>
        <v>19.520091915538178</v>
      </c>
    </row>
    <row r="71" spans="1:19" x14ac:dyDescent="0.25">
      <c r="Q71" s="904"/>
      <c r="R71" s="904"/>
      <c r="S71" s="904"/>
    </row>
    <row r="72" spans="1:19" x14ac:dyDescent="0.25">
      <c r="Q72" s="904"/>
      <c r="R72" s="904"/>
      <c r="S72" s="904"/>
    </row>
    <row r="73" spans="1:19" x14ac:dyDescent="0.25">
      <c r="Q73" s="904"/>
      <c r="R73" s="904"/>
      <c r="S73" s="904"/>
    </row>
    <row r="74" spans="1:19" x14ac:dyDescent="0.25">
      <c r="Q74" s="904"/>
      <c r="R74" s="904"/>
      <c r="S74" s="904"/>
    </row>
    <row r="75" spans="1:19" x14ac:dyDescent="0.25">
      <c r="Q75" s="904"/>
      <c r="R75" s="904"/>
      <c r="S75" s="904"/>
    </row>
    <row r="76" spans="1:19" x14ac:dyDescent="0.25">
      <c r="Q76" s="904"/>
      <c r="R76" s="904"/>
      <c r="S76" s="904"/>
    </row>
    <row r="77" spans="1:19" x14ac:dyDescent="0.25">
      <c r="Q77" s="904"/>
      <c r="R77" s="904"/>
      <c r="S77" s="904"/>
    </row>
    <row r="78" spans="1:19" x14ac:dyDescent="0.25">
      <c r="Q78" s="904"/>
      <c r="R78" s="904"/>
      <c r="S78" s="904"/>
    </row>
    <row r="79" spans="1:19" x14ac:dyDescent="0.25">
      <c r="Q79" s="904"/>
      <c r="R79" s="904"/>
      <c r="S79" s="904"/>
    </row>
    <row r="80" spans="1:19" x14ac:dyDescent="0.25">
      <c r="Q80" s="904"/>
      <c r="R80" s="904"/>
      <c r="S80" s="904"/>
    </row>
    <row r="81" spans="17:19" x14ac:dyDescent="0.25">
      <c r="Q81" s="904"/>
      <c r="R81" s="904"/>
      <c r="S81" s="904"/>
    </row>
    <row r="82" spans="17:19" x14ac:dyDescent="0.25">
      <c r="Q82" s="904"/>
      <c r="R82" s="904"/>
      <c r="S82" s="904"/>
    </row>
    <row r="83" spans="17:19" x14ac:dyDescent="0.25">
      <c r="Q83" s="904"/>
      <c r="R83" s="904"/>
      <c r="S83" s="904"/>
    </row>
    <row r="84" spans="17:19" x14ac:dyDescent="0.25">
      <c r="Q84" s="919" t="s">
        <v>223</v>
      </c>
      <c r="R84" s="918"/>
      <c r="S84" s="920">
        <f>(SUM(E$48:E$50,E$61:E$65)/SUM(E$51:E$60))*100</f>
        <v>85.026733524586589</v>
      </c>
    </row>
    <row r="85" spans="17:19" x14ac:dyDescent="0.25">
      <c r="Q85" s="919" t="s">
        <v>224</v>
      </c>
      <c r="R85" s="918"/>
      <c r="S85" s="920">
        <f>(SUM(E$48:E$50)/SUM(E$51:E$60))*100</f>
        <v>27.06598137294603</v>
      </c>
    </row>
    <row r="86" spans="17:19" x14ac:dyDescent="0.25">
      <c r="Q86" s="919" t="s">
        <v>225</v>
      </c>
      <c r="R86" s="918"/>
      <c r="S86" s="920">
        <f>(SUM(E$61:E$65)/SUM(E$51:E$60))*100</f>
        <v>57.96075215164057</v>
      </c>
    </row>
    <row r="87" spans="17:19" x14ac:dyDescent="0.25">
      <c r="Q87" s="919" t="s">
        <v>226</v>
      </c>
      <c r="R87" s="918"/>
      <c r="S87" s="920">
        <f>(SUM(E$61:E$65)/SUM(E$48:E$50))*100</f>
        <v>214.14613182870065</v>
      </c>
    </row>
    <row r="88" spans="17:19" x14ac:dyDescent="0.25">
      <c r="Q88" s="919" t="s">
        <v>227</v>
      </c>
      <c r="R88" s="918"/>
      <c r="S88" s="921">
        <f>(E$21/E$43)*100</f>
        <v>94.153889328354325</v>
      </c>
    </row>
    <row r="89" spans="17:19" x14ac:dyDescent="0.25">
      <c r="Q89" s="919" t="s">
        <v>228</v>
      </c>
      <c r="R89" s="918"/>
      <c r="S89" s="921">
        <f>(SUM(E$48)/SUM(E$28:E$33))*1000</f>
        <v>371.1107995024413</v>
      </c>
    </row>
    <row r="90" spans="17:19" x14ac:dyDescent="0.25">
      <c r="Q90" s="919" t="s">
        <v>229</v>
      </c>
      <c r="R90" s="918"/>
      <c r="S90" s="921">
        <f>(SUM(E$52:E$54)/SUM(E$48:E$51,E$55:E$65))*100</f>
        <v>20.8420617043937</v>
      </c>
    </row>
    <row r="91" spans="17:19" x14ac:dyDescent="0.25">
      <c r="Q91" s="904"/>
      <c r="R91" s="904"/>
      <c r="S91" s="904"/>
    </row>
    <row r="92" spans="17:19" x14ac:dyDescent="0.25">
      <c r="Q92" s="904"/>
      <c r="R92" s="904"/>
      <c r="S92" s="904"/>
    </row>
    <row r="93" spans="17:19" x14ac:dyDescent="0.25">
      <c r="Q93" s="904"/>
      <c r="R93" s="904"/>
      <c r="S93" s="904"/>
    </row>
    <row r="94" spans="17:19" x14ac:dyDescent="0.25">
      <c r="Q94" s="904"/>
      <c r="R94" s="904"/>
      <c r="S94" s="904"/>
    </row>
    <row r="95" spans="17:19" x14ac:dyDescent="0.25">
      <c r="Q95" s="904"/>
      <c r="R95" s="904"/>
      <c r="S95" s="904"/>
    </row>
    <row r="96" spans="17:19" x14ac:dyDescent="0.25">
      <c r="Q96" s="904"/>
      <c r="R96" s="904"/>
      <c r="S96" s="904"/>
    </row>
    <row r="97" spans="17:19" x14ac:dyDescent="0.25">
      <c r="Q97" s="904"/>
      <c r="R97" s="904"/>
      <c r="S97" s="904"/>
    </row>
    <row r="98" spans="17:19" x14ac:dyDescent="0.25">
      <c r="Q98" s="904"/>
      <c r="R98" s="904"/>
      <c r="S98" s="904"/>
    </row>
    <row r="99" spans="17:19" x14ac:dyDescent="0.25">
      <c r="Q99" s="904"/>
      <c r="R99" s="904"/>
      <c r="S99" s="904"/>
    </row>
    <row r="100" spans="17:19" x14ac:dyDescent="0.25">
      <c r="Q100" s="904"/>
      <c r="R100" s="904"/>
      <c r="S100" s="904"/>
    </row>
    <row r="101" spans="17:19" x14ac:dyDescent="0.25">
      <c r="Q101" s="904"/>
      <c r="R101" s="904"/>
      <c r="S101" s="904"/>
    </row>
    <row r="102" spans="17:19" x14ac:dyDescent="0.25">
      <c r="Q102" s="904"/>
      <c r="R102" s="904"/>
      <c r="S102" s="904"/>
    </row>
    <row r="103" spans="17:19" x14ac:dyDescent="0.25">
      <c r="Q103" s="904"/>
      <c r="R103" s="904"/>
      <c r="S103" s="904"/>
    </row>
    <row r="104" spans="17:19" x14ac:dyDescent="0.25">
      <c r="Q104" s="919" t="s">
        <v>223</v>
      </c>
      <c r="R104" s="918"/>
      <c r="S104" s="920">
        <f>(SUM(F$48:F$50,F$61:F$65)/SUM(F$51:F$60))*100</f>
        <v>101.1214726621827</v>
      </c>
    </row>
    <row r="105" spans="17:19" x14ac:dyDescent="0.25">
      <c r="Q105" s="919" t="s">
        <v>224</v>
      </c>
      <c r="R105" s="918"/>
      <c r="S105" s="920">
        <f>(SUM(F$48:F$50)/SUM(F$51:F$60))*100</f>
        <v>35.447772422124544</v>
      </c>
    </row>
    <row r="106" spans="17:19" x14ac:dyDescent="0.25">
      <c r="Q106" s="919" t="s">
        <v>225</v>
      </c>
      <c r="R106" s="918"/>
      <c r="S106" s="920">
        <f>(SUM(F$61:F$65)/SUM(F$51:F$60))*100</f>
        <v>65.673700240058139</v>
      </c>
    </row>
    <row r="107" spans="17:19" x14ac:dyDescent="0.25">
      <c r="Q107" s="919" t="s">
        <v>226</v>
      </c>
      <c r="R107" s="918"/>
      <c r="S107" s="920">
        <f>(SUM(F$61:F$65)/SUM(F$48:F$50))*100</f>
        <v>185.26890620373152</v>
      </c>
    </row>
    <row r="108" spans="17:19" x14ac:dyDescent="0.25">
      <c r="Q108" s="919" t="s">
        <v>227</v>
      </c>
      <c r="R108" s="918"/>
      <c r="S108" s="921">
        <f>(F$21/F$43)*100</f>
        <v>92.665720487347599</v>
      </c>
    </row>
    <row r="109" spans="17:19" x14ac:dyDescent="0.25">
      <c r="Q109" s="919" t="s">
        <v>228</v>
      </c>
      <c r="R109" s="918"/>
      <c r="S109" s="921">
        <f>(SUM(F$48)/SUM(F$28:F$33))*1000</f>
        <v>363.59613190007661</v>
      </c>
    </row>
    <row r="110" spans="17:19" x14ac:dyDescent="0.25">
      <c r="Q110" s="919" t="s">
        <v>229</v>
      </c>
      <c r="R110" s="918"/>
      <c r="S110" s="921">
        <f>(SUM(F$52:F$54)/SUM(F$48:F$51,F$55:F$65))*100</f>
        <v>22.345736211244322</v>
      </c>
    </row>
    <row r="111" spans="17:19" x14ac:dyDescent="0.25">
      <c r="Q111" s="904"/>
      <c r="R111" s="904"/>
      <c r="S111" s="904"/>
    </row>
    <row r="112" spans="17:19" x14ac:dyDescent="0.25">
      <c r="Q112" s="904"/>
      <c r="R112" s="904"/>
      <c r="S112" s="904"/>
    </row>
    <row r="113" spans="17:19" x14ac:dyDescent="0.25">
      <c r="Q113" s="904"/>
      <c r="R113" s="904"/>
      <c r="S113" s="904"/>
    </row>
    <row r="114" spans="17:19" x14ac:dyDescent="0.25">
      <c r="Q114" s="904"/>
      <c r="R114" s="904"/>
      <c r="S114" s="904"/>
    </row>
    <row r="115" spans="17:19" x14ac:dyDescent="0.25">
      <c r="Q115" s="904"/>
      <c r="R115" s="904"/>
      <c r="S115" s="904"/>
    </row>
    <row r="116" spans="17:19" x14ac:dyDescent="0.25">
      <c r="Q116" s="904"/>
      <c r="R116" s="904"/>
      <c r="S116" s="904"/>
    </row>
    <row r="117" spans="17:19" x14ac:dyDescent="0.25">
      <c r="Q117" s="904"/>
      <c r="R117" s="904"/>
      <c r="S117" s="904"/>
    </row>
    <row r="118" spans="17:19" x14ac:dyDescent="0.25">
      <c r="Q118" s="904"/>
      <c r="R118" s="904"/>
      <c r="S118" s="904"/>
    </row>
    <row r="119" spans="17:19" x14ac:dyDescent="0.25">
      <c r="Q119" s="904"/>
      <c r="R119" s="904"/>
      <c r="S119" s="904"/>
    </row>
    <row r="120" spans="17:19" x14ac:dyDescent="0.25">
      <c r="Q120" s="904"/>
      <c r="R120" s="904"/>
      <c r="S120" s="904"/>
    </row>
    <row r="121" spans="17:19" x14ac:dyDescent="0.25">
      <c r="Q121" s="904"/>
      <c r="R121" s="904"/>
      <c r="S121" s="904"/>
    </row>
    <row r="122" spans="17:19" x14ac:dyDescent="0.25">
      <c r="Q122" s="904"/>
      <c r="R122" s="904"/>
      <c r="S122" s="904"/>
    </row>
    <row r="123" spans="17:19" x14ac:dyDescent="0.25">
      <c r="Q123" s="904"/>
      <c r="R123" s="904"/>
      <c r="S123" s="904"/>
    </row>
    <row r="124" spans="17:19" x14ac:dyDescent="0.25">
      <c r="Q124" s="919" t="s">
        <v>223</v>
      </c>
      <c r="R124" s="918"/>
      <c r="S124" s="920">
        <f>(SUM(G$48:G$50,G$61:G$65)/SUM(G$51:G$60))*100</f>
        <v>94.156343528513901</v>
      </c>
    </row>
    <row r="125" spans="17:19" x14ac:dyDescent="0.25">
      <c r="Q125" s="919" t="s">
        <v>224</v>
      </c>
      <c r="R125" s="918"/>
      <c r="S125" s="920">
        <f>(SUM(G$48:G$50)/SUM(G$51:G$60))*100</f>
        <v>35.331619100912974</v>
      </c>
    </row>
    <row r="126" spans="17:19" x14ac:dyDescent="0.25">
      <c r="Q126" s="919" t="s">
        <v>225</v>
      </c>
      <c r="R126" s="918"/>
      <c r="S126" s="920">
        <f>(SUM(G$61:G$65)/SUM(G$51:G$60))*100</f>
        <v>58.824724427600941</v>
      </c>
    </row>
    <row r="127" spans="17:19" x14ac:dyDescent="0.25">
      <c r="Q127" s="919" t="s">
        <v>226</v>
      </c>
      <c r="R127" s="918"/>
      <c r="S127" s="920">
        <f>(SUM(G$61:G$65)/SUM(G$48:G$50))*100</f>
        <v>166.49314671820656</v>
      </c>
    </row>
    <row r="128" spans="17:19" x14ac:dyDescent="0.25">
      <c r="Q128" s="919" t="s">
        <v>227</v>
      </c>
      <c r="R128" s="918"/>
      <c r="S128" s="921">
        <f>(G$21/G$43)*100</f>
        <v>90.751752123607517</v>
      </c>
    </row>
    <row r="129" spans="17:19" x14ac:dyDescent="0.25">
      <c r="Q129" s="919" t="s">
        <v>228</v>
      </c>
      <c r="R129" s="918"/>
      <c r="S129" s="921">
        <f>(SUM(G$48)/SUM(G$28:G$33))*1000</f>
        <v>323.2651086331125</v>
      </c>
    </row>
    <row r="130" spans="17:19" x14ac:dyDescent="0.25">
      <c r="Q130" s="919" t="s">
        <v>229</v>
      </c>
      <c r="R130" s="918"/>
      <c r="S130" s="921">
        <f>(SUM(G$52:G$54)/SUM(G$48:G$51,G$55:G$65))*100</f>
        <v>18.763128229392372</v>
      </c>
    </row>
    <row r="147" spans="4:8" x14ac:dyDescent="0.25">
      <c r="D147" s="19"/>
      <c r="E147" s="19"/>
      <c r="F147" s="19"/>
      <c r="G147" s="19"/>
      <c r="H147" s="19"/>
    </row>
  </sheetData>
  <mergeCells count="3">
    <mergeCell ref="A1:G1"/>
    <mergeCell ref="A23:G23"/>
    <mergeCell ref="A46:G46"/>
  </mergeCells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Z147"/>
  <sheetViews>
    <sheetView workbookViewId="0">
      <selection sqref="A1:G1"/>
    </sheetView>
  </sheetViews>
  <sheetFormatPr defaultRowHeight="15" x14ac:dyDescent="0.25"/>
  <cols>
    <col min="1" max="9" width="9.140625" style="18"/>
    <col min="10" max="11" width="11.140625" style="18" bestFit="1" customWidth="1"/>
    <col min="12" max="12" width="11.140625" style="18" customWidth="1"/>
    <col min="13" max="14" width="11.140625" style="18" bestFit="1" customWidth="1"/>
    <col min="15" max="15" width="11.140625" style="18" customWidth="1"/>
    <col min="16" max="17" width="11.140625" style="18" bestFit="1" customWidth="1"/>
    <col min="18" max="18" width="11.140625" style="18" customWidth="1"/>
    <col min="19" max="20" width="11.140625" style="18" bestFit="1" customWidth="1"/>
    <col min="21" max="21" width="11.140625" style="18" customWidth="1"/>
    <col min="22" max="23" width="11.140625" style="18" bestFit="1" customWidth="1"/>
    <col min="24" max="24" width="11.140625" style="18" customWidth="1"/>
    <col min="25" max="26" width="11.140625" style="18" bestFit="1" customWidth="1"/>
    <col min="27" max="16384" width="9.140625" style="18"/>
  </cols>
  <sheetData>
    <row r="1" spans="1:26" x14ac:dyDescent="0.25">
      <c r="A1" s="922" t="s">
        <v>133</v>
      </c>
      <c r="B1" s="923"/>
      <c r="C1" s="923"/>
      <c r="D1" s="923"/>
      <c r="E1" s="923"/>
      <c r="F1" s="923"/>
      <c r="G1" s="924"/>
      <c r="J1" s="20" t="s">
        <v>23</v>
      </c>
      <c r="K1" s="20" t="s">
        <v>24</v>
      </c>
      <c r="L1" s="20"/>
      <c r="M1" s="20" t="s">
        <v>23</v>
      </c>
      <c r="N1" s="20" t="s">
        <v>24</v>
      </c>
      <c r="O1" s="20"/>
      <c r="P1" s="20" t="s">
        <v>23</v>
      </c>
      <c r="Q1" s="20" t="s">
        <v>24</v>
      </c>
      <c r="R1" s="20"/>
      <c r="S1" s="20" t="s">
        <v>23</v>
      </c>
      <c r="T1" s="20" t="s">
        <v>24</v>
      </c>
      <c r="U1" s="20"/>
      <c r="V1" s="20" t="s">
        <v>23</v>
      </c>
      <c r="W1" s="20" t="s">
        <v>24</v>
      </c>
      <c r="X1" s="20"/>
      <c r="Y1" s="20" t="s">
        <v>23</v>
      </c>
      <c r="Z1" s="20" t="s">
        <v>24</v>
      </c>
    </row>
    <row r="2" spans="1:26" x14ac:dyDescent="0.25">
      <c r="A2" s="505" t="s">
        <v>1</v>
      </c>
      <c r="B2" s="499">
        <v>2010</v>
      </c>
      <c r="C2" s="499">
        <v>2015</v>
      </c>
      <c r="D2" s="499">
        <v>2020</v>
      </c>
      <c r="E2" s="499">
        <v>2025</v>
      </c>
      <c r="F2" s="499">
        <v>2030</v>
      </c>
      <c r="G2" s="508">
        <v>2035</v>
      </c>
      <c r="J2" s="1">
        <f>B2</f>
        <v>2010</v>
      </c>
      <c r="K2" s="1">
        <f>B24</f>
        <v>2010</v>
      </c>
      <c r="L2" s="1"/>
      <c r="M2" s="1">
        <v>2015</v>
      </c>
      <c r="N2" s="1">
        <v>2015</v>
      </c>
      <c r="O2" s="1"/>
      <c r="P2" s="1">
        <v>2020</v>
      </c>
      <c r="Q2" s="1">
        <v>2020</v>
      </c>
      <c r="R2" s="1"/>
      <c r="S2" s="1">
        <v>2025</v>
      </c>
      <c r="T2" s="1">
        <v>2025</v>
      </c>
      <c r="U2" s="1"/>
      <c r="V2" s="1">
        <v>2030</v>
      </c>
      <c r="W2" s="1">
        <v>2030</v>
      </c>
      <c r="X2" s="1"/>
      <c r="Y2" s="1">
        <v>2035</v>
      </c>
      <c r="Z2" s="1">
        <v>2035</v>
      </c>
    </row>
    <row r="3" spans="1:26" x14ac:dyDescent="0.25">
      <c r="A3" s="505" t="s">
        <v>2</v>
      </c>
      <c r="B3" s="499">
        <v>157</v>
      </c>
      <c r="C3" s="500">
        <v>134.77585322015679</v>
      </c>
      <c r="D3" s="500">
        <v>133.49793072197491</v>
      </c>
      <c r="E3" s="500">
        <v>155.7960711034797</v>
      </c>
      <c r="F3" s="500">
        <v>158.33843034350033</v>
      </c>
      <c r="G3" s="509">
        <v>144.76361051769112</v>
      </c>
      <c r="I3" s="21" t="s">
        <v>2</v>
      </c>
      <c r="J3" s="20">
        <f>-B3/B$66</f>
        <v>-3.0497280497280496E-2</v>
      </c>
      <c r="K3" s="20">
        <f>B25/B$66</f>
        <v>2.7389277389277388E-2</v>
      </c>
      <c r="L3" s="21" t="s">
        <v>2</v>
      </c>
      <c r="M3" s="20">
        <f>-C3/C$66</f>
        <v>-2.6970653464674532E-2</v>
      </c>
      <c r="N3" s="20">
        <f>C25/C$66</f>
        <v>2.5947340891893128E-2</v>
      </c>
      <c r="O3" s="21" t="s">
        <v>2</v>
      </c>
      <c r="P3" s="20">
        <f>-D3/D$66</f>
        <v>-2.7651441290977779E-2</v>
      </c>
      <c r="Q3" s="20">
        <f>D25/D$66</f>
        <v>2.6566213908256187E-2</v>
      </c>
      <c r="R3" s="21" t="s">
        <v>2</v>
      </c>
      <c r="S3" s="20">
        <f>-E3/E$66</f>
        <v>-3.3184441743099258E-2</v>
      </c>
      <c r="T3" s="20">
        <f>E25/E$66</f>
        <v>3.1883115608135074E-2</v>
      </c>
      <c r="U3" s="21" t="s">
        <v>2</v>
      </c>
      <c r="V3" s="20">
        <f>-F3/F$66</f>
        <v>-3.4727905113950644E-2</v>
      </c>
      <c r="W3" s="20">
        <f>F25/F$66</f>
        <v>3.336602573704376E-2</v>
      </c>
      <c r="X3" s="21" t="s">
        <v>2</v>
      </c>
      <c r="Y3" s="20">
        <f>-G3/G$66</f>
        <v>-3.296025123762944E-2</v>
      </c>
      <c r="Z3" s="20">
        <f>G25/G$66</f>
        <v>3.1667692389248998E-2</v>
      </c>
    </row>
    <row r="4" spans="1:26" x14ac:dyDescent="0.25">
      <c r="A4" s="505" t="s">
        <v>3</v>
      </c>
      <c r="B4" s="499">
        <v>163</v>
      </c>
      <c r="C4" s="500">
        <v>151.0824885431407</v>
      </c>
      <c r="D4" s="500">
        <v>129.16170311525045</v>
      </c>
      <c r="E4" s="500">
        <v>128.49594615931699</v>
      </c>
      <c r="F4" s="500">
        <v>150.63276488503718</v>
      </c>
      <c r="G4" s="509">
        <v>152.17707308641485</v>
      </c>
      <c r="I4" s="21" t="s">
        <v>3</v>
      </c>
      <c r="J4" s="20">
        <f t="shared" ref="J4:J20" si="0">-B4/B$66</f>
        <v>-3.1662781662781664E-2</v>
      </c>
      <c r="K4" s="20">
        <f t="shared" ref="K4:K20" si="1">B26/B$66</f>
        <v>2.5446775446775448E-2</v>
      </c>
      <c r="L4" s="21" t="s">
        <v>3</v>
      </c>
      <c r="M4" s="20">
        <f t="shared" ref="M4:M20" si="2">-C4/C$66</f>
        <v>-3.0233853807784986E-2</v>
      </c>
      <c r="N4" s="20">
        <f t="shared" ref="N4:N20" si="3">C26/C$66</f>
        <v>2.7265638100390618E-2</v>
      </c>
      <c r="O4" s="21" t="s">
        <v>3</v>
      </c>
      <c r="P4" s="20">
        <f t="shared" ref="P4:P20" si="4">-D4/D$66</f>
        <v>-2.6753277982803584E-2</v>
      </c>
      <c r="Q4" s="20">
        <f t="shared" ref="Q4:Q20" si="5">D26/D$66</f>
        <v>2.5812084060756791E-2</v>
      </c>
      <c r="R4" s="21" t="s">
        <v>3</v>
      </c>
      <c r="S4" s="20">
        <f t="shared" ref="S4:S20" si="6">-E4/E$66</f>
        <v>-2.7369536403238831E-2</v>
      </c>
      <c r="T4" s="20">
        <f t="shared" ref="T4:T20" si="7">E26/E$66</f>
        <v>2.6299313728239532E-2</v>
      </c>
      <c r="U4" s="21" t="s">
        <v>3</v>
      </c>
      <c r="V4" s="20">
        <f t="shared" ref="V4:V20" si="8">-F4/F$66</f>
        <v>-3.3037844032122191E-2</v>
      </c>
      <c r="W4" s="20">
        <f t="shared" ref="W4:W20" si="9">F26/F$66</f>
        <v>3.1751757632276133E-2</v>
      </c>
      <c r="X4" s="21" t="s">
        <v>3</v>
      </c>
      <c r="Y4" s="20">
        <f t="shared" ref="Y4:Y20" si="10">-G4/G$66</f>
        <v>-3.4648172587007739E-2</v>
      </c>
      <c r="Z4" s="20">
        <f t="shared" ref="Z4:Z20" si="11">G26/G$66</f>
        <v>3.3299178505467805E-2</v>
      </c>
    </row>
    <row r="5" spans="1:26" x14ac:dyDescent="0.25">
      <c r="A5" s="505" t="s">
        <v>4</v>
      </c>
      <c r="B5" s="499">
        <v>159</v>
      </c>
      <c r="C5" s="500">
        <v>157.47327388859645</v>
      </c>
      <c r="D5" s="500">
        <v>145.45494268293936</v>
      </c>
      <c r="E5" s="500">
        <v>123.79283896453855</v>
      </c>
      <c r="F5" s="500">
        <v>123.78563518750515</v>
      </c>
      <c r="G5" s="509">
        <v>145.7691154509848</v>
      </c>
      <c r="I5" s="21" t="s">
        <v>4</v>
      </c>
      <c r="J5" s="20">
        <f t="shared" si="0"/>
        <v>-3.0885780885780884E-2</v>
      </c>
      <c r="K5" s="20">
        <f t="shared" si="1"/>
        <v>3.3022533022533024E-2</v>
      </c>
      <c r="L5" s="21" t="s">
        <v>4</v>
      </c>
      <c r="M5" s="20">
        <f t="shared" si="2"/>
        <v>-3.1512745039420156E-2</v>
      </c>
      <c r="N5" s="20">
        <f t="shared" si="3"/>
        <v>2.5044231328517654E-2</v>
      </c>
      <c r="O5" s="21" t="s">
        <v>4</v>
      </c>
      <c r="P5" s="20">
        <f t="shared" si="4"/>
        <v>-3.0128098513048887E-2</v>
      </c>
      <c r="Q5" s="20">
        <f t="shared" si="5"/>
        <v>2.729820095870137E-2</v>
      </c>
      <c r="R5" s="21" t="s">
        <v>4</v>
      </c>
      <c r="S5" s="20">
        <f t="shared" si="6"/>
        <v>-2.6367778235582506E-2</v>
      </c>
      <c r="T5" s="20">
        <f t="shared" si="7"/>
        <v>2.5511397225088692E-2</v>
      </c>
      <c r="U5" s="21" t="s">
        <v>4</v>
      </c>
      <c r="V5" s="20">
        <f t="shared" si="8"/>
        <v>-2.7149541548036775E-2</v>
      </c>
      <c r="W5" s="20">
        <f t="shared" si="9"/>
        <v>2.6086599013125635E-2</v>
      </c>
      <c r="X5" s="21" t="s">
        <v>4</v>
      </c>
      <c r="Y5" s="20">
        <f t="shared" si="10"/>
        <v>-3.3189187882021749E-2</v>
      </c>
      <c r="Z5" s="20">
        <f t="shared" si="11"/>
        <v>3.1904002773999886E-2</v>
      </c>
    </row>
    <row r="6" spans="1:26" x14ac:dyDescent="0.25">
      <c r="A6" s="505" t="s">
        <v>5</v>
      </c>
      <c r="B6" s="499">
        <v>164</v>
      </c>
      <c r="C6" s="500">
        <v>153.23550348348465</v>
      </c>
      <c r="D6" s="500">
        <v>151.91925446595494</v>
      </c>
      <c r="E6" s="500">
        <v>139.77483729899473</v>
      </c>
      <c r="F6" s="500">
        <v>118.43519928913074</v>
      </c>
      <c r="G6" s="509">
        <v>119.09228403393939</v>
      </c>
      <c r="I6" s="21" t="s">
        <v>5</v>
      </c>
      <c r="J6" s="20">
        <f t="shared" si="0"/>
        <v>-3.1857031857031856E-2</v>
      </c>
      <c r="K6" s="20">
        <f t="shared" si="1"/>
        <v>2.7389277389277388E-2</v>
      </c>
      <c r="L6" s="21" t="s">
        <v>5</v>
      </c>
      <c r="M6" s="20">
        <f t="shared" si="2"/>
        <v>-3.0664704130545912E-2</v>
      </c>
      <c r="N6" s="20">
        <f t="shared" si="3"/>
        <v>3.3039504843793581E-2</v>
      </c>
      <c r="O6" s="21" t="s">
        <v>5</v>
      </c>
      <c r="P6" s="20">
        <f t="shared" si="4"/>
        <v>-3.1467052134186983E-2</v>
      </c>
      <c r="Q6" s="20">
        <f t="shared" si="5"/>
        <v>2.4708687703198597E-2</v>
      </c>
      <c r="R6" s="21" t="s">
        <v>5</v>
      </c>
      <c r="S6" s="20">
        <f t="shared" si="6"/>
        <v>-2.9771931427069662E-2</v>
      </c>
      <c r="T6" s="20">
        <f t="shared" si="7"/>
        <v>2.7133488760957614E-2</v>
      </c>
      <c r="U6" s="21" t="s">
        <v>5</v>
      </c>
      <c r="V6" s="20">
        <f t="shared" si="8"/>
        <v>-2.5976046081434473E-2</v>
      </c>
      <c r="W6" s="20">
        <f t="shared" si="9"/>
        <v>2.5211755470378856E-2</v>
      </c>
      <c r="X6" s="21" t="s">
        <v>5</v>
      </c>
      <c r="Y6" s="20">
        <f t="shared" si="10"/>
        <v>-2.7115319852719942E-2</v>
      </c>
      <c r="Z6" s="20">
        <f t="shared" si="11"/>
        <v>2.6059329500586162E-2</v>
      </c>
    </row>
    <row r="7" spans="1:26" x14ac:dyDescent="0.25">
      <c r="A7" s="505" t="s">
        <v>6</v>
      </c>
      <c r="B7" s="499">
        <v>95</v>
      </c>
      <c r="C7" s="500">
        <v>159.95325598584154</v>
      </c>
      <c r="D7" s="500">
        <v>146.87023686558851</v>
      </c>
      <c r="E7" s="500">
        <v>145.83840881535201</v>
      </c>
      <c r="F7" s="500">
        <v>133.64212804899023</v>
      </c>
      <c r="G7" s="509">
        <v>112.71546417011052</v>
      </c>
      <c r="I7" s="21" t="s">
        <v>6</v>
      </c>
      <c r="J7" s="20">
        <f t="shared" si="0"/>
        <v>-1.8453768453768452E-2</v>
      </c>
      <c r="K7" s="20">
        <f t="shared" si="1"/>
        <v>1.6122766122766124E-2</v>
      </c>
      <c r="L7" s="21" t="s">
        <v>6</v>
      </c>
      <c r="M7" s="20">
        <f t="shared" si="2"/>
        <v>-3.2009026354991831E-2</v>
      </c>
      <c r="N7" s="20">
        <f t="shared" si="3"/>
        <v>2.7521198281004248E-2</v>
      </c>
      <c r="O7" s="21" t="s">
        <v>6</v>
      </c>
      <c r="P7" s="20">
        <f t="shared" si="4"/>
        <v>-3.04212485550708E-2</v>
      </c>
      <c r="Q7" s="20">
        <f t="shared" si="5"/>
        <v>3.3042139157233238E-2</v>
      </c>
      <c r="R7" s="21" t="s">
        <v>6</v>
      </c>
      <c r="S7" s="20">
        <f t="shared" si="6"/>
        <v>-3.1063467435099204E-2</v>
      </c>
      <c r="T7" s="20">
        <f t="shared" si="7"/>
        <v>2.4059769822873552E-2</v>
      </c>
      <c r="U7" s="21" t="s">
        <v>6</v>
      </c>
      <c r="V7" s="20">
        <f t="shared" si="8"/>
        <v>-2.9311337317436587E-2</v>
      </c>
      <c r="W7" s="20">
        <f t="shared" si="9"/>
        <v>2.6887011783695462E-2</v>
      </c>
      <c r="X7" s="21" t="s">
        <v>6</v>
      </c>
      <c r="Y7" s="20">
        <f t="shared" si="10"/>
        <v>-2.566342469718139E-2</v>
      </c>
      <c r="Z7" s="20">
        <f t="shared" si="11"/>
        <v>2.4980067339225778E-2</v>
      </c>
    </row>
    <row r="8" spans="1:26" x14ac:dyDescent="0.25">
      <c r="A8" s="505" t="s">
        <v>7</v>
      </c>
      <c r="B8" s="499">
        <v>134</v>
      </c>
      <c r="C8" s="500">
        <v>89.430135911054364</v>
      </c>
      <c r="D8" s="500">
        <v>155.1129392006421</v>
      </c>
      <c r="E8" s="500">
        <v>139.67901464969421</v>
      </c>
      <c r="F8" s="500">
        <v>139.07418942510657</v>
      </c>
      <c r="G8" s="509">
        <v>126.87671491250215</v>
      </c>
      <c r="I8" s="21" t="s">
        <v>7</v>
      </c>
      <c r="J8" s="20">
        <f t="shared" si="0"/>
        <v>-2.6029526029526028E-2</v>
      </c>
      <c r="K8" s="20">
        <f t="shared" si="1"/>
        <v>2.4087024087024088E-2</v>
      </c>
      <c r="L8" s="21" t="s">
        <v>7</v>
      </c>
      <c r="M8" s="20">
        <f t="shared" si="2"/>
        <v>-1.7896300764023362E-2</v>
      </c>
      <c r="N8" s="20">
        <f t="shared" si="3"/>
        <v>1.5732968964850342E-2</v>
      </c>
      <c r="O8" s="21" t="s">
        <v>7</v>
      </c>
      <c r="P8" s="20">
        <f t="shared" si="4"/>
        <v>-3.2128560409749769E-2</v>
      </c>
      <c r="Q8" s="20">
        <f t="shared" si="5"/>
        <v>2.7859039480001541E-2</v>
      </c>
      <c r="R8" s="21" t="s">
        <v>7</v>
      </c>
      <c r="S8" s="20">
        <f t="shared" si="6"/>
        <v>-2.9751521277437132E-2</v>
      </c>
      <c r="T8" s="20">
        <f t="shared" si="7"/>
        <v>3.2872376635003475E-2</v>
      </c>
      <c r="U8" s="21" t="s">
        <v>7</v>
      </c>
      <c r="V8" s="20">
        <f t="shared" si="8"/>
        <v>-3.0502735461485877E-2</v>
      </c>
      <c r="W8" s="20">
        <f t="shared" si="9"/>
        <v>2.3463554779973382E-2</v>
      </c>
      <c r="X8" s="21" t="s">
        <v>7</v>
      </c>
      <c r="Y8" s="20">
        <f t="shared" si="10"/>
        <v>-2.8887704477432195E-2</v>
      </c>
      <c r="Z8" s="20">
        <f t="shared" si="11"/>
        <v>2.6920975260153277E-2</v>
      </c>
    </row>
    <row r="9" spans="1:26" x14ac:dyDescent="0.25">
      <c r="A9" s="505" t="s">
        <v>8</v>
      </c>
      <c r="B9" s="499">
        <v>150</v>
      </c>
      <c r="C9" s="500">
        <v>128.13042696430804</v>
      </c>
      <c r="D9" s="500">
        <v>84.428768161529007</v>
      </c>
      <c r="E9" s="500">
        <v>151.16067897676299</v>
      </c>
      <c r="F9" s="500">
        <v>133.24136095279567</v>
      </c>
      <c r="G9" s="509">
        <v>133.16040550113081</v>
      </c>
      <c r="I9" s="21" t="s">
        <v>8</v>
      </c>
      <c r="J9" s="20">
        <f t="shared" si="0"/>
        <v>-2.9137529137529136E-2</v>
      </c>
      <c r="K9" s="20">
        <f t="shared" si="1"/>
        <v>2.564102564102564E-2</v>
      </c>
      <c r="L9" s="21" t="s">
        <v>8</v>
      </c>
      <c r="M9" s="20">
        <f t="shared" si="2"/>
        <v>-2.5640804798246347E-2</v>
      </c>
      <c r="N9" s="20">
        <f t="shared" si="3"/>
        <v>2.3858362586356808E-2</v>
      </c>
      <c r="O9" s="21" t="s">
        <v>8</v>
      </c>
      <c r="P9" s="20">
        <f t="shared" si="4"/>
        <v>-1.7487740172917914E-2</v>
      </c>
      <c r="Q9" s="20">
        <f t="shared" si="5"/>
        <v>1.5381674431800434E-2</v>
      </c>
      <c r="R9" s="21" t="s">
        <v>8</v>
      </c>
      <c r="S9" s="20">
        <f t="shared" si="6"/>
        <v>-3.2197106832174048E-2</v>
      </c>
      <c r="T9" s="20">
        <f t="shared" si="7"/>
        <v>2.8008203774484559E-2</v>
      </c>
      <c r="U9" s="21" t="s">
        <v>8</v>
      </c>
      <c r="V9" s="20">
        <f t="shared" si="8"/>
        <v>-2.9223438241645291E-2</v>
      </c>
      <c r="W9" s="20">
        <f t="shared" si="9"/>
        <v>3.2694920036030257E-2</v>
      </c>
      <c r="X9" s="21" t="s">
        <v>8</v>
      </c>
      <c r="Y9" s="20">
        <f t="shared" si="10"/>
        <v>-3.0318395655692203E-2</v>
      </c>
      <c r="Z9" s="20">
        <f t="shared" si="11"/>
        <v>2.2997917749043903E-2</v>
      </c>
    </row>
    <row r="10" spans="1:26" x14ac:dyDescent="0.25">
      <c r="A10" s="505" t="s">
        <v>9</v>
      </c>
      <c r="B10" s="499">
        <v>130</v>
      </c>
      <c r="C10" s="500">
        <v>144.51186312069945</v>
      </c>
      <c r="D10" s="500">
        <v>122.15651070402723</v>
      </c>
      <c r="E10" s="500">
        <v>79.399202406497281</v>
      </c>
      <c r="F10" s="500">
        <v>147.12386822804729</v>
      </c>
      <c r="G10" s="509">
        <v>126.64489968036219</v>
      </c>
      <c r="I10" s="21" t="s">
        <v>9</v>
      </c>
      <c r="J10" s="20">
        <f t="shared" si="0"/>
        <v>-2.5252525252525252E-2</v>
      </c>
      <c r="K10" s="20">
        <f t="shared" si="1"/>
        <v>1.9036519036519036E-2</v>
      </c>
      <c r="L10" s="21" t="s">
        <v>9</v>
      </c>
      <c r="M10" s="20">
        <f t="shared" si="2"/>
        <v>-2.891897390103074E-2</v>
      </c>
      <c r="N10" s="20">
        <f t="shared" si="3"/>
        <v>2.5729155548312847E-2</v>
      </c>
      <c r="O10" s="21" t="s">
        <v>9</v>
      </c>
      <c r="P10" s="20">
        <f t="shared" si="4"/>
        <v>-2.5302291696773782E-2</v>
      </c>
      <c r="Q10" s="20">
        <f t="shared" si="5"/>
        <v>2.3744030166280274E-2</v>
      </c>
      <c r="R10" s="21" t="s">
        <v>9</v>
      </c>
      <c r="S10" s="20">
        <f t="shared" si="6"/>
        <v>-1.691196824184937E-2</v>
      </c>
      <c r="T10" s="20">
        <f t="shared" si="7"/>
        <v>1.4920879060202787E-2</v>
      </c>
      <c r="U10" s="21" t="s">
        <v>9</v>
      </c>
      <c r="V10" s="20">
        <f t="shared" si="8"/>
        <v>-3.2268247984629191E-2</v>
      </c>
      <c r="W10" s="20">
        <f t="shared" si="9"/>
        <v>2.8246460906065921E-2</v>
      </c>
      <c r="X10" s="21" t="s">
        <v>9</v>
      </c>
      <c r="Y10" s="20">
        <f t="shared" si="10"/>
        <v>-2.8834924028915344E-2</v>
      </c>
      <c r="Z10" s="20">
        <f t="shared" si="11"/>
        <v>3.2790242788410674E-2</v>
      </c>
    </row>
    <row r="11" spans="1:26" x14ac:dyDescent="0.25">
      <c r="A11" s="505" t="s">
        <v>10</v>
      </c>
      <c r="B11" s="499">
        <v>118</v>
      </c>
      <c r="C11" s="500">
        <v>124.94591071245756</v>
      </c>
      <c r="D11" s="500">
        <v>138.97701158343096</v>
      </c>
      <c r="E11" s="500">
        <v>116.13899946676864</v>
      </c>
      <c r="F11" s="500">
        <v>74.433219371995676</v>
      </c>
      <c r="G11" s="509">
        <v>143.08676910681586</v>
      </c>
      <c r="I11" s="21" t="s">
        <v>10</v>
      </c>
      <c r="J11" s="20">
        <f t="shared" si="0"/>
        <v>-2.292152292152292E-2</v>
      </c>
      <c r="K11" s="20">
        <f t="shared" si="1"/>
        <v>2.4087024087024088E-2</v>
      </c>
      <c r="L11" s="21" t="s">
        <v>10</v>
      </c>
      <c r="M11" s="20">
        <f t="shared" si="2"/>
        <v>-2.5003535716068961E-2</v>
      </c>
      <c r="N11" s="20">
        <f t="shared" si="3"/>
        <v>1.8677897473230457E-2</v>
      </c>
      <c r="O11" s="21" t="s">
        <v>10</v>
      </c>
      <c r="P11" s="20">
        <f t="shared" si="4"/>
        <v>-2.8786323921365493E-2</v>
      </c>
      <c r="Q11" s="20">
        <f t="shared" si="5"/>
        <v>2.5832100095054114E-2</v>
      </c>
      <c r="R11" s="21" t="s">
        <v>10</v>
      </c>
      <c r="S11" s="20">
        <f t="shared" si="6"/>
        <v>-2.4737516386706494E-2</v>
      </c>
      <c r="T11" s="20">
        <f t="shared" si="7"/>
        <v>2.3342095424119694E-2</v>
      </c>
      <c r="U11" s="21" t="s">
        <v>10</v>
      </c>
      <c r="V11" s="20">
        <f t="shared" si="8"/>
        <v>-1.6325220441233503E-2</v>
      </c>
      <c r="W11" s="20">
        <f t="shared" si="9"/>
        <v>1.4397855538974727E-2</v>
      </c>
      <c r="X11" s="21" t="s">
        <v>10</v>
      </c>
      <c r="Y11" s="20">
        <f t="shared" si="10"/>
        <v>-3.2578462513305276E-2</v>
      </c>
      <c r="Z11" s="20">
        <f t="shared" si="11"/>
        <v>2.861463806791549E-2</v>
      </c>
    </row>
    <row r="12" spans="1:26" x14ac:dyDescent="0.25">
      <c r="A12" s="506" t="s">
        <v>11</v>
      </c>
      <c r="B12" s="501">
        <v>202</v>
      </c>
      <c r="C12" s="502">
        <v>109.85693291739372</v>
      </c>
      <c r="D12" s="502">
        <v>119.74725779965814</v>
      </c>
      <c r="E12" s="502">
        <v>133.13322433588777</v>
      </c>
      <c r="F12" s="502">
        <v>109.92028309795482</v>
      </c>
      <c r="G12" s="510">
        <v>69.409141252536713</v>
      </c>
      <c r="I12" s="21" t="s">
        <v>11</v>
      </c>
      <c r="J12" s="20">
        <f t="shared" si="0"/>
        <v>-3.923853923853924E-2</v>
      </c>
      <c r="K12" s="20">
        <f t="shared" si="1"/>
        <v>4.2540792540792544E-2</v>
      </c>
      <c r="L12" s="21" t="s">
        <v>11</v>
      </c>
      <c r="M12" s="20">
        <f t="shared" si="2"/>
        <v>-2.1984006760966998E-2</v>
      </c>
      <c r="N12" s="20">
        <f t="shared" si="3"/>
        <v>2.3246057833502219E-2</v>
      </c>
      <c r="O12" s="21" t="s">
        <v>11</v>
      </c>
      <c r="P12" s="20">
        <f t="shared" si="4"/>
        <v>-2.48032628737801E-2</v>
      </c>
      <c r="Q12" s="20">
        <f t="shared" si="5"/>
        <v>1.8428968372821666E-2</v>
      </c>
      <c r="R12" s="21" t="s">
        <v>11</v>
      </c>
      <c r="S12" s="20">
        <f t="shared" si="6"/>
        <v>-2.8357273041313281E-2</v>
      </c>
      <c r="T12" s="20">
        <f t="shared" si="7"/>
        <v>2.5793192121329335E-2</v>
      </c>
      <c r="U12" s="21" t="s">
        <v>11</v>
      </c>
      <c r="V12" s="20">
        <f t="shared" si="8"/>
        <v>-2.4108494401789207E-2</v>
      </c>
      <c r="W12" s="20">
        <f t="shared" si="9"/>
        <v>2.296960649716279E-2</v>
      </c>
      <c r="X12" s="21" t="s">
        <v>11</v>
      </c>
      <c r="Y12" s="20">
        <f t="shared" si="10"/>
        <v>-1.5803299777412926E-2</v>
      </c>
      <c r="Z12" s="20">
        <f t="shared" si="11"/>
        <v>1.3983962929310508E-2</v>
      </c>
    </row>
    <row r="13" spans="1:26" x14ac:dyDescent="0.25">
      <c r="A13" s="506" t="s">
        <v>12</v>
      </c>
      <c r="B13" s="501">
        <v>235</v>
      </c>
      <c r="C13" s="502">
        <v>189.96577695829814</v>
      </c>
      <c r="D13" s="502">
        <v>101.00408193533724</v>
      </c>
      <c r="E13" s="502">
        <v>113.68777055463546</v>
      </c>
      <c r="F13" s="502">
        <v>126.22911765026998</v>
      </c>
      <c r="G13" s="510">
        <v>102.87382844117647</v>
      </c>
      <c r="I13" s="21" t="s">
        <v>12</v>
      </c>
      <c r="J13" s="20">
        <f t="shared" si="0"/>
        <v>-4.5648795648795648E-2</v>
      </c>
      <c r="K13" s="20">
        <f t="shared" si="1"/>
        <v>3.7684537684537688E-2</v>
      </c>
      <c r="L13" s="21" t="s">
        <v>12</v>
      </c>
      <c r="M13" s="20">
        <f t="shared" si="2"/>
        <v>-3.8014978336814213E-2</v>
      </c>
      <c r="N13" s="20">
        <f t="shared" si="3"/>
        <v>4.2166880684652283E-2</v>
      </c>
      <c r="O13" s="21" t="s">
        <v>12</v>
      </c>
      <c r="P13" s="20">
        <f t="shared" si="4"/>
        <v>-2.0920986764960771E-2</v>
      </c>
      <c r="Q13" s="20">
        <f t="shared" si="5"/>
        <v>2.2346639434736887E-2</v>
      </c>
      <c r="R13" s="21" t="s">
        <v>12</v>
      </c>
      <c r="S13" s="20">
        <f t="shared" si="6"/>
        <v>-2.4215406538508486E-2</v>
      </c>
      <c r="T13" s="20">
        <f t="shared" si="7"/>
        <v>1.7971789287589707E-2</v>
      </c>
      <c r="U13" s="21" t="s">
        <v>12</v>
      </c>
      <c r="V13" s="20">
        <f t="shared" si="8"/>
        <v>-2.768546341444918E-2</v>
      </c>
      <c r="W13" s="20">
        <f t="shared" si="9"/>
        <v>2.566448882679203E-2</v>
      </c>
      <c r="X13" s="21" t="s">
        <v>12</v>
      </c>
      <c r="Y13" s="20">
        <f t="shared" si="10"/>
        <v>-2.3422648959032368E-2</v>
      </c>
      <c r="Z13" s="20">
        <f t="shared" si="11"/>
        <v>2.263793256488093E-2</v>
      </c>
    </row>
    <row r="14" spans="1:26" x14ac:dyDescent="0.25">
      <c r="A14" s="506" t="s">
        <v>13</v>
      </c>
      <c r="B14" s="501">
        <v>235</v>
      </c>
      <c r="C14" s="502">
        <v>220.83072022033645</v>
      </c>
      <c r="D14" s="502">
        <v>177.23596785652632</v>
      </c>
      <c r="E14" s="502">
        <v>91.923162678962086</v>
      </c>
      <c r="F14" s="502">
        <v>107.2712424669722</v>
      </c>
      <c r="G14" s="510">
        <v>118.79185223950634</v>
      </c>
      <c r="I14" s="21" t="s">
        <v>13</v>
      </c>
      <c r="J14" s="20">
        <f t="shared" si="0"/>
        <v>-4.5648795648795648E-2</v>
      </c>
      <c r="K14" s="20">
        <f t="shared" si="1"/>
        <v>3.923853923853924E-2</v>
      </c>
      <c r="L14" s="21" t="s">
        <v>13</v>
      </c>
      <c r="M14" s="20">
        <f t="shared" si="2"/>
        <v>-4.4191512701374835E-2</v>
      </c>
      <c r="N14" s="20">
        <f t="shared" si="3"/>
        <v>3.7014390787821386E-2</v>
      </c>
      <c r="O14" s="21" t="s">
        <v>13</v>
      </c>
      <c r="P14" s="20">
        <f t="shared" si="4"/>
        <v>-3.6710905804532019E-2</v>
      </c>
      <c r="Q14" s="20">
        <f t="shared" si="5"/>
        <v>4.181575247079089E-2</v>
      </c>
      <c r="R14" s="21" t="s">
        <v>13</v>
      </c>
      <c r="S14" s="20">
        <f t="shared" si="6"/>
        <v>-1.9579562020760881E-2</v>
      </c>
      <c r="T14" s="20">
        <f t="shared" si="7"/>
        <v>2.1164411677813393E-2</v>
      </c>
      <c r="U14" s="21" t="s">
        <v>13</v>
      </c>
      <c r="V14" s="20">
        <f t="shared" si="8"/>
        <v>-2.3527488063175207E-2</v>
      </c>
      <c r="W14" s="20">
        <f t="shared" si="9"/>
        <v>1.7486601546150556E-2</v>
      </c>
      <c r="X14" s="21" t="s">
        <v>13</v>
      </c>
      <c r="Y14" s="20">
        <f t="shared" si="10"/>
        <v>-2.7046916561389519E-2</v>
      </c>
      <c r="Z14" s="20">
        <f t="shared" si="11"/>
        <v>2.5647867338882753E-2</v>
      </c>
    </row>
    <row r="15" spans="1:26" x14ac:dyDescent="0.25">
      <c r="A15" s="506" t="s">
        <v>14</v>
      </c>
      <c r="B15" s="501">
        <v>187</v>
      </c>
      <c r="C15" s="502">
        <v>219.53710574271079</v>
      </c>
      <c r="D15" s="502">
        <v>204.5854992937895</v>
      </c>
      <c r="E15" s="502">
        <v>162.95245189730394</v>
      </c>
      <c r="F15" s="502">
        <v>82.287185332981906</v>
      </c>
      <c r="G15" s="510">
        <v>99.956203708506138</v>
      </c>
      <c r="I15" s="21" t="s">
        <v>14</v>
      </c>
      <c r="J15" s="20">
        <f t="shared" si="0"/>
        <v>-3.6324786324786328E-2</v>
      </c>
      <c r="K15" s="20">
        <f t="shared" si="1"/>
        <v>2.7195027195027196E-2</v>
      </c>
      <c r="L15" s="21" t="s">
        <v>14</v>
      </c>
      <c r="M15" s="20">
        <f t="shared" si="2"/>
        <v>-4.3932641197620116E-2</v>
      </c>
      <c r="N15" s="20">
        <f t="shared" si="3"/>
        <v>3.8407238452469163E-2</v>
      </c>
      <c r="O15" s="21" t="s">
        <v>14</v>
      </c>
      <c r="P15" s="20">
        <f t="shared" si="4"/>
        <v>-4.2375817303783807E-2</v>
      </c>
      <c r="Q15" s="20">
        <f t="shared" si="5"/>
        <v>3.5911747155474225E-2</v>
      </c>
      <c r="R15" s="21" t="s">
        <v>14</v>
      </c>
      <c r="S15" s="20">
        <f t="shared" si="6"/>
        <v>-3.4708745275672685E-2</v>
      </c>
      <c r="T15" s="20">
        <f t="shared" si="7"/>
        <v>4.0530602159739623E-2</v>
      </c>
      <c r="U15" s="21" t="s">
        <v>14</v>
      </c>
      <c r="V15" s="20">
        <f t="shared" si="8"/>
        <v>-1.8047807838807287E-2</v>
      </c>
      <c r="W15" s="20">
        <f t="shared" si="9"/>
        <v>1.966410571976767E-2</v>
      </c>
      <c r="X15" s="21" t="s">
        <v>14</v>
      </c>
      <c r="Y15" s="20">
        <f t="shared" si="10"/>
        <v>-2.2758354639057642E-2</v>
      </c>
      <c r="Z15" s="20">
        <f t="shared" si="11"/>
        <v>1.689169150113851E-2</v>
      </c>
    </row>
    <row r="16" spans="1:26" x14ac:dyDescent="0.25">
      <c r="A16" s="506" t="s">
        <v>15</v>
      </c>
      <c r="B16" s="501">
        <v>117</v>
      </c>
      <c r="C16" s="502">
        <v>171.29565129267741</v>
      </c>
      <c r="D16" s="502">
        <v>199.77078315047015</v>
      </c>
      <c r="E16" s="502">
        <v>184.51436257159753</v>
      </c>
      <c r="F16" s="502">
        <v>145.85568930343371</v>
      </c>
      <c r="G16" s="510">
        <v>71.528553446388926</v>
      </c>
      <c r="I16" s="21" t="s">
        <v>15</v>
      </c>
      <c r="J16" s="20">
        <f t="shared" si="0"/>
        <v>-2.2727272727272728E-2</v>
      </c>
      <c r="K16" s="20">
        <f t="shared" si="1"/>
        <v>2.505827505827506E-2</v>
      </c>
      <c r="L16" s="21" t="s">
        <v>15</v>
      </c>
      <c r="M16" s="20">
        <f t="shared" si="2"/>
        <v>-3.4278808411428253E-2</v>
      </c>
      <c r="N16" s="20">
        <f t="shared" si="3"/>
        <v>2.5968221437310375E-2</v>
      </c>
      <c r="O16" s="21" t="s">
        <v>15</v>
      </c>
      <c r="P16" s="20">
        <f t="shared" si="4"/>
        <v>-4.1378544611617628E-2</v>
      </c>
      <c r="Q16" s="20">
        <f t="shared" si="5"/>
        <v>3.7151721452153126E-2</v>
      </c>
      <c r="R16" s="21" t="s">
        <v>15</v>
      </c>
      <c r="S16" s="20">
        <f t="shared" si="6"/>
        <v>-3.9301415447475396E-2</v>
      </c>
      <c r="T16" s="20">
        <f t="shared" si="7"/>
        <v>3.4001843072639343E-2</v>
      </c>
      <c r="U16" s="21" t="s">
        <v>15</v>
      </c>
      <c r="V16" s="20">
        <f t="shared" si="8"/>
        <v>-3.1990102007901061E-2</v>
      </c>
      <c r="W16" s="20">
        <f t="shared" si="9"/>
        <v>3.8686245761551052E-2</v>
      </c>
      <c r="X16" s="21" t="s">
        <v>15</v>
      </c>
      <c r="Y16" s="20">
        <f t="shared" si="10"/>
        <v>-1.628585446180944E-2</v>
      </c>
      <c r="Z16" s="20">
        <f t="shared" si="11"/>
        <v>1.8019129406447135E-2</v>
      </c>
    </row>
    <row r="17" spans="1:26" x14ac:dyDescent="0.25">
      <c r="A17" s="506" t="s">
        <v>16</v>
      </c>
      <c r="B17" s="501">
        <v>115</v>
      </c>
      <c r="C17" s="502">
        <v>102.82590188578982</v>
      </c>
      <c r="D17" s="502">
        <v>152.6663201050998</v>
      </c>
      <c r="E17" s="502">
        <v>176.71039073568181</v>
      </c>
      <c r="F17" s="502">
        <v>161.73942634748201</v>
      </c>
      <c r="G17" s="510">
        <v>126.85134611056048</v>
      </c>
      <c r="I17" s="21" t="s">
        <v>16</v>
      </c>
      <c r="J17" s="20">
        <f t="shared" si="0"/>
        <v>-2.233877233877234E-2</v>
      </c>
      <c r="K17" s="20">
        <f t="shared" si="1"/>
        <v>2.0396270396270396E-2</v>
      </c>
      <c r="L17" s="21" t="s">
        <v>16</v>
      </c>
      <c r="M17" s="20">
        <f t="shared" si="2"/>
        <v>-2.0576992841767405E-2</v>
      </c>
      <c r="N17" s="20">
        <f t="shared" si="3"/>
        <v>2.368868981604777E-2</v>
      </c>
      <c r="O17" s="21" t="s">
        <v>16</v>
      </c>
      <c r="P17" s="20">
        <f t="shared" si="4"/>
        <v>-3.1621791923407708E-2</v>
      </c>
      <c r="Q17" s="20">
        <f t="shared" si="5"/>
        <v>2.4549874301772509E-2</v>
      </c>
      <c r="R17" s="21" t="s">
        <v>16</v>
      </c>
      <c r="S17" s="20">
        <f t="shared" si="6"/>
        <v>-3.7639175527562879E-2</v>
      </c>
      <c r="T17" s="20">
        <f t="shared" si="7"/>
        <v>3.5199880393317368E-2</v>
      </c>
      <c r="U17" s="21" t="s">
        <v>16</v>
      </c>
      <c r="V17" s="20">
        <f t="shared" si="8"/>
        <v>-3.5473835626606186E-2</v>
      </c>
      <c r="W17" s="20">
        <f t="shared" si="9"/>
        <v>3.1746075501142848E-2</v>
      </c>
      <c r="X17" s="21" t="s">
        <v>16</v>
      </c>
      <c r="Y17" s="20">
        <f t="shared" si="10"/>
        <v>-2.8881928425822229E-2</v>
      </c>
      <c r="Z17" s="20">
        <f t="shared" si="11"/>
        <v>3.6698834460265228E-2</v>
      </c>
    </row>
    <row r="18" spans="1:26" x14ac:dyDescent="0.25">
      <c r="A18" s="506" t="s">
        <v>17</v>
      </c>
      <c r="B18" s="501">
        <v>95</v>
      </c>
      <c r="C18" s="502">
        <v>94.327487358055691</v>
      </c>
      <c r="D18" s="502">
        <v>83.925997284593464</v>
      </c>
      <c r="E18" s="502">
        <v>126.46789101912439</v>
      </c>
      <c r="F18" s="502">
        <v>145.19303407873909</v>
      </c>
      <c r="G18" s="510">
        <v>131.63409269367767</v>
      </c>
      <c r="I18" s="21" t="s">
        <v>17</v>
      </c>
      <c r="J18" s="20">
        <f t="shared" si="0"/>
        <v>-1.8453768453768452E-2</v>
      </c>
      <c r="K18" s="20">
        <f t="shared" si="1"/>
        <v>2.7972027972027972E-2</v>
      </c>
      <c r="L18" s="21" t="s">
        <v>17</v>
      </c>
      <c r="M18" s="20">
        <f t="shared" si="2"/>
        <v>-1.8876333652823069E-2</v>
      </c>
      <c r="N18" s="20">
        <f t="shared" si="3"/>
        <v>1.7946101096501584E-2</v>
      </c>
      <c r="O18" s="21" t="s">
        <v>17</v>
      </c>
      <c r="P18" s="20">
        <f t="shared" si="4"/>
        <v>-1.7383601185060868E-2</v>
      </c>
      <c r="Q18" s="20">
        <f t="shared" si="5"/>
        <v>2.1434006375185621E-2</v>
      </c>
      <c r="R18" s="21" t="s">
        <v>17</v>
      </c>
      <c r="S18" s="20">
        <f t="shared" si="6"/>
        <v>-2.6937562238711837E-2</v>
      </c>
      <c r="T18" s="20">
        <f t="shared" si="7"/>
        <v>2.1939820085472853E-2</v>
      </c>
      <c r="U18" s="21" t="s">
        <v>17</v>
      </c>
      <c r="V18" s="20">
        <f t="shared" si="8"/>
        <v>-3.1844763774368401E-2</v>
      </c>
      <c r="W18" s="20">
        <f t="shared" si="9"/>
        <v>3.1804529292691487E-2</v>
      </c>
      <c r="X18" s="21" t="s">
        <v>17</v>
      </c>
      <c r="Y18" s="20">
        <f t="shared" si="10"/>
        <v>-2.9970879775002564E-2</v>
      </c>
      <c r="Z18" s="20">
        <f t="shared" si="11"/>
        <v>2.8416037264306224E-2</v>
      </c>
    </row>
    <row r="19" spans="1:26" x14ac:dyDescent="0.25">
      <c r="A19" s="506" t="s">
        <v>18</v>
      </c>
      <c r="B19" s="501">
        <v>86</v>
      </c>
      <c r="C19" s="502">
        <v>69.223636193349421</v>
      </c>
      <c r="D19" s="502">
        <v>69.212147562714733</v>
      </c>
      <c r="E19" s="502">
        <v>61.228239861895858</v>
      </c>
      <c r="F19" s="502">
        <v>93.762902388840146</v>
      </c>
      <c r="G19" s="510">
        <v>106.6670286955041</v>
      </c>
      <c r="I19" s="21" t="s">
        <v>18</v>
      </c>
      <c r="J19" s="20">
        <f t="shared" si="0"/>
        <v>-1.6705516705516704E-2</v>
      </c>
      <c r="K19" s="20">
        <f t="shared" si="1"/>
        <v>2.2144522144522144E-2</v>
      </c>
      <c r="L19" s="21" t="s">
        <v>18</v>
      </c>
      <c r="M19" s="20">
        <f t="shared" si="2"/>
        <v>-1.3852679532184206E-2</v>
      </c>
      <c r="N19" s="20">
        <f t="shared" si="3"/>
        <v>2.4402057210587854E-2</v>
      </c>
      <c r="O19" s="21" t="s">
        <v>18</v>
      </c>
      <c r="P19" s="20">
        <f t="shared" si="4"/>
        <v>-1.433591984986376E-2</v>
      </c>
      <c r="Q19" s="20">
        <f t="shared" si="5"/>
        <v>1.5345002642324924E-2</v>
      </c>
      <c r="R19" s="21" t="s">
        <v>18</v>
      </c>
      <c r="S19" s="20">
        <f t="shared" si="6"/>
        <v>-1.3041567379321479E-2</v>
      </c>
      <c r="T19" s="20">
        <f t="shared" si="7"/>
        <v>1.8685960740969815E-2</v>
      </c>
      <c r="U19" s="21" t="s">
        <v>18</v>
      </c>
      <c r="V19" s="20">
        <f t="shared" si="8"/>
        <v>-2.0564743317868318E-2</v>
      </c>
      <c r="W19" s="20">
        <f t="shared" si="9"/>
        <v>1.9021515164777625E-2</v>
      </c>
      <c r="X19" s="21" t="s">
        <v>18</v>
      </c>
      <c r="Y19" s="20">
        <f t="shared" si="10"/>
        <v>-2.4286297170970268E-2</v>
      </c>
      <c r="Z19" s="20">
        <f t="shared" si="11"/>
        <v>2.8089026420958112E-2</v>
      </c>
    </row>
    <row r="20" spans="1:26" ht="15.75" thickBot="1" x14ac:dyDescent="0.3">
      <c r="A20" s="507" t="s">
        <v>19</v>
      </c>
      <c r="B20" s="503">
        <v>68</v>
      </c>
      <c r="C20" s="504">
        <v>97.522917041482728</v>
      </c>
      <c r="D20" s="504">
        <v>104.68251543131791</v>
      </c>
      <c r="E20" s="504">
        <v>108.93721796045645</v>
      </c>
      <c r="F20" s="504">
        <v>106.2535517315527</v>
      </c>
      <c r="G20" s="511">
        <v>125.58760511928381</v>
      </c>
      <c r="I20" s="21" t="s">
        <v>19</v>
      </c>
      <c r="J20" s="20">
        <f t="shared" si="0"/>
        <v>-1.320901320901321E-2</v>
      </c>
      <c r="K20" s="20">
        <f t="shared" si="1"/>
        <v>2.8554778554778556E-2</v>
      </c>
      <c r="L20" s="21" t="s">
        <v>19</v>
      </c>
      <c r="M20" s="20">
        <f t="shared" si="2"/>
        <v>-1.9515786675032211E-2</v>
      </c>
      <c r="N20" s="20">
        <f t="shared" si="3"/>
        <v>4.0269726575959411E-2</v>
      </c>
      <c r="O20" s="21" t="s">
        <v>19</v>
      </c>
      <c r="P20" s="20">
        <f t="shared" si="4"/>
        <v>-2.1682901105556106E-2</v>
      </c>
      <c r="Q20" s="20">
        <f t="shared" si="5"/>
        <v>5.1432351733999633E-2</v>
      </c>
      <c r="R20" s="21" t="s">
        <v>19</v>
      </c>
      <c r="S20" s="20">
        <f t="shared" si="6"/>
        <v>-2.3203542537751014E-2</v>
      </c>
      <c r="T20" s="20">
        <f t="shared" si="7"/>
        <v>5.2342342432689058E-2</v>
      </c>
      <c r="U20" s="21" t="s">
        <v>19</v>
      </c>
      <c r="V20" s="20">
        <f t="shared" si="8"/>
        <v>-2.3304280928821766E-2</v>
      </c>
      <c r="W20" s="20">
        <f t="shared" si="9"/>
        <v>5.5781595196638722E-2</v>
      </c>
      <c r="X20" s="21" t="s">
        <v>19</v>
      </c>
      <c r="Y20" s="20">
        <f t="shared" si="10"/>
        <v>-2.859419575306826E-2</v>
      </c>
      <c r="Z20" s="20">
        <f t="shared" si="11"/>
        <v>5.9135255284288049E-2</v>
      </c>
    </row>
    <row r="21" spans="1:26" ht="15.75" thickTop="1" x14ac:dyDescent="0.25">
      <c r="A21" s="506" t="s">
        <v>20</v>
      </c>
      <c r="B21" s="501">
        <v>2610</v>
      </c>
      <c r="C21" s="502">
        <v>2518.9248414398339</v>
      </c>
      <c r="D21" s="502">
        <v>2420.4098679208441</v>
      </c>
      <c r="E21" s="502">
        <v>2339.6307094569506</v>
      </c>
      <c r="F21" s="502">
        <v>2257.2192281303355</v>
      </c>
      <c r="G21" s="510">
        <v>2157.5859881670931</v>
      </c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 x14ac:dyDescent="0.25">
      <c r="A22" s="498"/>
      <c r="B22" s="498"/>
      <c r="C22" s="498"/>
      <c r="D22" s="498"/>
      <c r="E22" s="498"/>
      <c r="F22" s="498"/>
      <c r="G22" s="498"/>
    </row>
    <row r="23" spans="1:26" x14ac:dyDescent="0.25">
      <c r="A23" s="922" t="s">
        <v>134</v>
      </c>
      <c r="B23" s="923"/>
      <c r="C23" s="923"/>
      <c r="D23" s="923"/>
      <c r="E23" s="923"/>
      <c r="F23" s="923"/>
      <c r="G23" s="924"/>
    </row>
    <row r="24" spans="1:26" x14ac:dyDescent="0.25">
      <c r="A24" s="505" t="s">
        <v>1</v>
      </c>
      <c r="B24" s="499">
        <v>2010</v>
      </c>
      <c r="C24" s="499">
        <v>2015</v>
      </c>
      <c r="D24" s="499">
        <v>2020</v>
      </c>
      <c r="E24" s="499">
        <v>2025</v>
      </c>
      <c r="F24" s="499">
        <v>2030</v>
      </c>
      <c r="G24" s="508">
        <v>2035</v>
      </c>
      <c r="Q24" s="919" t="s">
        <v>223</v>
      </c>
      <c r="R24" s="918"/>
      <c r="S24" s="920">
        <f>(SUM(B$48:B$50,B$61:B$65)/SUM(B$51:B$60))*100</f>
        <v>65.690376569037653</v>
      </c>
    </row>
    <row r="25" spans="1:26" x14ac:dyDescent="0.25">
      <c r="A25" s="505" t="s">
        <v>2</v>
      </c>
      <c r="B25" s="499">
        <v>141</v>
      </c>
      <c r="C25" s="500">
        <v>129.66222757930353</v>
      </c>
      <c r="D25" s="500">
        <v>128.25857959985356</v>
      </c>
      <c r="E25" s="500">
        <v>149.68653638171943</v>
      </c>
      <c r="F25" s="500">
        <v>152.12907673725599</v>
      </c>
      <c r="G25" s="509">
        <v>139.08660628768334</v>
      </c>
      <c r="Q25" s="919" t="s">
        <v>224</v>
      </c>
      <c r="R25" s="918"/>
      <c r="S25" s="920">
        <f>(SUM(B$48:B$50)/SUM(B$51:B$60))*100</f>
        <v>29.642742195043446</v>
      </c>
    </row>
    <row r="26" spans="1:26" x14ac:dyDescent="0.25">
      <c r="A26" s="505" t="s">
        <v>3</v>
      </c>
      <c r="B26" s="499">
        <v>131</v>
      </c>
      <c r="C26" s="500">
        <v>136.24992970174983</v>
      </c>
      <c r="D26" s="500">
        <v>124.61772872783422</v>
      </c>
      <c r="E26" s="500">
        <v>123.47140817668179</v>
      </c>
      <c r="F26" s="500">
        <v>144.76898182154497</v>
      </c>
      <c r="G26" s="509">
        <v>146.2522015676029</v>
      </c>
      <c r="Q26" s="919" t="s">
        <v>225</v>
      </c>
      <c r="R26" s="918"/>
      <c r="S26" s="920">
        <f>(SUM(B$61:B$65)/SUM(B$51:B$60))*100</f>
        <v>36.047634373994207</v>
      </c>
    </row>
    <row r="27" spans="1:26" x14ac:dyDescent="0.25">
      <c r="A27" s="505" t="s">
        <v>4</v>
      </c>
      <c r="B27" s="499">
        <v>170</v>
      </c>
      <c r="C27" s="500">
        <v>125.14927196572765</v>
      </c>
      <c r="D27" s="500">
        <v>131.79252763248641</v>
      </c>
      <c r="E27" s="500">
        <v>119.7722561313104</v>
      </c>
      <c r="F27" s="500">
        <v>118.9392543888096</v>
      </c>
      <c r="G27" s="509">
        <v>140.12449717791745</v>
      </c>
      <c r="Q27" s="919" t="s">
        <v>226</v>
      </c>
      <c r="R27" s="918"/>
      <c r="S27" s="920">
        <f>(SUM(B$61:B$65)/SUM(B$48:B$50))*100</f>
        <v>121.6069489685125</v>
      </c>
    </row>
    <row r="28" spans="1:26" x14ac:dyDescent="0.25">
      <c r="A28" s="505" t="s">
        <v>5</v>
      </c>
      <c r="B28" s="499">
        <v>141</v>
      </c>
      <c r="C28" s="500">
        <v>165.10269063840491</v>
      </c>
      <c r="D28" s="500">
        <v>119.29065991611752</v>
      </c>
      <c r="E28" s="500">
        <v>127.38773721172181</v>
      </c>
      <c r="F28" s="500">
        <v>114.95049224205327</v>
      </c>
      <c r="G28" s="509">
        <v>114.45430433698219</v>
      </c>
      <c r="Q28" s="919" t="s">
        <v>227</v>
      </c>
      <c r="R28" s="918"/>
      <c r="S28" s="921">
        <f>(B$21/B$43)*100</f>
        <v>102.83687943262412</v>
      </c>
    </row>
    <row r="29" spans="1:26" x14ac:dyDescent="0.25">
      <c r="A29" s="505" t="s">
        <v>6</v>
      </c>
      <c r="B29" s="499">
        <v>83</v>
      </c>
      <c r="C29" s="500">
        <v>137.5269970681899</v>
      </c>
      <c r="D29" s="500">
        <v>159.52359074886394</v>
      </c>
      <c r="E29" s="500">
        <v>112.95707907568617</v>
      </c>
      <c r="F29" s="500">
        <v>122.58865683053671</v>
      </c>
      <c r="G29" s="509">
        <v>109.71411330969762</v>
      </c>
      <c r="Q29" s="919" t="s">
        <v>228</v>
      </c>
      <c r="R29" s="918"/>
      <c r="S29" s="921">
        <f>(SUM(B$48)/SUM(B$28:B$33))*1000</f>
        <v>424.50142450142454</v>
      </c>
    </row>
    <row r="30" spans="1:26" x14ac:dyDescent="0.25">
      <c r="A30" s="505" t="s">
        <v>7</v>
      </c>
      <c r="B30" s="499">
        <v>124</v>
      </c>
      <c r="C30" s="500">
        <v>78.619686345428335</v>
      </c>
      <c r="D30" s="500">
        <v>134.5001905450585</v>
      </c>
      <c r="E30" s="500">
        <v>154.33097133937366</v>
      </c>
      <c r="F30" s="500">
        <v>106.97974501915128</v>
      </c>
      <c r="G30" s="509">
        <v>118.23870968762432</v>
      </c>
      <c r="Q30" s="919" t="s">
        <v>229</v>
      </c>
      <c r="R30" s="918"/>
      <c r="S30" s="921">
        <f>(SUM(B$52:B$54)/SUM(B$48:B$51,B$55:B$65))*100</f>
        <v>16.207674943566591</v>
      </c>
    </row>
    <row r="31" spans="1:26" x14ac:dyDescent="0.25">
      <c r="A31" s="505" t="s">
        <v>8</v>
      </c>
      <c r="B31" s="499">
        <v>132</v>
      </c>
      <c r="C31" s="500">
        <v>119.22333206437602</v>
      </c>
      <c r="D31" s="500">
        <v>74.260928610418063</v>
      </c>
      <c r="E31" s="500">
        <v>131.49439549145811</v>
      </c>
      <c r="F31" s="500">
        <v>149.06923702206495</v>
      </c>
      <c r="G31" s="509">
        <v>101.00838078380905</v>
      </c>
      <c r="Q31" s="918"/>
      <c r="R31" s="918"/>
      <c r="S31" s="904"/>
    </row>
    <row r="32" spans="1:26" x14ac:dyDescent="0.25">
      <c r="A32" s="505" t="s">
        <v>9</v>
      </c>
      <c r="B32" s="499">
        <v>98</v>
      </c>
      <c r="C32" s="500">
        <v>128.57192712070764</v>
      </c>
      <c r="D32" s="500">
        <v>114.63340593507559</v>
      </c>
      <c r="E32" s="500">
        <v>70.051331674825633</v>
      </c>
      <c r="F32" s="500">
        <v>128.78692993286438</v>
      </c>
      <c r="G32" s="509">
        <v>144.01692212778818</v>
      </c>
      <c r="Q32" s="904"/>
      <c r="R32" s="904"/>
      <c r="S32" s="904"/>
    </row>
    <row r="33" spans="1:19" x14ac:dyDescent="0.25">
      <c r="A33" s="505" t="s">
        <v>10</v>
      </c>
      <c r="B33" s="499">
        <v>124</v>
      </c>
      <c r="C33" s="500">
        <v>93.335876033199526</v>
      </c>
      <c r="D33" s="500">
        <v>124.71436380489347</v>
      </c>
      <c r="E33" s="500">
        <v>109.58770337477793</v>
      </c>
      <c r="F33" s="500">
        <v>65.645590739590332</v>
      </c>
      <c r="G33" s="509">
        <v>125.67738912254546</v>
      </c>
      <c r="Q33" s="904"/>
      <c r="R33" s="904"/>
      <c r="S33" s="904"/>
    </row>
    <row r="34" spans="1:19" x14ac:dyDescent="0.25">
      <c r="A34" s="506" t="s">
        <v>11</v>
      </c>
      <c r="B34" s="501">
        <v>219</v>
      </c>
      <c r="C34" s="502">
        <v>116.16356580380611</v>
      </c>
      <c r="D34" s="502">
        <v>88.972908038437282</v>
      </c>
      <c r="E34" s="502">
        <v>121.09524170482648</v>
      </c>
      <c r="F34" s="502">
        <v>104.72763693735172</v>
      </c>
      <c r="G34" s="510">
        <v>61.418493093323093</v>
      </c>
      <c r="Q34" s="904"/>
      <c r="R34" s="904"/>
      <c r="S34" s="904"/>
    </row>
    <row r="35" spans="1:19" x14ac:dyDescent="0.25">
      <c r="A35" s="506" t="s">
        <v>12</v>
      </c>
      <c r="B35" s="501">
        <v>194</v>
      </c>
      <c r="C35" s="502">
        <v>210.71337145576058</v>
      </c>
      <c r="D35" s="502">
        <v>107.88696660455228</v>
      </c>
      <c r="E35" s="502">
        <v>84.374906270295497</v>
      </c>
      <c r="F35" s="502">
        <v>117.01468496497712</v>
      </c>
      <c r="G35" s="510">
        <v>99.427301968098647</v>
      </c>
      <c r="Q35" s="904"/>
      <c r="R35" s="904"/>
      <c r="S35" s="904"/>
    </row>
    <row r="36" spans="1:19" x14ac:dyDescent="0.25">
      <c r="A36" s="506" t="s">
        <v>13</v>
      </c>
      <c r="B36" s="501">
        <v>202</v>
      </c>
      <c r="C36" s="502">
        <v>184.96571120855262</v>
      </c>
      <c r="D36" s="502">
        <v>201.88157165805004</v>
      </c>
      <c r="E36" s="502">
        <v>99.363798618236984</v>
      </c>
      <c r="F36" s="502">
        <v>79.728421042806929</v>
      </c>
      <c r="G36" s="510">
        <v>112.64713522015225</v>
      </c>
      <c r="Q36" s="904"/>
      <c r="R36" s="904"/>
      <c r="S36" s="904"/>
    </row>
    <row r="37" spans="1:19" x14ac:dyDescent="0.25">
      <c r="A37" s="506" t="s">
        <v>14</v>
      </c>
      <c r="B37" s="501">
        <v>140</v>
      </c>
      <c r="C37" s="502">
        <v>191.92595162892215</v>
      </c>
      <c r="D37" s="502">
        <v>173.37772318692225</v>
      </c>
      <c r="E37" s="502">
        <v>190.28521331864056</v>
      </c>
      <c r="F37" s="502">
        <v>89.656534811421523</v>
      </c>
      <c r="G37" s="510">
        <v>74.18942992352261</v>
      </c>
      <c r="Q37" s="904"/>
      <c r="R37" s="904"/>
      <c r="S37" s="904"/>
    </row>
    <row r="38" spans="1:19" x14ac:dyDescent="0.25">
      <c r="A38" s="506" t="s">
        <v>15</v>
      </c>
      <c r="B38" s="501">
        <v>129</v>
      </c>
      <c r="C38" s="502">
        <v>129.7665703727771</v>
      </c>
      <c r="D38" s="502">
        <v>179.36417434558504</v>
      </c>
      <c r="E38" s="502">
        <v>159.63365007024319</v>
      </c>
      <c r="F38" s="502">
        <v>176.38609094523775</v>
      </c>
      <c r="G38" s="510">
        <v>79.141212014936002</v>
      </c>
      <c r="Q38" s="904"/>
      <c r="R38" s="904"/>
      <c r="S38" s="904"/>
    </row>
    <row r="39" spans="1:19" x14ac:dyDescent="0.25">
      <c r="A39" s="506" t="s">
        <v>16</v>
      </c>
      <c r="B39" s="501">
        <v>105</v>
      </c>
      <c r="C39" s="502">
        <v>118.37545522607176</v>
      </c>
      <c r="D39" s="502">
        <v>118.52392735276941</v>
      </c>
      <c r="E39" s="502">
        <v>165.25825900722464</v>
      </c>
      <c r="F39" s="502">
        <v>144.74307470962162</v>
      </c>
      <c r="G39" s="510">
        <v>161.18371610571356</v>
      </c>
      <c r="Q39" s="904"/>
      <c r="R39" s="904"/>
      <c r="S39" s="904"/>
    </row>
    <row r="40" spans="1:19" x14ac:dyDescent="0.25">
      <c r="A40" s="506" t="s">
        <v>17</v>
      </c>
      <c r="B40" s="501">
        <v>144</v>
      </c>
      <c r="C40" s="502">
        <v>89.678994631114321</v>
      </c>
      <c r="D40" s="502">
        <v>103.48088072727428</v>
      </c>
      <c r="E40" s="502">
        <v>103.00422699576336</v>
      </c>
      <c r="F40" s="502">
        <v>145.00958896008009</v>
      </c>
      <c r="G40" s="510">
        <v>124.80512121490982</v>
      </c>
      <c r="Q40" s="904"/>
      <c r="R40" s="904"/>
      <c r="S40" s="904"/>
    </row>
    <row r="41" spans="1:19" x14ac:dyDescent="0.25">
      <c r="A41" s="506" t="s">
        <v>18</v>
      </c>
      <c r="B41" s="501">
        <v>114</v>
      </c>
      <c r="C41" s="502">
        <v>121.94024461408225</v>
      </c>
      <c r="D41" s="502">
        <v>74.0838814916319</v>
      </c>
      <c r="E41" s="502">
        <v>87.727836158110179</v>
      </c>
      <c r="F41" s="502">
        <v>86.726707069240518</v>
      </c>
      <c r="G41" s="510">
        <v>123.36886789207524</v>
      </c>
      <c r="Q41" s="904"/>
      <c r="R41" s="904"/>
      <c r="S41" s="904"/>
    </row>
    <row r="42" spans="1:19" ht="15.75" thickBot="1" x14ac:dyDescent="0.3">
      <c r="A42" s="507" t="s">
        <v>19</v>
      </c>
      <c r="B42" s="503">
        <v>147</v>
      </c>
      <c r="C42" s="504">
        <v>201.23304633037552</v>
      </c>
      <c r="D42" s="504">
        <v>248.30939032801996</v>
      </c>
      <c r="E42" s="504">
        <v>245.73959587738713</v>
      </c>
      <c r="F42" s="504">
        <v>254.33063689016578</v>
      </c>
      <c r="G42" s="511">
        <v>259.72596513662398</v>
      </c>
      <c r="Q42" s="904"/>
      <c r="R42" s="904"/>
      <c r="S42" s="904"/>
    </row>
    <row r="43" spans="1:19" ht="15.75" thickTop="1" x14ac:dyDescent="0.25">
      <c r="A43" s="506" t="s">
        <v>20</v>
      </c>
      <c r="B43" s="501">
        <v>2538</v>
      </c>
      <c r="C43" s="502">
        <v>2478.2048497885494</v>
      </c>
      <c r="D43" s="502">
        <v>2407.4733992538436</v>
      </c>
      <c r="E43" s="502">
        <v>2355.2221468782836</v>
      </c>
      <c r="F43" s="502">
        <v>2302.1813410647746</v>
      </c>
      <c r="G43" s="510">
        <v>2234.4803669710059</v>
      </c>
      <c r="Q43" s="904"/>
      <c r="R43" s="904"/>
      <c r="S43" s="904"/>
    </row>
    <row r="44" spans="1:19" x14ac:dyDescent="0.25">
      <c r="A44" s="498"/>
      <c r="B44" s="498"/>
      <c r="C44" s="498"/>
      <c r="D44" s="498"/>
      <c r="E44" s="498"/>
      <c r="F44" s="498"/>
      <c r="G44" s="498"/>
      <c r="Q44" s="919" t="s">
        <v>223</v>
      </c>
      <c r="R44" s="918"/>
      <c r="S44" s="920">
        <f>(SUM(C$48:C$50,C$61:C$65)/SUM(C$51:C$60))*100</f>
        <v>68.449383302053008</v>
      </c>
    </row>
    <row r="45" spans="1:19" x14ac:dyDescent="0.25">
      <c r="A45" s="498"/>
      <c r="B45" s="498"/>
      <c r="C45" s="498"/>
      <c r="D45" s="498"/>
      <c r="E45" s="498"/>
      <c r="F45" s="498"/>
      <c r="G45" s="498"/>
      <c r="Q45" s="919" t="s">
        <v>224</v>
      </c>
      <c r="R45" s="918"/>
      <c r="S45" s="920">
        <f>(SUM(C$48:C$50)/SUM(C$51:C$60))*100</f>
        <v>28.126745257666823</v>
      </c>
    </row>
    <row r="46" spans="1:19" x14ac:dyDescent="0.25">
      <c r="A46" s="922" t="s">
        <v>135</v>
      </c>
      <c r="B46" s="923"/>
      <c r="C46" s="923"/>
      <c r="D46" s="923"/>
      <c r="E46" s="923"/>
      <c r="F46" s="923"/>
      <c r="G46" s="924"/>
      <c r="Q46" s="919" t="s">
        <v>225</v>
      </c>
      <c r="R46" s="918"/>
      <c r="S46" s="920">
        <f>(SUM(C$61:C$65)/SUM(C$51:C$60))*100</f>
        <v>40.322638044386181</v>
      </c>
    </row>
    <row r="47" spans="1:19" x14ac:dyDescent="0.25">
      <c r="A47" s="505" t="s">
        <v>1</v>
      </c>
      <c r="B47" s="499">
        <v>2010</v>
      </c>
      <c r="C47" s="499">
        <v>2015</v>
      </c>
      <c r="D47" s="499">
        <v>2020</v>
      </c>
      <c r="E47" s="499">
        <v>2025</v>
      </c>
      <c r="F47" s="499">
        <v>2030</v>
      </c>
      <c r="G47" s="508">
        <v>2035</v>
      </c>
      <c r="Q47" s="919" t="s">
        <v>226</v>
      </c>
      <c r="R47" s="918"/>
      <c r="S47" s="920">
        <f>(SUM(C$61:C$65)/SUM(C$48:C$50))*100</f>
        <v>143.36048367841278</v>
      </c>
    </row>
    <row r="48" spans="1:19" x14ac:dyDescent="0.25">
      <c r="A48" s="505" t="s">
        <v>2</v>
      </c>
      <c r="B48" s="499">
        <v>298</v>
      </c>
      <c r="C48" s="500">
        <v>264.43808079946029</v>
      </c>
      <c r="D48" s="500">
        <v>261.7565103218285</v>
      </c>
      <c r="E48" s="500">
        <v>305.48260748519914</v>
      </c>
      <c r="F48" s="500">
        <v>310.46750708075632</v>
      </c>
      <c r="G48" s="509">
        <v>283.85021680537443</v>
      </c>
      <c r="Q48" s="919" t="s">
        <v>227</v>
      </c>
      <c r="R48" s="918"/>
      <c r="S48" s="921">
        <f>(C$21/C$43)*100</f>
        <v>101.64312452438138</v>
      </c>
    </row>
    <row r="49" spans="1:19" x14ac:dyDescent="0.25">
      <c r="A49" s="505" t="s">
        <v>3</v>
      </c>
      <c r="B49" s="499">
        <v>294</v>
      </c>
      <c r="C49" s="500">
        <v>287.3324182448905</v>
      </c>
      <c r="D49" s="500">
        <v>253.77943184308467</v>
      </c>
      <c r="E49" s="500">
        <v>251.96735433599878</v>
      </c>
      <c r="F49" s="500">
        <v>295.40174670658212</v>
      </c>
      <c r="G49" s="509">
        <v>298.42927465401772</v>
      </c>
      <c r="Q49" s="919" t="s">
        <v>228</v>
      </c>
      <c r="R49" s="918"/>
      <c r="S49" s="921">
        <f>(SUM(C$48)/SUM(C$28:C$33))*1000</f>
        <v>366.06480574424063</v>
      </c>
    </row>
    <row r="50" spans="1:19" x14ac:dyDescent="0.25">
      <c r="A50" s="505" t="s">
        <v>4</v>
      </c>
      <c r="B50" s="499">
        <v>329</v>
      </c>
      <c r="C50" s="500">
        <v>282.62254585432413</v>
      </c>
      <c r="D50" s="500">
        <v>277.24747031542574</v>
      </c>
      <c r="E50" s="500">
        <v>243.56509509584896</v>
      </c>
      <c r="F50" s="500">
        <v>242.72488957631475</v>
      </c>
      <c r="G50" s="509">
        <v>285.89361262890225</v>
      </c>
      <c r="Q50" s="919" t="s">
        <v>229</v>
      </c>
      <c r="R50" s="918"/>
      <c r="S50" s="921">
        <f>(SUM(C$52:C$54)/SUM(C$48:C$51,C$55:C$65))*100</f>
        <v>16.639657436859309</v>
      </c>
    </row>
    <row r="51" spans="1:19" x14ac:dyDescent="0.25">
      <c r="A51" s="505" t="s">
        <v>5</v>
      </c>
      <c r="B51" s="499">
        <v>305</v>
      </c>
      <c r="C51" s="500">
        <v>318.33819412188956</v>
      </c>
      <c r="D51" s="500">
        <v>271.20991438207244</v>
      </c>
      <c r="E51" s="500">
        <v>267.16257451071652</v>
      </c>
      <c r="F51" s="500">
        <v>233.38569153118402</v>
      </c>
      <c r="G51" s="509">
        <v>233.5465883709216</v>
      </c>
      <c r="Q51" s="904"/>
      <c r="R51" s="904"/>
      <c r="S51" s="904"/>
    </row>
    <row r="52" spans="1:19" x14ac:dyDescent="0.25">
      <c r="A52" s="505" t="s">
        <v>6</v>
      </c>
      <c r="B52" s="499">
        <v>178</v>
      </c>
      <c r="C52" s="500">
        <v>297.48025305403144</v>
      </c>
      <c r="D52" s="500">
        <v>306.39382761445245</v>
      </c>
      <c r="E52" s="500">
        <v>258.79548789103819</v>
      </c>
      <c r="F52" s="500">
        <v>256.23078487952694</v>
      </c>
      <c r="G52" s="509">
        <v>222.42957747980813</v>
      </c>
      <c r="Q52" s="904"/>
      <c r="R52" s="904"/>
      <c r="S52" s="904"/>
    </row>
    <row r="53" spans="1:19" x14ac:dyDescent="0.25">
      <c r="A53" s="505" t="s">
        <v>7</v>
      </c>
      <c r="B53" s="499">
        <v>258</v>
      </c>
      <c r="C53" s="500">
        <v>168.04982225648268</v>
      </c>
      <c r="D53" s="500">
        <v>289.61312974570058</v>
      </c>
      <c r="E53" s="500">
        <v>294.0099859890679</v>
      </c>
      <c r="F53" s="500">
        <v>246.05393444425783</v>
      </c>
      <c r="G53" s="509">
        <v>245.11542460012646</v>
      </c>
      <c r="Q53" s="904"/>
      <c r="R53" s="904"/>
      <c r="S53" s="904"/>
    </row>
    <row r="54" spans="1:19" x14ac:dyDescent="0.25">
      <c r="A54" s="505" t="s">
        <v>8</v>
      </c>
      <c r="B54" s="499">
        <v>282</v>
      </c>
      <c r="C54" s="500">
        <v>247.35375902868407</v>
      </c>
      <c r="D54" s="500">
        <v>158.68969677194707</v>
      </c>
      <c r="E54" s="500">
        <v>282.65507446822107</v>
      </c>
      <c r="F54" s="500">
        <v>282.31059797486063</v>
      </c>
      <c r="G54" s="509">
        <v>234.16878628493987</v>
      </c>
      <c r="Q54" s="904"/>
      <c r="R54" s="904"/>
      <c r="S54" s="904"/>
    </row>
    <row r="55" spans="1:19" x14ac:dyDescent="0.25">
      <c r="A55" s="505" t="s">
        <v>9</v>
      </c>
      <c r="B55" s="499">
        <v>228</v>
      </c>
      <c r="C55" s="500">
        <v>273.08379024140709</v>
      </c>
      <c r="D55" s="500">
        <v>236.78991663910281</v>
      </c>
      <c r="E55" s="500">
        <v>149.45053408132293</v>
      </c>
      <c r="F55" s="500">
        <v>275.91079816091167</v>
      </c>
      <c r="G55" s="509">
        <v>270.66182180815036</v>
      </c>
      <c r="Q55" s="904"/>
      <c r="R55" s="904"/>
      <c r="S55" s="904"/>
    </row>
    <row r="56" spans="1:19" x14ac:dyDescent="0.25">
      <c r="A56" s="505" t="s">
        <v>10</v>
      </c>
      <c r="B56" s="499">
        <v>242</v>
      </c>
      <c r="C56" s="500">
        <v>218.28178674565709</v>
      </c>
      <c r="D56" s="500">
        <v>263.69137538832445</v>
      </c>
      <c r="E56" s="500">
        <v>225.72670284154657</v>
      </c>
      <c r="F56" s="500">
        <v>140.07881011158599</v>
      </c>
      <c r="G56" s="509">
        <v>268.76415822936133</v>
      </c>
      <c r="Q56" s="904"/>
      <c r="R56" s="904"/>
      <c r="S56" s="904"/>
    </row>
    <row r="57" spans="1:19" x14ac:dyDescent="0.25">
      <c r="A57" s="506" t="s">
        <v>11</v>
      </c>
      <c r="B57" s="501">
        <v>421</v>
      </c>
      <c r="C57" s="502">
        <v>226.02049872119983</v>
      </c>
      <c r="D57" s="502">
        <v>208.72016583809543</v>
      </c>
      <c r="E57" s="502">
        <v>254.22846604071424</v>
      </c>
      <c r="F57" s="502">
        <v>214.64792003530653</v>
      </c>
      <c r="G57" s="510">
        <v>130.82763434585979</v>
      </c>
      <c r="Q57" s="904"/>
      <c r="R57" s="904"/>
      <c r="S57" s="904"/>
    </row>
    <row r="58" spans="1:19" x14ac:dyDescent="0.25">
      <c r="A58" s="506" t="s">
        <v>12</v>
      </c>
      <c r="B58" s="501">
        <v>429</v>
      </c>
      <c r="C58" s="502">
        <v>400.67914841405872</v>
      </c>
      <c r="D58" s="502">
        <v>208.89104853988954</v>
      </c>
      <c r="E58" s="502">
        <v>198.06267682493097</v>
      </c>
      <c r="F58" s="502">
        <v>243.24380261524709</v>
      </c>
      <c r="G58" s="510">
        <v>202.30113040927512</v>
      </c>
      <c r="Q58" s="904"/>
      <c r="R58" s="904"/>
      <c r="S58" s="904"/>
    </row>
    <row r="59" spans="1:19" x14ac:dyDescent="0.25">
      <c r="A59" s="506" t="s">
        <v>13</v>
      </c>
      <c r="B59" s="501">
        <v>437</v>
      </c>
      <c r="C59" s="502">
        <v>405.79643142888904</v>
      </c>
      <c r="D59" s="502">
        <v>379.11753951457638</v>
      </c>
      <c r="E59" s="502">
        <v>191.28696129719907</v>
      </c>
      <c r="F59" s="502">
        <v>186.99966350977911</v>
      </c>
      <c r="G59" s="510">
        <v>231.43898745965859</v>
      </c>
      <c r="Q59" s="904"/>
      <c r="R59" s="904"/>
      <c r="S59" s="904"/>
    </row>
    <row r="60" spans="1:19" x14ac:dyDescent="0.25">
      <c r="A60" s="506" t="s">
        <v>14</v>
      </c>
      <c r="B60" s="501">
        <v>327</v>
      </c>
      <c r="C60" s="502">
        <v>411.46305737163294</v>
      </c>
      <c r="D60" s="502">
        <v>377.96322248071175</v>
      </c>
      <c r="E60" s="502">
        <v>353.2376652159445</v>
      </c>
      <c r="F60" s="502">
        <v>171.94372014440341</v>
      </c>
      <c r="G60" s="510">
        <v>174.14563363202876</v>
      </c>
      <c r="Q60" s="904"/>
      <c r="R60" s="904"/>
      <c r="S60" s="904"/>
    </row>
    <row r="61" spans="1:19" x14ac:dyDescent="0.25">
      <c r="A61" s="506" t="s">
        <v>15</v>
      </c>
      <c r="B61" s="501">
        <v>246</v>
      </c>
      <c r="C61" s="502">
        <v>301.0622216654545</v>
      </c>
      <c r="D61" s="502">
        <v>379.13495749605522</v>
      </c>
      <c r="E61" s="502">
        <v>344.14801264184075</v>
      </c>
      <c r="F61" s="502">
        <v>322.24178024867149</v>
      </c>
      <c r="G61" s="510">
        <v>150.66976546132491</v>
      </c>
      <c r="Q61" s="904"/>
      <c r="R61" s="904"/>
      <c r="S61" s="904"/>
    </row>
    <row r="62" spans="1:19" x14ac:dyDescent="0.25">
      <c r="A62" s="506" t="s">
        <v>16</v>
      </c>
      <c r="B62" s="501">
        <v>220</v>
      </c>
      <c r="C62" s="502">
        <v>221.20135711186157</v>
      </c>
      <c r="D62" s="502">
        <v>271.19024745786919</v>
      </c>
      <c r="E62" s="502">
        <v>341.96864974290645</v>
      </c>
      <c r="F62" s="502">
        <v>306.4825010571036</v>
      </c>
      <c r="G62" s="510">
        <v>288.03506221627401</v>
      </c>
      <c r="Q62" s="904"/>
      <c r="R62" s="904"/>
      <c r="S62" s="904"/>
    </row>
    <row r="63" spans="1:19" x14ac:dyDescent="0.25">
      <c r="A63" s="506" t="s">
        <v>17</v>
      </c>
      <c r="B63" s="501">
        <v>239</v>
      </c>
      <c r="C63" s="502">
        <v>184.00648198917003</v>
      </c>
      <c r="D63" s="502">
        <v>187.40687801186775</v>
      </c>
      <c r="E63" s="502">
        <v>229.47211801488777</v>
      </c>
      <c r="F63" s="502">
        <v>290.20262303881918</v>
      </c>
      <c r="G63" s="510">
        <v>256.43921390858748</v>
      </c>
      <c r="Q63" s="904"/>
      <c r="R63" s="904"/>
      <c r="S63" s="904"/>
    </row>
    <row r="64" spans="1:19" x14ac:dyDescent="0.25">
      <c r="A64" s="506" t="s">
        <v>18</v>
      </c>
      <c r="B64" s="501">
        <v>200</v>
      </c>
      <c r="C64" s="502">
        <v>191.16388080743167</v>
      </c>
      <c r="D64" s="502">
        <v>143.29602905434663</v>
      </c>
      <c r="E64" s="502">
        <v>148.95607602000604</v>
      </c>
      <c r="F64" s="502">
        <v>180.48960945808068</v>
      </c>
      <c r="G64" s="510">
        <v>230.03589658757934</v>
      </c>
      <c r="Q64" s="919" t="s">
        <v>223</v>
      </c>
      <c r="R64" s="918"/>
      <c r="S64" s="920">
        <f>(SUM(D$48:D$50,D$61:D$65)/SUM(D$51:D$60))*100</f>
        <v>78.739006570387559</v>
      </c>
    </row>
    <row r="65" spans="1:19" ht="15.75" thickBot="1" x14ac:dyDescent="0.3">
      <c r="A65" s="507" t="s">
        <v>19</v>
      </c>
      <c r="B65" s="503">
        <v>215</v>
      </c>
      <c r="C65" s="504">
        <v>298.75596337185823</v>
      </c>
      <c r="D65" s="504">
        <v>352.9919057593379</v>
      </c>
      <c r="E65" s="504">
        <v>354.67681383784361</v>
      </c>
      <c r="F65" s="504">
        <v>360.58418862171845</v>
      </c>
      <c r="G65" s="511">
        <v>385.31357025590779</v>
      </c>
      <c r="Q65" s="919" t="s">
        <v>224</v>
      </c>
      <c r="R65" s="918"/>
      <c r="S65" s="920">
        <f>(SUM(D$48:D$50)/SUM(D$51:D$60))*100</f>
        <v>29.350610139159844</v>
      </c>
    </row>
    <row r="66" spans="1:19" ht="15.75" thickTop="1" x14ac:dyDescent="0.25">
      <c r="A66" s="506" t="s">
        <v>20</v>
      </c>
      <c r="B66" s="501">
        <v>5148</v>
      </c>
      <c r="C66" s="502">
        <v>4997.1296912283842</v>
      </c>
      <c r="D66" s="502">
        <v>4827.8832671746895</v>
      </c>
      <c r="E66" s="502">
        <v>4694.8528563352338</v>
      </c>
      <c r="F66" s="502">
        <v>4559.4005691951097</v>
      </c>
      <c r="G66" s="510">
        <v>4392.0663551380985</v>
      </c>
      <c r="Q66" s="919" t="s">
        <v>225</v>
      </c>
      <c r="R66" s="918"/>
      <c r="S66" s="920">
        <f>(SUM(D$61:D$65)/SUM(D$51:D$60))*100</f>
        <v>49.388396431227719</v>
      </c>
    </row>
    <row r="67" spans="1:19" x14ac:dyDescent="0.25">
      <c r="Q67" s="919" t="s">
        <v>226</v>
      </c>
      <c r="R67" s="918"/>
      <c r="S67" s="920">
        <f>(SUM(D$61:D$65)/SUM(D$48:D$50))*100</f>
        <v>168.27042503396987</v>
      </c>
    </row>
    <row r="68" spans="1:19" x14ac:dyDescent="0.25">
      <c r="Q68" s="919" t="s">
        <v>227</v>
      </c>
      <c r="R68" s="918"/>
      <c r="S68" s="921">
        <f>(D$21/D$43)*100</f>
        <v>100.5373462764328</v>
      </c>
    </row>
    <row r="69" spans="1:19" x14ac:dyDescent="0.25">
      <c r="Q69" s="919" t="s">
        <v>228</v>
      </c>
      <c r="R69" s="918"/>
      <c r="S69" s="921">
        <f>(SUM(D$48)/SUM(D$28:D$33))*1000</f>
        <v>360.08829004963792</v>
      </c>
    </row>
    <row r="70" spans="1:19" x14ac:dyDescent="0.25">
      <c r="Q70" s="919" t="s">
        <v>229</v>
      </c>
      <c r="R70" s="918"/>
      <c r="S70" s="921">
        <f>(SUM(D$52:D$54)/SUM(D$48:D$51,D$55:D$65))*100</f>
        <v>18.528408487730861</v>
      </c>
    </row>
    <row r="71" spans="1:19" x14ac:dyDescent="0.25">
      <c r="Q71" s="904"/>
      <c r="R71" s="904"/>
      <c r="S71" s="904"/>
    </row>
    <row r="72" spans="1:19" x14ac:dyDescent="0.25">
      <c r="Q72" s="904"/>
      <c r="R72" s="904"/>
      <c r="S72" s="904"/>
    </row>
    <row r="73" spans="1:19" x14ac:dyDescent="0.25">
      <c r="Q73" s="904"/>
      <c r="R73" s="904"/>
      <c r="S73" s="904"/>
    </row>
    <row r="74" spans="1:19" x14ac:dyDescent="0.25">
      <c r="Q74" s="904"/>
      <c r="R74" s="904"/>
      <c r="S74" s="904"/>
    </row>
    <row r="75" spans="1:19" x14ac:dyDescent="0.25">
      <c r="Q75" s="904"/>
      <c r="R75" s="904"/>
      <c r="S75" s="904"/>
    </row>
    <row r="76" spans="1:19" x14ac:dyDescent="0.25">
      <c r="Q76" s="904"/>
      <c r="R76" s="904"/>
      <c r="S76" s="904"/>
    </row>
    <row r="77" spans="1:19" x14ac:dyDescent="0.25">
      <c r="Q77" s="904"/>
      <c r="R77" s="904"/>
      <c r="S77" s="904"/>
    </row>
    <row r="78" spans="1:19" x14ac:dyDescent="0.25">
      <c r="Q78" s="904"/>
      <c r="R78" s="904"/>
      <c r="S78" s="904"/>
    </row>
    <row r="79" spans="1:19" x14ac:dyDescent="0.25">
      <c r="Q79" s="904"/>
      <c r="R79" s="904"/>
      <c r="S79" s="904"/>
    </row>
    <row r="80" spans="1:19" x14ac:dyDescent="0.25">
      <c r="Q80" s="904"/>
      <c r="R80" s="904"/>
      <c r="S80" s="904"/>
    </row>
    <row r="81" spans="17:19" x14ac:dyDescent="0.25">
      <c r="Q81" s="904"/>
      <c r="R81" s="904"/>
      <c r="S81" s="904"/>
    </row>
    <row r="82" spans="17:19" x14ac:dyDescent="0.25">
      <c r="Q82" s="904"/>
      <c r="R82" s="904"/>
      <c r="S82" s="904"/>
    </row>
    <row r="83" spans="17:19" x14ac:dyDescent="0.25">
      <c r="Q83" s="904"/>
      <c r="R83" s="904"/>
      <c r="S83" s="904"/>
    </row>
    <row r="84" spans="17:19" x14ac:dyDescent="0.25">
      <c r="Q84" s="919" t="s">
        <v>223</v>
      </c>
      <c r="R84" s="918"/>
      <c r="S84" s="920">
        <f>(SUM(E$48:E$50,E$61:E$65)/SUM(E$51:E$60))*100</f>
        <v>89.720450012889614</v>
      </c>
    </row>
    <row r="85" spans="17:19" x14ac:dyDescent="0.25">
      <c r="Q85" s="919" t="s">
        <v>224</v>
      </c>
      <c r="R85" s="918"/>
      <c r="S85" s="920">
        <f>(SUM(E$48:E$50)/SUM(E$51:E$60))*100</f>
        <v>32.369265175230282</v>
      </c>
    </row>
    <row r="86" spans="17:19" x14ac:dyDescent="0.25">
      <c r="Q86" s="919" t="s">
        <v>225</v>
      </c>
      <c r="R86" s="918"/>
      <c r="S86" s="920">
        <f>(SUM(E$61:E$65)/SUM(E$51:E$60))*100</f>
        <v>57.351184837659318</v>
      </c>
    </row>
    <row r="87" spans="17:19" x14ac:dyDescent="0.25">
      <c r="Q87" s="919" t="s">
        <v>226</v>
      </c>
      <c r="R87" s="918"/>
      <c r="S87" s="920">
        <f>(SUM(E$61:E$65)/SUM(E$48:E$50))*100</f>
        <v>177.17790171383251</v>
      </c>
    </row>
    <row r="88" spans="17:19" x14ac:dyDescent="0.25">
      <c r="Q88" s="919" t="s">
        <v>227</v>
      </c>
      <c r="R88" s="918"/>
      <c r="S88" s="921">
        <f>(E$21/E$43)*100</f>
        <v>99.33800565513539</v>
      </c>
    </row>
    <row r="89" spans="17:19" x14ac:dyDescent="0.25">
      <c r="Q89" s="919" t="s">
        <v>228</v>
      </c>
      <c r="R89" s="918"/>
      <c r="S89" s="921">
        <f>(SUM(E$48)/SUM(E$28:E$33))*1000</f>
        <v>432.81186986786361</v>
      </c>
    </row>
    <row r="90" spans="17:19" x14ac:dyDescent="0.25">
      <c r="Q90" s="919" t="s">
        <v>229</v>
      </c>
      <c r="R90" s="918"/>
      <c r="S90" s="921">
        <f>(SUM(E$52:E$54)/SUM(E$48:E$51,E$55:E$65))*100</f>
        <v>21.64746368539328</v>
      </c>
    </row>
    <row r="91" spans="17:19" x14ac:dyDescent="0.25">
      <c r="Q91" s="904"/>
      <c r="R91" s="904"/>
      <c r="S91" s="904"/>
    </row>
    <row r="92" spans="17:19" x14ac:dyDescent="0.25">
      <c r="Q92" s="904"/>
      <c r="R92" s="904"/>
      <c r="S92" s="904"/>
    </row>
    <row r="93" spans="17:19" x14ac:dyDescent="0.25">
      <c r="Q93" s="904"/>
      <c r="R93" s="904"/>
      <c r="S93" s="904"/>
    </row>
    <row r="94" spans="17:19" x14ac:dyDescent="0.25">
      <c r="Q94" s="904"/>
      <c r="R94" s="904"/>
      <c r="S94" s="904"/>
    </row>
    <row r="95" spans="17:19" x14ac:dyDescent="0.25">
      <c r="Q95" s="904"/>
      <c r="R95" s="904"/>
      <c r="S95" s="904"/>
    </row>
    <row r="96" spans="17:19" x14ac:dyDescent="0.25">
      <c r="Q96" s="904"/>
      <c r="R96" s="904"/>
      <c r="S96" s="904"/>
    </row>
    <row r="97" spans="17:19" x14ac:dyDescent="0.25">
      <c r="Q97" s="904"/>
      <c r="R97" s="904"/>
      <c r="S97" s="904"/>
    </row>
    <row r="98" spans="17:19" x14ac:dyDescent="0.25">
      <c r="Q98" s="904"/>
      <c r="R98" s="904"/>
      <c r="S98" s="904"/>
    </row>
    <row r="99" spans="17:19" x14ac:dyDescent="0.25">
      <c r="Q99" s="904"/>
      <c r="R99" s="904"/>
      <c r="S99" s="904"/>
    </row>
    <row r="100" spans="17:19" x14ac:dyDescent="0.25">
      <c r="Q100" s="904"/>
      <c r="R100" s="904"/>
      <c r="S100" s="904"/>
    </row>
    <row r="101" spans="17:19" x14ac:dyDescent="0.25">
      <c r="Q101" s="904"/>
      <c r="R101" s="904"/>
      <c r="S101" s="904"/>
    </row>
    <row r="102" spans="17:19" x14ac:dyDescent="0.25">
      <c r="Q102" s="904"/>
      <c r="R102" s="904"/>
      <c r="S102" s="904"/>
    </row>
    <row r="103" spans="17:19" x14ac:dyDescent="0.25">
      <c r="Q103" s="904"/>
      <c r="R103" s="904"/>
      <c r="S103" s="904"/>
    </row>
    <row r="104" spans="17:19" x14ac:dyDescent="0.25">
      <c r="Q104" s="919" t="s">
        <v>223</v>
      </c>
      <c r="R104" s="918"/>
      <c r="S104" s="920">
        <f>(SUM(F$48:F$50,F$61:F$65)/SUM(F$51:F$60))*100</f>
        <v>102.56748602422722</v>
      </c>
    </row>
    <row r="105" spans="17:19" x14ac:dyDescent="0.25">
      <c r="Q105" s="919" t="s">
        <v>224</v>
      </c>
      <c r="R105" s="918"/>
      <c r="S105" s="920">
        <f>(SUM(F$48:F$50)/SUM(F$51:F$60))*100</f>
        <v>37.701794274768829</v>
      </c>
    </row>
    <row r="106" spans="17:19" x14ac:dyDescent="0.25">
      <c r="Q106" s="919" t="s">
        <v>225</v>
      </c>
      <c r="R106" s="918"/>
      <c r="S106" s="920">
        <f>(SUM(F$61:F$65)/SUM(F$51:F$60))*100</f>
        <v>64.865691749458406</v>
      </c>
    </row>
    <row r="107" spans="17:19" x14ac:dyDescent="0.25">
      <c r="Q107" s="919" t="s">
        <v>226</v>
      </c>
      <c r="R107" s="918"/>
      <c r="S107" s="920">
        <f>(SUM(F$61:F$65)/SUM(F$48:F$50))*100</f>
        <v>172.04934936708963</v>
      </c>
    </row>
    <row r="108" spans="17:19" x14ac:dyDescent="0.25">
      <c r="Q108" s="919" t="s">
        <v>227</v>
      </c>
      <c r="R108" s="918"/>
      <c r="S108" s="921">
        <f>(F$21/F$43)*100</f>
        <v>98.046977788741714</v>
      </c>
    </row>
    <row r="109" spans="17:19" x14ac:dyDescent="0.25">
      <c r="Q109" s="919" t="s">
        <v>228</v>
      </c>
      <c r="R109" s="918"/>
      <c r="S109" s="921">
        <f>(SUM(F$48)/SUM(F$28:F$33))*1000</f>
        <v>451.24736630319273</v>
      </c>
    </row>
    <row r="110" spans="17:19" x14ac:dyDescent="0.25">
      <c r="Q110" s="919" t="s">
        <v>229</v>
      </c>
      <c r="R110" s="918"/>
      <c r="S110" s="921">
        <f>(SUM(F$52:F$54)/SUM(F$48:F$51,F$55:F$65))*100</f>
        <v>20.785054193311407</v>
      </c>
    </row>
    <row r="111" spans="17:19" x14ac:dyDescent="0.25">
      <c r="Q111" s="904"/>
      <c r="R111" s="904"/>
      <c r="S111" s="904"/>
    </row>
    <row r="112" spans="17:19" x14ac:dyDescent="0.25">
      <c r="Q112" s="904"/>
      <c r="R112" s="904"/>
      <c r="S112" s="904"/>
    </row>
    <row r="113" spans="17:19" x14ac:dyDescent="0.25">
      <c r="Q113" s="904"/>
      <c r="R113" s="904"/>
      <c r="S113" s="904"/>
    </row>
    <row r="114" spans="17:19" x14ac:dyDescent="0.25">
      <c r="Q114" s="904"/>
      <c r="R114" s="904"/>
      <c r="S114" s="904"/>
    </row>
    <row r="115" spans="17:19" x14ac:dyDescent="0.25">
      <c r="Q115" s="904"/>
      <c r="R115" s="904"/>
      <c r="S115" s="904"/>
    </row>
    <row r="116" spans="17:19" x14ac:dyDescent="0.25">
      <c r="Q116" s="904"/>
      <c r="R116" s="904"/>
      <c r="S116" s="904"/>
    </row>
    <row r="117" spans="17:19" x14ac:dyDescent="0.25">
      <c r="Q117" s="904"/>
      <c r="R117" s="904"/>
      <c r="S117" s="904"/>
    </row>
    <row r="118" spans="17:19" x14ac:dyDescent="0.25">
      <c r="Q118" s="904"/>
      <c r="R118" s="904"/>
      <c r="S118" s="904"/>
    </row>
    <row r="119" spans="17:19" x14ac:dyDescent="0.25">
      <c r="Q119" s="904"/>
      <c r="R119" s="904"/>
      <c r="S119" s="904"/>
    </row>
    <row r="120" spans="17:19" x14ac:dyDescent="0.25">
      <c r="Q120" s="904"/>
      <c r="R120" s="904"/>
      <c r="S120" s="904"/>
    </row>
    <row r="121" spans="17:19" x14ac:dyDescent="0.25">
      <c r="Q121" s="904"/>
      <c r="R121" s="904"/>
      <c r="S121" s="904"/>
    </row>
    <row r="122" spans="17:19" x14ac:dyDescent="0.25">
      <c r="Q122" s="904"/>
      <c r="R122" s="904"/>
      <c r="S122" s="904"/>
    </row>
    <row r="123" spans="17:19" x14ac:dyDescent="0.25">
      <c r="Q123" s="904"/>
      <c r="R123" s="904"/>
      <c r="S123" s="904"/>
    </row>
    <row r="124" spans="17:19" x14ac:dyDescent="0.25">
      <c r="Q124" s="919" t="s">
        <v>223</v>
      </c>
      <c r="R124" s="918"/>
      <c r="S124" s="920">
        <f>(SUM(G$48:G$50,G$61:G$65)/SUM(G$51:G$60))*100</f>
        <v>98.430779156906993</v>
      </c>
    </row>
    <row r="125" spans="17:19" x14ac:dyDescent="0.25">
      <c r="Q125" s="919" t="s">
        <v>224</v>
      </c>
      <c r="R125" s="918"/>
      <c r="S125" s="920">
        <f>(SUM(G$48:G$50)/SUM(G$51:G$60))*100</f>
        <v>39.223511567801452</v>
      </c>
    </row>
    <row r="126" spans="17:19" x14ac:dyDescent="0.25">
      <c r="Q126" s="919" t="s">
        <v>225</v>
      </c>
      <c r="R126" s="918"/>
      <c r="S126" s="920">
        <f>(SUM(G$61:G$65)/SUM(G$51:G$60))*100</f>
        <v>59.207267589105527</v>
      </c>
    </row>
    <row r="127" spans="17:19" x14ac:dyDescent="0.25">
      <c r="Q127" s="919" t="s">
        <v>226</v>
      </c>
      <c r="R127" s="918"/>
      <c r="S127" s="920">
        <f>(SUM(G$61:G$65)/SUM(G$48:G$50))*100</f>
        <v>150.94841135465472</v>
      </c>
    </row>
    <row r="128" spans="17:19" x14ac:dyDescent="0.25">
      <c r="Q128" s="919" t="s">
        <v>227</v>
      </c>
      <c r="R128" s="918"/>
      <c r="S128" s="921">
        <f>(G$21/G$43)*100</f>
        <v>96.558735536882409</v>
      </c>
    </row>
    <row r="129" spans="17:19" x14ac:dyDescent="0.25">
      <c r="Q129" s="919" t="s">
        <v>228</v>
      </c>
      <c r="R129" s="918"/>
      <c r="S129" s="921">
        <f>(SUM(G$48)/SUM(G$28:G$33))*1000</f>
        <v>398.0455872235238</v>
      </c>
    </row>
    <row r="130" spans="17:19" x14ac:dyDescent="0.25">
      <c r="Q130" s="919" t="s">
        <v>229</v>
      </c>
      <c r="R130" s="918"/>
      <c r="S130" s="921">
        <f>(SUM(G$52:G$54)/SUM(G$48:G$51,G$55:G$65))*100</f>
        <v>19.014817030841041</v>
      </c>
    </row>
    <row r="147" spans="4:8" x14ac:dyDescent="0.25">
      <c r="D147" s="19"/>
      <c r="E147" s="19"/>
      <c r="F147" s="19"/>
      <c r="G147" s="19"/>
      <c r="H147" s="19"/>
    </row>
  </sheetData>
  <mergeCells count="3">
    <mergeCell ref="A1:G1"/>
    <mergeCell ref="A23:G23"/>
    <mergeCell ref="A46:G46"/>
  </mergeCells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Z147"/>
  <sheetViews>
    <sheetView workbookViewId="0">
      <selection sqref="A1:G1"/>
    </sheetView>
  </sheetViews>
  <sheetFormatPr defaultRowHeight="15" x14ac:dyDescent="0.25"/>
  <cols>
    <col min="1" max="9" width="9.140625" style="18"/>
    <col min="10" max="11" width="11.140625" style="18" bestFit="1" customWidth="1"/>
    <col min="12" max="12" width="11.140625" style="18" customWidth="1"/>
    <col min="13" max="14" width="11.140625" style="18" bestFit="1" customWidth="1"/>
    <col min="15" max="15" width="11.140625" style="18" customWidth="1"/>
    <col min="16" max="17" width="11.140625" style="18" bestFit="1" customWidth="1"/>
    <col min="18" max="18" width="11.140625" style="18" customWidth="1"/>
    <col min="19" max="20" width="11.140625" style="18" bestFit="1" customWidth="1"/>
    <col min="21" max="21" width="11.140625" style="18" customWidth="1"/>
    <col min="22" max="23" width="11.140625" style="18" bestFit="1" customWidth="1"/>
    <col min="24" max="24" width="11.140625" style="18" customWidth="1"/>
    <col min="25" max="26" width="11.140625" style="18" bestFit="1" customWidth="1"/>
    <col min="27" max="16384" width="9.140625" style="18"/>
  </cols>
  <sheetData>
    <row r="1" spans="1:26" x14ac:dyDescent="0.25">
      <c r="A1" s="922" t="s">
        <v>136</v>
      </c>
      <c r="B1" s="923"/>
      <c r="C1" s="923"/>
      <c r="D1" s="923"/>
      <c r="E1" s="923"/>
      <c r="F1" s="923"/>
      <c r="G1" s="924"/>
      <c r="J1" s="20" t="s">
        <v>23</v>
      </c>
      <c r="K1" s="20" t="s">
        <v>24</v>
      </c>
      <c r="L1" s="20"/>
      <c r="M1" s="20" t="s">
        <v>23</v>
      </c>
      <c r="N1" s="20" t="s">
        <v>24</v>
      </c>
      <c r="O1" s="20"/>
      <c r="P1" s="20" t="s">
        <v>23</v>
      </c>
      <c r="Q1" s="20" t="s">
        <v>24</v>
      </c>
      <c r="R1" s="20"/>
      <c r="S1" s="20" t="s">
        <v>23</v>
      </c>
      <c r="T1" s="20" t="s">
        <v>24</v>
      </c>
      <c r="U1" s="20"/>
      <c r="V1" s="20" t="s">
        <v>23</v>
      </c>
      <c r="W1" s="20" t="s">
        <v>24</v>
      </c>
      <c r="X1" s="20"/>
      <c r="Y1" s="20" t="s">
        <v>23</v>
      </c>
      <c r="Z1" s="20" t="s">
        <v>24</v>
      </c>
    </row>
    <row r="2" spans="1:26" x14ac:dyDescent="0.25">
      <c r="A2" s="519" t="s">
        <v>1</v>
      </c>
      <c r="B2" s="513">
        <v>2010</v>
      </c>
      <c r="C2" s="513">
        <v>2015</v>
      </c>
      <c r="D2" s="513">
        <v>2020</v>
      </c>
      <c r="E2" s="513">
        <v>2025</v>
      </c>
      <c r="F2" s="513">
        <v>2030</v>
      </c>
      <c r="G2" s="522">
        <v>2035</v>
      </c>
      <c r="J2" s="1">
        <f>B2</f>
        <v>2010</v>
      </c>
      <c r="K2" s="1">
        <f>B24</f>
        <v>2010</v>
      </c>
      <c r="L2" s="1"/>
      <c r="M2" s="1">
        <v>2015</v>
      </c>
      <c r="N2" s="1">
        <v>2015</v>
      </c>
      <c r="O2" s="1"/>
      <c r="P2" s="1">
        <v>2020</v>
      </c>
      <c r="Q2" s="1">
        <v>2020</v>
      </c>
      <c r="R2" s="1"/>
      <c r="S2" s="1">
        <v>2025</v>
      </c>
      <c r="T2" s="1">
        <v>2025</v>
      </c>
      <c r="U2" s="1"/>
      <c r="V2" s="1">
        <v>2030</v>
      </c>
      <c r="W2" s="1">
        <v>2030</v>
      </c>
      <c r="X2" s="1"/>
      <c r="Y2" s="1">
        <v>2035</v>
      </c>
      <c r="Z2" s="1">
        <v>2035</v>
      </c>
    </row>
    <row r="3" spans="1:26" x14ac:dyDescent="0.25">
      <c r="A3" s="519" t="s">
        <v>2</v>
      </c>
      <c r="B3" s="513">
        <v>325</v>
      </c>
      <c r="C3" s="514">
        <v>299.90327965778704</v>
      </c>
      <c r="D3" s="514">
        <v>353.68588813772266</v>
      </c>
      <c r="E3" s="514">
        <v>369.37667601132773</v>
      </c>
      <c r="F3" s="514">
        <v>342.11472742824873</v>
      </c>
      <c r="G3" s="523">
        <v>317.49306762568602</v>
      </c>
      <c r="I3" s="21" t="s">
        <v>2</v>
      </c>
      <c r="J3" s="20">
        <f>-B3/B$66</f>
        <v>-2.9017857142857144E-2</v>
      </c>
      <c r="K3" s="20">
        <f>B25/B$66</f>
        <v>2.8214285714285713E-2</v>
      </c>
      <c r="L3" s="21" t="s">
        <v>2</v>
      </c>
      <c r="M3" s="20">
        <f>-C3/C$66</f>
        <v>-2.6210098486752258E-2</v>
      </c>
      <c r="N3" s="20">
        <f>C25/C$66</f>
        <v>2.517943164657447E-2</v>
      </c>
      <c r="O3" s="21" t="s">
        <v>2</v>
      </c>
      <c r="P3" s="20">
        <f>-D3/D$66</f>
        <v>-3.0146035870760694E-2</v>
      </c>
      <c r="Q3" s="20">
        <f>D25/D$66</f>
        <v>2.8963825371994243E-2</v>
      </c>
      <c r="R3" s="21" t="s">
        <v>2</v>
      </c>
      <c r="S3" s="20">
        <f>-E3/E$66</f>
        <v>-3.0793465732517924E-2</v>
      </c>
      <c r="T3" s="20">
        <f>E25/E$66</f>
        <v>2.9585878794816535E-2</v>
      </c>
      <c r="U3" s="21" t="s">
        <v>2</v>
      </c>
      <c r="V3" s="20">
        <f>-F3/F$66</f>
        <v>-2.8156336057805362E-2</v>
      </c>
      <c r="W3" s="20">
        <f>F25/F$66</f>
        <v>2.7052166016168274E-2</v>
      </c>
      <c r="X3" s="21" t="s">
        <v>2</v>
      </c>
      <c r="Y3" s="20">
        <f>-G3/G$66</f>
        <v>-2.6007275099941166E-2</v>
      </c>
      <c r="Z3" s="20">
        <f>G25/G$66</f>
        <v>2.4987381958766496E-2</v>
      </c>
    </row>
    <row r="4" spans="1:26" x14ac:dyDescent="0.25">
      <c r="A4" s="519" t="s">
        <v>3</v>
      </c>
      <c r="B4" s="513">
        <v>372</v>
      </c>
      <c r="C4" s="514">
        <v>325.79376601846025</v>
      </c>
      <c r="D4" s="514">
        <v>300.5269178223113</v>
      </c>
      <c r="E4" s="514">
        <v>354.02317372703976</v>
      </c>
      <c r="F4" s="514">
        <v>369.86702675338341</v>
      </c>
      <c r="G4" s="523">
        <v>342.72414376560516</v>
      </c>
      <c r="I4" s="21" t="s">
        <v>3</v>
      </c>
      <c r="J4" s="20">
        <f t="shared" ref="J4:J20" si="0">-B4/B$66</f>
        <v>-3.3214285714285717E-2</v>
      </c>
      <c r="K4" s="20">
        <f t="shared" ref="K4:K20" si="1">B26/B$66</f>
        <v>2.8303571428571428E-2</v>
      </c>
      <c r="L4" s="21" t="s">
        <v>3</v>
      </c>
      <c r="M4" s="20">
        <f t="shared" ref="M4:M20" si="2">-C4/C$66</f>
        <v>-2.8472801976215552E-2</v>
      </c>
      <c r="N4" s="20">
        <f t="shared" ref="N4:N20" si="3">C26/C$66</f>
        <v>2.7707179646887001E-2</v>
      </c>
      <c r="O4" s="21" t="s">
        <v>3</v>
      </c>
      <c r="P4" s="20">
        <f t="shared" ref="P4:P20" si="4">-D4/D$66</f>
        <v>-2.5615088270846617E-2</v>
      </c>
      <c r="Q4" s="20">
        <f t="shared" ref="Q4:Q20" si="5">D26/D$66</f>
        <v>2.4645157694211987E-2</v>
      </c>
      <c r="R4" s="21" t="s">
        <v>3</v>
      </c>
      <c r="S4" s="20">
        <f t="shared" ref="S4:S20" si="6">-E4/E$66</f>
        <v>-2.9513505255395492E-2</v>
      </c>
      <c r="T4" s="20">
        <f t="shared" ref="T4:T20" si="7">E26/E$66</f>
        <v>2.8397578189271841E-2</v>
      </c>
      <c r="U4" s="21" t="s">
        <v>3</v>
      </c>
      <c r="V4" s="20">
        <f t="shared" ref="V4:V20" si="8">-F4/F$66</f>
        <v>-3.04403741407294E-2</v>
      </c>
      <c r="W4" s="20">
        <f t="shared" ref="W4:W20" si="9">F26/F$66</f>
        <v>2.9289420591029576E-2</v>
      </c>
      <c r="X4" s="21" t="s">
        <v>3</v>
      </c>
      <c r="Y4" s="20">
        <f t="shared" ref="Y4:Y20" si="10">-G4/G$66</f>
        <v>-2.8074065229078935E-2</v>
      </c>
      <c r="Z4" s="20">
        <f t="shared" ref="Z4:Z20" si="11">G26/G$66</f>
        <v>2.70125821649277E-2</v>
      </c>
    </row>
    <row r="5" spans="1:26" x14ac:dyDescent="0.25">
      <c r="A5" s="519" t="s">
        <v>4</v>
      </c>
      <c r="B5" s="513">
        <v>355</v>
      </c>
      <c r="C5" s="514">
        <v>373.58482142857144</v>
      </c>
      <c r="D5" s="514">
        <v>327.42624149088118</v>
      </c>
      <c r="E5" s="514">
        <v>301.92230898040708</v>
      </c>
      <c r="F5" s="514">
        <v>355.28167688645226</v>
      </c>
      <c r="G5" s="523">
        <v>371.32902611903387</v>
      </c>
      <c r="I5" s="21" t="s">
        <v>4</v>
      </c>
      <c r="J5" s="20">
        <f t="shared" si="0"/>
        <v>-3.169642857142857E-2</v>
      </c>
      <c r="K5" s="20">
        <f t="shared" si="1"/>
        <v>2.9374999999999998E-2</v>
      </c>
      <c r="L5" s="21" t="s">
        <v>4</v>
      </c>
      <c r="M5" s="20">
        <f t="shared" si="2"/>
        <v>-3.2649509448418497E-2</v>
      </c>
      <c r="N5" s="20">
        <f t="shared" si="3"/>
        <v>2.7809957839935413E-2</v>
      </c>
      <c r="O5" s="21" t="s">
        <v>4</v>
      </c>
      <c r="P5" s="20">
        <f t="shared" si="4"/>
        <v>-2.7907823161915125E-2</v>
      </c>
      <c r="Q5" s="20">
        <f t="shared" si="5"/>
        <v>2.7118394937830467E-2</v>
      </c>
      <c r="R5" s="21" t="s">
        <v>4</v>
      </c>
      <c r="S5" s="20">
        <f t="shared" si="6"/>
        <v>-2.5170063188249964E-2</v>
      </c>
      <c r="T5" s="20">
        <f t="shared" si="7"/>
        <v>2.4198370490953656E-2</v>
      </c>
      <c r="U5" s="21" t="s">
        <v>4</v>
      </c>
      <c r="V5" s="20">
        <f t="shared" si="8"/>
        <v>-2.9239987313009131E-2</v>
      </c>
      <c r="W5" s="20">
        <f t="shared" si="9"/>
        <v>2.811137631599895E-2</v>
      </c>
      <c r="X5" s="21" t="s">
        <v>4</v>
      </c>
      <c r="Y5" s="20">
        <f t="shared" si="10"/>
        <v>-3.0417218892654821E-2</v>
      </c>
      <c r="Z5" s="20">
        <f t="shared" si="11"/>
        <v>2.9243188609976042E-2</v>
      </c>
    </row>
    <row r="6" spans="1:26" x14ac:dyDescent="0.25">
      <c r="A6" s="519" t="s">
        <v>5</v>
      </c>
      <c r="B6" s="513">
        <v>491</v>
      </c>
      <c r="C6" s="514">
        <v>356.95051696203888</v>
      </c>
      <c r="D6" s="514">
        <v>374.89052152689379</v>
      </c>
      <c r="E6" s="514">
        <v>328.80121749710258</v>
      </c>
      <c r="F6" s="514">
        <v>303.08750411150061</v>
      </c>
      <c r="G6" s="523">
        <v>356.28725608701774</v>
      </c>
      <c r="I6" s="21" t="s">
        <v>5</v>
      </c>
      <c r="J6" s="20">
        <f t="shared" si="0"/>
        <v>-4.3839285714285713E-2</v>
      </c>
      <c r="K6" s="20">
        <f t="shared" si="1"/>
        <v>3.6785714285714283E-2</v>
      </c>
      <c r="L6" s="21" t="s">
        <v>5</v>
      </c>
      <c r="M6" s="20">
        <f t="shared" si="2"/>
        <v>-3.119575156079574E-2</v>
      </c>
      <c r="N6" s="20">
        <f t="shared" si="3"/>
        <v>2.8873161637193563E-2</v>
      </c>
      <c r="O6" s="21" t="s">
        <v>5</v>
      </c>
      <c r="P6" s="20">
        <f t="shared" si="4"/>
        <v>-3.1953389967193768E-2</v>
      </c>
      <c r="Q6" s="20">
        <f t="shared" si="5"/>
        <v>2.7206985244249249E-2</v>
      </c>
      <c r="R6" s="21" t="s">
        <v>5</v>
      </c>
      <c r="S6" s="20">
        <f t="shared" si="6"/>
        <v>-2.7410850985882765E-2</v>
      </c>
      <c r="T6" s="20">
        <f t="shared" si="7"/>
        <v>2.6600056119976859E-2</v>
      </c>
      <c r="U6" s="21" t="s">
        <v>5</v>
      </c>
      <c r="V6" s="20">
        <f t="shared" si="8"/>
        <v>-2.4944362041457759E-2</v>
      </c>
      <c r="W6" s="20">
        <f t="shared" si="9"/>
        <v>2.396492096791028E-2</v>
      </c>
      <c r="X6" s="21" t="s">
        <v>5</v>
      </c>
      <c r="Y6" s="20">
        <f t="shared" si="10"/>
        <v>-2.9185080332470883E-2</v>
      </c>
      <c r="Z6" s="20">
        <f t="shared" si="11"/>
        <v>2.8038048056105578E-2</v>
      </c>
    </row>
    <row r="7" spans="1:26" x14ac:dyDescent="0.25">
      <c r="A7" s="519" t="s">
        <v>6</v>
      </c>
      <c r="B7" s="513">
        <v>542</v>
      </c>
      <c r="C7" s="514">
        <v>491.10650742964481</v>
      </c>
      <c r="D7" s="514">
        <v>357.41491491444913</v>
      </c>
      <c r="E7" s="514">
        <v>374.64757976639925</v>
      </c>
      <c r="F7" s="514">
        <v>328.81385590859651</v>
      </c>
      <c r="G7" s="523">
        <v>303.01272077310631</v>
      </c>
      <c r="I7" s="21" t="s">
        <v>6</v>
      </c>
      <c r="J7" s="20">
        <f t="shared" si="0"/>
        <v>-4.839285714285714E-2</v>
      </c>
      <c r="K7" s="20">
        <f t="shared" si="1"/>
        <v>3.7589285714285714E-2</v>
      </c>
      <c r="L7" s="21" t="s">
        <v>6</v>
      </c>
      <c r="M7" s="20">
        <f t="shared" si="2"/>
        <v>-4.2920337323099016E-2</v>
      </c>
      <c r="N7" s="20">
        <f t="shared" si="3"/>
        <v>3.6139069140570995E-2</v>
      </c>
      <c r="O7" s="21" t="s">
        <v>6</v>
      </c>
      <c r="P7" s="20">
        <f t="shared" si="4"/>
        <v>-3.046387545312608E-2</v>
      </c>
      <c r="Q7" s="20">
        <f t="shared" si="5"/>
        <v>2.828812985687228E-2</v>
      </c>
      <c r="R7" s="21" t="s">
        <v>6</v>
      </c>
      <c r="S7" s="20">
        <f t="shared" si="6"/>
        <v>-3.1232880034237985E-2</v>
      </c>
      <c r="T7" s="20">
        <f t="shared" si="7"/>
        <v>2.6705011366897652E-2</v>
      </c>
      <c r="U7" s="21" t="s">
        <v>6</v>
      </c>
      <c r="V7" s="20">
        <f t="shared" si="8"/>
        <v>-2.7061662901860725E-2</v>
      </c>
      <c r="W7" s="20">
        <f t="shared" si="9"/>
        <v>2.6346743507083898E-2</v>
      </c>
      <c r="X7" s="21" t="s">
        <v>6</v>
      </c>
      <c r="Y7" s="20">
        <f t="shared" si="10"/>
        <v>-2.4821125219712598E-2</v>
      </c>
      <c r="Z7" s="20">
        <f t="shared" si="11"/>
        <v>2.3939120832411467E-2</v>
      </c>
    </row>
    <row r="8" spans="1:26" x14ac:dyDescent="0.25">
      <c r="A8" s="519" t="s">
        <v>7</v>
      </c>
      <c r="B8" s="513">
        <v>322</v>
      </c>
      <c r="C8" s="514">
        <v>539.01208092240063</v>
      </c>
      <c r="D8" s="514">
        <v>489.45198534941255</v>
      </c>
      <c r="E8" s="514">
        <v>356.58252498634266</v>
      </c>
      <c r="F8" s="514">
        <v>373.07493323752141</v>
      </c>
      <c r="G8" s="523">
        <v>327.66431678142141</v>
      </c>
      <c r="I8" s="21" t="s">
        <v>7</v>
      </c>
      <c r="J8" s="20">
        <f t="shared" si="0"/>
        <v>-2.8750000000000001E-2</v>
      </c>
      <c r="K8" s="20">
        <f t="shared" si="1"/>
        <v>2.6071428571428572E-2</v>
      </c>
      <c r="L8" s="21" t="s">
        <v>7</v>
      </c>
      <c r="M8" s="20">
        <f t="shared" si="2"/>
        <v>-4.7107053122746913E-2</v>
      </c>
      <c r="N8" s="20">
        <f t="shared" si="3"/>
        <v>3.6860959530349159E-2</v>
      </c>
      <c r="O8" s="21" t="s">
        <v>7</v>
      </c>
      <c r="P8" s="20">
        <f t="shared" si="4"/>
        <v>-4.1717912990673033E-2</v>
      </c>
      <c r="Q8" s="20">
        <f t="shared" si="5"/>
        <v>3.5358070461961814E-2</v>
      </c>
      <c r="R8" s="21" t="s">
        <v>7</v>
      </c>
      <c r="S8" s="20">
        <f t="shared" si="6"/>
        <v>-2.9726868200105089E-2</v>
      </c>
      <c r="T8" s="20">
        <f t="shared" si="7"/>
        <v>2.778073787805397E-2</v>
      </c>
      <c r="U8" s="21" t="s">
        <v>7</v>
      </c>
      <c r="V8" s="20">
        <f t="shared" si="8"/>
        <v>-3.0704387601033722E-2</v>
      </c>
      <c r="W8" s="20">
        <f t="shared" si="9"/>
        <v>2.6444920969155416E-2</v>
      </c>
      <c r="X8" s="21" t="s">
        <v>7</v>
      </c>
      <c r="Y8" s="20">
        <f t="shared" si="10"/>
        <v>-2.6840447543300221E-2</v>
      </c>
      <c r="Z8" s="20">
        <f t="shared" si="11"/>
        <v>2.6298337227290473E-2</v>
      </c>
    </row>
    <row r="9" spans="1:26" x14ac:dyDescent="0.25">
      <c r="A9" s="519" t="s">
        <v>8</v>
      </c>
      <c r="B9" s="513">
        <v>321</v>
      </c>
      <c r="C9" s="514">
        <v>322.34389520758936</v>
      </c>
      <c r="D9" s="514">
        <v>538.59747855555395</v>
      </c>
      <c r="E9" s="514">
        <v>490.09179004922078</v>
      </c>
      <c r="F9" s="514">
        <v>357.41926197539465</v>
      </c>
      <c r="G9" s="523">
        <v>373.28383127435944</v>
      </c>
      <c r="I9" s="21" t="s">
        <v>8</v>
      </c>
      <c r="J9" s="20">
        <f t="shared" si="0"/>
        <v>-2.8660714285714286E-2</v>
      </c>
      <c r="K9" s="20">
        <f t="shared" si="1"/>
        <v>2.3928571428571428E-2</v>
      </c>
      <c r="L9" s="21" t="s">
        <v>8</v>
      </c>
      <c r="M9" s="20">
        <f t="shared" si="2"/>
        <v>-2.8171299925878936E-2</v>
      </c>
      <c r="N9" s="20">
        <f t="shared" si="3"/>
        <v>2.5528437250416255E-2</v>
      </c>
      <c r="O9" s="21" t="s">
        <v>8</v>
      </c>
      <c r="P9" s="20">
        <f t="shared" si="4"/>
        <v>-4.5906776190387868E-2</v>
      </c>
      <c r="Q9" s="20">
        <f t="shared" si="5"/>
        <v>3.5923644418110467E-2</v>
      </c>
      <c r="R9" s="21" t="s">
        <v>8</v>
      </c>
      <c r="S9" s="20">
        <f t="shared" si="6"/>
        <v>-4.0857005119094826E-2</v>
      </c>
      <c r="T9" s="20">
        <f t="shared" si="7"/>
        <v>3.4603501627703634E-2</v>
      </c>
      <c r="U9" s="21" t="s">
        <v>8</v>
      </c>
      <c r="V9" s="20">
        <f t="shared" si="8"/>
        <v>-2.9415912402726403E-2</v>
      </c>
      <c r="W9" s="20">
        <f t="shared" si="9"/>
        <v>2.746552834434364E-2</v>
      </c>
      <c r="X9" s="21" t="s">
        <v>8</v>
      </c>
      <c r="Y9" s="20">
        <f t="shared" si="10"/>
        <v>-3.05773457131285E-2</v>
      </c>
      <c r="Z9" s="20">
        <f t="shared" si="11"/>
        <v>2.6334741982444024E-2</v>
      </c>
    </row>
    <row r="10" spans="1:26" x14ac:dyDescent="0.25">
      <c r="A10" s="519" t="s">
        <v>9</v>
      </c>
      <c r="B10" s="513">
        <v>268</v>
      </c>
      <c r="C10" s="514">
        <v>320.55993999257174</v>
      </c>
      <c r="D10" s="514">
        <v>322.10132486566039</v>
      </c>
      <c r="E10" s="514">
        <v>537.22435528374456</v>
      </c>
      <c r="F10" s="514">
        <v>489.83256840669185</v>
      </c>
      <c r="G10" s="523">
        <v>357.61278659510037</v>
      </c>
      <c r="I10" s="21" t="s">
        <v>9</v>
      </c>
      <c r="J10" s="20">
        <f t="shared" si="0"/>
        <v>-2.3928571428571428E-2</v>
      </c>
      <c r="K10" s="20">
        <f t="shared" si="1"/>
        <v>2.3571428571428573E-2</v>
      </c>
      <c r="L10" s="21" t="s">
        <v>9</v>
      </c>
      <c r="M10" s="20">
        <f t="shared" si="2"/>
        <v>-2.8015390854344537E-2</v>
      </c>
      <c r="N10" s="20">
        <f t="shared" si="3"/>
        <v>2.3401392470582344E-2</v>
      </c>
      <c r="O10" s="21" t="s">
        <v>9</v>
      </c>
      <c r="P10" s="20">
        <f t="shared" si="4"/>
        <v>-2.74539596265676E-2</v>
      </c>
      <c r="Q10" s="20">
        <f t="shared" si="5"/>
        <v>2.4865564309573672E-2</v>
      </c>
      <c r="R10" s="21" t="s">
        <v>9</v>
      </c>
      <c r="S10" s="20">
        <f t="shared" si="6"/>
        <v>-4.4786259797834918E-2</v>
      </c>
      <c r="T10" s="20">
        <f t="shared" si="7"/>
        <v>3.5054735938725469E-2</v>
      </c>
      <c r="U10" s="21" t="s">
        <v>9</v>
      </c>
      <c r="V10" s="20">
        <f t="shared" si="8"/>
        <v>-4.0313641309140377E-2</v>
      </c>
      <c r="W10" s="20">
        <f t="shared" si="9"/>
        <v>3.4125475483656402E-2</v>
      </c>
      <c r="X10" s="21" t="s">
        <v>9</v>
      </c>
      <c r="Y10" s="20">
        <f t="shared" si="10"/>
        <v>-2.9293660456235077E-2</v>
      </c>
      <c r="Z10" s="20">
        <f t="shared" si="11"/>
        <v>2.73321904457463E-2</v>
      </c>
    </row>
    <row r="11" spans="1:26" x14ac:dyDescent="0.25">
      <c r="A11" s="519" t="s">
        <v>10</v>
      </c>
      <c r="B11" s="513">
        <v>267</v>
      </c>
      <c r="C11" s="514">
        <v>266.9593049335316</v>
      </c>
      <c r="D11" s="514">
        <v>319.05596102977006</v>
      </c>
      <c r="E11" s="514">
        <v>320.77767676253075</v>
      </c>
      <c r="F11" s="514">
        <v>534.08593471160714</v>
      </c>
      <c r="G11" s="523">
        <v>487.94964876375991</v>
      </c>
      <c r="I11" s="21" t="s">
        <v>10</v>
      </c>
      <c r="J11" s="20">
        <f t="shared" si="0"/>
        <v>-2.3839285714285716E-2</v>
      </c>
      <c r="K11" s="20">
        <f t="shared" si="1"/>
        <v>2.5178571428571429E-2</v>
      </c>
      <c r="L11" s="21" t="s">
        <v>10</v>
      </c>
      <c r="M11" s="20">
        <f t="shared" si="2"/>
        <v>-2.3330954173782115E-2</v>
      </c>
      <c r="N11" s="20">
        <f t="shared" si="3"/>
        <v>2.307345960177113E-2</v>
      </c>
      <c r="O11" s="21" t="s">
        <v>10</v>
      </c>
      <c r="P11" s="20">
        <f t="shared" si="4"/>
        <v>-2.7194391318881773E-2</v>
      </c>
      <c r="Q11" s="20">
        <f t="shared" si="5"/>
        <v>2.2813305675049574E-2</v>
      </c>
      <c r="R11" s="21" t="s">
        <v>10</v>
      </c>
      <c r="S11" s="20">
        <f t="shared" si="6"/>
        <v>-2.6741960276995876E-2</v>
      </c>
      <c r="T11" s="20">
        <f t="shared" si="7"/>
        <v>2.4300948222982056E-2</v>
      </c>
      <c r="U11" s="21" t="s">
        <v>10</v>
      </c>
      <c r="V11" s="20">
        <f t="shared" si="8"/>
        <v>-4.3955731384411049E-2</v>
      </c>
      <c r="W11" s="20">
        <f t="shared" si="9"/>
        <v>3.4543514223525959E-2</v>
      </c>
      <c r="X11" s="21" t="s">
        <v>10</v>
      </c>
      <c r="Y11" s="20">
        <f t="shared" si="10"/>
        <v>-3.9970134923639183E-2</v>
      </c>
      <c r="Z11" s="20">
        <f t="shared" si="11"/>
        <v>3.3946441757646301E-2</v>
      </c>
    </row>
    <row r="12" spans="1:26" x14ac:dyDescent="0.25">
      <c r="A12" s="520" t="s">
        <v>11</v>
      </c>
      <c r="B12" s="515">
        <v>369</v>
      </c>
      <c r="C12" s="516">
        <v>267.27162036722041</v>
      </c>
      <c r="D12" s="516">
        <v>266.75172600273481</v>
      </c>
      <c r="E12" s="516">
        <v>318.5488596422432</v>
      </c>
      <c r="F12" s="516">
        <v>320.45269716514599</v>
      </c>
      <c r="G12" s="524">
        <v>532.65276643320715</v>
      </c>
      <c r="I12" s="21" t="s">
        <v>11</v>
      </c>
      <c r="J12" s="20">
        <f t="shared" si="0"/>
        <v>-3.2946428571428571E-2</v>
      </c>
      <c r="K12" s="20">
        <f t="shared" si="1"/>
        <v>3.4553571428571427E-2</v>
      </c>
      <c r="L12" s="21" t="s">
        <v>11</v>
      </c>
      <c r="M12" s="20">
        <f t="shared" si="2"/>
        <v>-2.3358249034596098E-2</v>
      </c>
      <c r="N12" s="20">
        <f t="shared" si="3"/>
        <v>2.4617768490185477E-2</v>
      </c>
      <c r="O12" s="21" t="s">
        <v>11</v>
      </c>
      <c r="P12" s="20">
        <f t="shared" si="4"/>
        <v>-2.2736296161000546E-2</v>
      </c>
      <c r="Q12" s="20">
        <f t="shared" si="5"/>
        <v>2.2444647012512305E-2</v>
      </c>
      <c r="R12" s="21" t="s">
        <v>11</v>
      </c>
      <c r="S12" s="20">
        <f t="shared" si="6"/>
        <v>-2.655615265005324E-2</v>
      </c>
      <c r="T12" s="20">
        <f t="shared" si="7"/>
        <v>2.2245154607229537E-2</v>
      </c>
      <c r="U12" s="21" t="s">
        <v>11</v>
      </c>
      <c r="V12" s="20">
        <f t="shared" si="8"/>
        <v>-2.6373532352255476E-2</v>
      </c>
      <c r="W12" s="20">
        <f t="shared" si="9"/>
        <v>2.3908082514881818E-2</v>
      </c>
      <c r="X12" s="21" t="s">
        <v>11</v>
      </c>
      <c r="Y12" s="20">
        <f t="shared" si="10"/>
        <v>-4.3631966937007834E-2</v>
      </c>
      <c r="Z12" s="20">
        <f t="shared" si="11"/>
        <v>3.4230018805654419E-2</v>
      </c>
    </row>
    <row r="13" spans="1:26" x14ac:dyDescent="0.25">
      <c r="A13" s="520" t="s">
        <v>12</v>
      </c>
      <c r="B13" s="515">
        <v>441</v>
      </c>
      <c r="C13" s="516">
        <v>363.28081247258172</v>
      </c>
      <c r="D13" s="516">
        <v>263.2905941436797</v>
      </c>
      <c r="E13" s="516">
        <v>262.31614660285453</v>
      </c>
      <c r="F13" s="516">
        <v>313.00546009987289</v>
      </c>
      <c r="G13" s="524">
        <v>315.0642502603057</v>
      </c>
      <c r="I13" s="21" t="s">
        <v>12</v>
      </c>
      <c r="J13" s="20">
        <f t="shared" si="0"/>
        <v>-3.9375E-2</v>
      </c>
      <c r="K13" s="20">
        <f t="shared" si="1"/>
        <v>4.3482142857142858E-2</v>
      </c>
      <c r="L13" s="21" t="s">
        <v>12</v>
      </c>
      <c r="M13" s="20">
        <f t="shared" si="2"/>
        <v>-3.1748988821058109E-2</v>
      </c>
      <c r="N13" s="20">
        <f t="shared" si="3"/>
        <v>3.3611342768013031E-2</v>
      </c>
      <c r="O13" s="21" t="s">
        <v>12</v>
      </c>
      <c r="P13" s="20">
        <f t="shared" si="4"/>
        <v>-2.2441290313507192E-2</v>
      </c>
      <c r="Q13" s="20">
        <f t="shared" si="5"/>
        <v>2.3867854103903734E-2</v>
      </c>
      <c r="R13" s="21" t="s">
        <v>12</v>
      </c>
      <c r="S13" s="20">
        <f t="shared" si="6"/>
        <v>-2.1868254808956673E-2</v>
      </c>
      <c r="T13" s="20">
        <f t="shared" si="7"/>
        <v>2.1792248314545595E-2</v>
      </c>
      <c r="U13" s="21" t="s">
        <v>12</v>
      </c>
      <c r="V13" s="20">
        <f t="shared" si="8"/>
        <v>-2.5760618342127249E-2</v>
      </c>
      <c r="W13" s="20">
        <f t="shared" si="9"/>
        <v>2.1790494028271309E-2</v>
      </c>
      <c r="X13" s="21" t="s">
        <v>12</v>
      </c>
      <c r="Y13" s="20">
        <f t="shared" si="10"/>
        <v>-2.5808319822393396E-2</v>
      </c>
      <c r="Z13" s="20">
        <f t="shared" si="11"/>
        <v>2.3603241046939647E-2</v>
      </c>
    </row>
    <row r="14" spans="1:26" x14ac:dyDescent="0.25">
      <c r="A14" s="520" t="s">
        <v>13</v>
      </c>
      <c r="B14" s="515">
        <v>432</v>
      </c>
      <c r="C14" s="516">
        <v>434.85448911113582</v>
      </c>
      <c r="D14" s="516">
        <v>358.52986698719837</v>
      </c>
      <c r="E14" s="516">
        <v>259.9980634703789</v>
      </c>
      <c r="F14" s="516">
        <v>258.59726158891289</v>
      </c>
      <c r="G14" s="524">
        <v>308.33891447376743</v>
      </c>
      <c r="I14" s="21" t="s">
        <v>13</v>
      </c>
      <c r="J14" s="20">
        <f t="shared" si="0"/>
        <v>-3.8571428571428569E-2</v>
      </c>
      <c r="K14" s="20">
        <f t="shared" si="1"/>
        <v>3.4642857142857142E-2</v>
      </c>
      <c r="L14" s="21" t="s">
        <v>13</v>
      </c>
      <c r="M14" s="20">
        <f t="shared" si="2"/>
        <v>-3.8004182548502741E-2</v>
      </c>
      <c r="N14" s="20">
        <f t="shared" si="3"/>
        <v>4.2277467319313401E-2</v>
      </c>
      <c r="O14" s="21" t="s">
        <v>13</v>
      </c>
      <c r="P14" s="20">
        <f t="shared" si="4"/>
        <v>-3.0558907192606139E-2</v>
      </c>
      <c r="Q14" s="20">
        <f t="shared" si="5"/>
        <v>3.2625012447418812E-2</v>
      </c>
      <c r="R14" s="21" t="s">
        <v>13</v>
      </c>
      <c r="S14" s="20">
        <f t="shared" si="6"/>
        <v>-2.1675005429283259E-2</v>
      </c>
      <c r="T14" s="20">
        <f t="shared" si="7"/>
        <v>2.3241987840014945E-2</v>
      </c>
      <c r="U14" s="21" t="s">
        <v>13</v>
      </c>
      <c r="V14" s="20">
        <f t="shared" si="8"/>
        <v>-2.1282776849917109E-2</v>
      </c>
      <c r="W14" s="20">
        <f t="shared" si="9"/>
        <v>2.1389385469430922E-2</v>
      </c>
      <c r="X14" s="21" t="s">
        <v>13</v>
      </c>
      <c r="Y14" s="20">
        <f t="shared" si="10"/>
        <v>-2.5257417532626898E-2</v>
      </c>
      <c r="Z14" s="20">
        <f t="shared" si="11"/>
        <v>2.1553946124674702E-2</v>
      </c>
    </row>
    <row r="15" spans="1:26" x14ac:dyDescent="0.25">
      <c r="A15" s="520" t="s">
        <v>14</v>
      </c>
      <c r="B15" s="515">
        <v>328</v>
      </c>
      <c r="C15" s="516">
        <v>413.13856466946021</v>
      </c>
      <c r="D15" s="516">
        <v>416.19977933445796</v>
      </c>
      <c r="E15" s="516">
        <v>343.43465329067806</v>
      </c>
      <c r="F15" s="516">
        <v>249.19662085263349</v>
      </c>
      <c r="G15" s="524">
        <v>247.45564277509635</v>
      </c>
      <c r="I15" s="21" t="s">
        <v>14</v>
      </c>
      <c r="J15" s="20">
        <f t="shared" si="0"/>
        <v>-2.9285714285714286E-2</v>
      </c>
      <c r="K15" s="20">
        <f t="shared" si="1"/>
        <v>2.7767857142857143E-2</v>
      </c>
      <c r="L15" s="21" t="s">
        <v>14</v>
      </c>
      <c r="M15" s="20">
        <f t="shared" si="2"/>
        <v>-3.6106315612880489E-2</v>
      </c>
      <c r="N15" s="20">
        <f t="shared" si="3"/>
        <v>3.3460674771937898E-2</v>
      </c>
      <c r="O15" s="21" t="s">
        <v>14</v>
      </c>
      <c r="P15" s="20">
        <f t="shared" si="4"/>
        <v>-3.547434007978751E-2</v>
      </c>
      <c r="Q15" s="20">
        <f t="shared" si="5"/>
        <v>4.0681482984717375E-2</v>
      </c>
      <c r="R15" s="21" t="s">
        <v>14</v>
      </c>
      <c r="S15" s="20">
        <f t="shared" si="6"/>
        <v>-2.8630782380913912E-2</v>
      </c>
      <c r="T15" s="20">
        <f t="shared" si="7"/>
        <v>3.1543225769187035E-2</v>
      </c>
      <c r="U15" s="21" t="s">
        <v>14</v>
      </c>
      <c r="V15" s="20">
        <f t="shared" si="8"/>
        <v>-2.0509096039040907E-2</v>
      </c>
      <c r="W15" s="20">
        <f t="shared" si="9"/>
        <v>2.2689138092506004E-2</v>
      </c>
      <c r="X15" s="21" t="s">
        <v>14</v>
      </c>
      <c r="Y15" s="20">
        <f t="shared" si="10"/>
        <v>-2.0270196841816142E-2</v>
      </c>
      <c r="Z15" s="20">
        <f t="shared" si="11"/>
        <v>2.102404150126436E-2</v>
      </c>
    </row>
    <row r="16" spans="1:26" x14ac:dyDescent="0.25">
      <c r="A16" s="520" t="s">
        <v>15</v>
      </c>
      <c r="B16" s="515">
        <v>253</v>
      </c>
      <c r="C16" s="516">
        <v>307.98807891175642</v>
      </c>
      <c r="D16" s="516">
        <v>387.85536892029648</v>
      </c>
      <c r="E16" s="516">
        <v>391.02635983097593</v>
      </c>
      <c r="F16" s="516">
        <v>322.92833619032029</v>
      </c>
      <c r="G16" s="524">
        <v>234.46340618689501</v>
      </c>
      <c r="I16" s="21" t="s">
        <v>15</v>
      </c>
      <c r="J16" s="20">
        <f t="shared" si="0"/>
        <v>-2.2589285714285715E-2</v>
      </c>
      <c r="K16" s="20">
        <f t="shared" si="1"/>
        <v>2.0535714285714286E-2</v>
      </c>
      <c r="L16" s="21" t="s">
        <v>15</v>
      </c>
      <c r="M16" s="20">
        <f t="shared" si="2"/>
        <v>-2.6916670902145504E-2</v>
      </c>
      <c r="N16" s="20">
        <f t="shared" si="3"/>
        <v>2.6280086855597268E-2</v>
      </c>
      <c r="O16" s="21" t="s">
        <v>15</v>
      </c>
      <c r="P16" s="20">
        <f t="shared" si="4"/>
        <v>-3.3058434775846884E-2</v>
      </c>
      <c r="Q16" s="20">
        <f t="shared" si="5"/>
        <v>3.1557115421125076E-2</v>
      </c>
      <c r="R16" s="21" t="s">
        <v>15</v>
      </c>
      <c r="S16" s="20">
        <f t="shared" si="6"/>
        <v>-3.2598313845883208E-2</v>
      </c>
      <c r="T16" s="20">
        <f t="shared" si="7"/>
        <v>3.8472844164485813E-2</v>
      </c>
      <c r="U16" s="21" t="s">
        <v>15</v>
      </c>
      <c r="V16" s="20">
        <f t="shared" si="8"/>
        <v>-2.6577279571425527E-2</v>
      </c>
      <c r="W16" s="20">
        <f t="shared" si="9"/>
        <v>3.0164784152902597E-2</v>
      </c>
      <c r="X16" s="21" t="s">
        <v>15</v>
      </c>
      <c r="Y16" s="20">
        <f t="shared" si="10"/>
        <v>-1.9205944719274563E-2</v>
      </c>
      <c r="Z16" s="20">
        <f t="shared" si="11"/>
        <v>2.1883989024787037E-2</v>
      </c>
    </row>
    <row r="17" spans="1:26" x14ac:dyDescent="0.25">
      <c r="A17" s="520" t="s">
        <v>16</v>
      </c>
      <c r="B17" s="515">
        <v>220</v>
      </c>
      <c r="C17" s="516">
        <v>232.27105754256289</v>
      </c>
      <c r="D17" s="516">
        <v>282.57318388747149</v>
      </c>
      <c r="E17" s="516">
        <v>355.77596964137342</v>
      </c>
      <c r="F17" s="516">
        <v>358.95358373163492</v>
      </c>
      <c r="G17" s="524">
        <v>296.69349044233149</v>
      </c>
      <c r="I17" s="21" t="s">
        <v>16</v>
      </c>
      <c r="J17" s="20">
        <f t="shared" si="0"/>
        <v>-1.9642857142857142E-2</v>
      </c>
      <c r="K17" s="20">
        <f t="shared" si="1"/>
        <v>2.0089285714285716E-2</v>
      </c>
      <c r="L17" s="21" t="s">
        <v>16</v>
      </c>
      <c r="M17" s="20">
        <f t="shared" si="2"/>
        <v>-2.0299368852382611E-2</v>
      </c>
      <c r="N17" s="20">
        <f t="shared" si="3"/>
        <v>1.9002445027174377E-2</v>
      </c>
      <c r="O17" s="21" t="s">
        <v>16</v>
      </c>
      <c r="P17" s="20">
        <f t="shared" si="4"/>
        <v>-2.4084821089242182E-2</v>
      </c>
      <c r="Q17" s="20">
        <f t="shared" si="5"/>
        <v>2.4198638649104605E-2</v>
      </c>
      <c r="R17" s="21" t="s">
        <v>16</v>
      </c>
      <c r="S17" s="20">
        <f t="shared" si="6"/>
        <v>-2.9659628885904513E-2</v>
      </c>
      <c r="T17" s="20">
        <f t="shared" si="7"/>
        <v>2.9144917423818459E-2</v>
      </c>
      <c r="U17" s="21" t="s">
        <v>16</v>
      </c>
      <c r="V17" s="20">
        <f t="shared" si="8"/>
        <v>-2.9542188401758231E-2</v>
      </c>
      <c r="W17" s="20">
        <f t="shared" si="9"/>
        <v>3.585979036413791E-2</v>
      </c>
      <c r="X17" s="21" t="s">
        <v>16</v>
      </c>
      <c r="Y17" s="20">
        <f t="shared" si="10"/>
        <v>-2.4303488841503195E-2</v>
      </c>
      <c r="Z17" s="20">
        <f t="shared" si="11"/>
        <v>2.8398254924804581E-2</v>
      </c>
    </row>
    <row r="18" spans="1:26" x14ac:dyDescent="0.25">
      <c r="A18" s="520" t="s">
        <v>17</v>
      </c>
      <c r="B18" s="515">
        <v>156</v>
      </c>
      <c r="C18" s="516">
        <v>189.99660266234767</v>
      </c>
      <c r="D18" s="516">
        <v>200.68911032272663</v>
      </c>
      <c r="E18" s="516">
        <v>243.99688011808979</v>
      </c>
      <c r="F18" s="516">
        <v>307.14638429265449</v>
      </c>
      <c r="G18" s="524">
        <v>310.12744734549568</v>
      </c>
      <c r="I18" s="21" t="s">
        <v>17</v>
      </c>
      <c r="J18" s="20">
        <f t="shared" si="0"/>
        <v>-1.3928571428571429E-2</v>
      </c>
      <c r="K18" s="20">
        <f t="shared" si="1"/>
        <v>1.7321428571428571E-2</v>
      </c>
      <c r="L18" s="21" t="s">
        <v>17</v>
      </c>
      <c r="M18" s="20">
        <f t="shared" si="2"/>
        <v>-1.6604785628256021E-2</v>
      </c>
      <c r="N18" s="20">
        <f t="shared" si="3"/>
        <v>1.838985418999263E-2</v>
      </c>
      <c r="O18" s="21" t="s">
        <v>17</v>
      </c>
      <c r="P18" s="20">
        <f t="shared" si="4"/>
        <v>-1.7105520241463945E-2</v>
      </c>
      <c r="Q18" s="20">
        <f t="shared" si="5"/>
        <v>1.7338804051812116E-2</v>
      </c>
      <c r="R18" s="21" t="s">
        <v>17</v>
      </c>
      <c r="S18" s="20">
        <f t="shared" si="6"/>
        <v>-2.0341050355131961E-2</v>
      </c>
      <c r="T18" s="20">
        <f t="shared" si="7"/>
        <v>2.2115983575649697E-2</v>
      </c>
      <c r="U18" s="21" t="s">
        <v>17</v>
      </c>
      <c r="V18" s="20">
        <f t="shared" si="8"/>
        <v>-2.5278411368296234E-2</v>
      </c>
      <c r="W18" s="20">
        <f t="shared" si="9"/>
        <v>2.6888567111197879E-2</v>
      </c>
      <c r="X18" s="21" t="s">
        <v>17</v>
      </c>
      <c r="Y18" s="20">
        <f t="shared" si="10"/>
        <v>-2.5403924247775603E-2</v>
      </c>
      <c r="Z18" s="20">
        <f t="shared" si="11"/>
        <v>3.335166677395078E-2</v>
      </c>
    </row>
    <row r="19" spans="1:26" x14ac:dyDescent="0.25">
      <c r="A19" s="520" t="s">
        <v>18</v>
      </c>
      <c r="B19" s="515">
        <v>123</v>
      </c>
      <c r="C19" s="516">
        <v>123.80795271996455</v>
      </c>
      <c r="D19" s="516">
        <v>150.66127950087414</v>
      </c>
      <c r="E19" s="516">
        <v>159.21071399645857</v>
      </c>
      <c r="F19" s="516">
        <v>193.45064956136457</v>
      </c>
      <c r="G19" s="524">
        <v>243.47880613932728</v>
      </c>
      <c r="I19" s="21" t="s">
        <v>18</v>
      </c>
      <c r="J19" s="20">
        <f t="shared" si="0"/>
        <v>-1.0982142857142857E-2</v>
      </c>
      <c r="K19" s="20">
        <f t="shared" si="1"/>
        <v>1.6339285714285716E-2</v>
      </c>
      <c r="L19" s="21" t="s">
        <v>18</v>
      </c>
      <c r="M19" s="20">
        <f t="shared" si="2"/>
        <v>-1.0820217231156179E-2</v>
      </c>
      <c r="N19" s="20">
        <f t="shared" si="3"/>
        <v>1.4977173436453802E-2</v>
      </c>
      <c r="O19" s="21" t="s">
        <v>18</v>
      </c>
      <c r="P19" s="20">
        <f t="shared" si="4"/>
        <v>-1.2841451945064588E-2</v>
      </c>
      <c r="Q19" s="20">
        <f t="shared" si="5"/>
        <v>1.5831541386722159E-2</v>
      </c>
      <c r="R19" s="21" t="s">
        <v>18</v>
      </c>
      <c r="S19" s="20">
        <f t="shared" si="6"/>
        <v>-1.3272764589904177E-2</v>
      </c>
      <c r="T19" s="20">
        <f t="shared" si="7"/>
        <v>1.4975424255280409E-2</v>
      </c>
      <c r="U19" s="21" t="s">
        <v>18</v>
      </c>
      <c r="V19" s="20">
        <f t="shared" si="8"/>
        <v>-1.5921154697419101E-2</v>
      </c>
      <c r="W19" s="20">
        <f t="shared" si="9"/>
        <v>1.9256571276813569E-2</v>
      </c>
      <c r="X19" s="21" t="s">
        <v>18</v>
      </c>
      <c r="Y19" s="20">
        <f t="shared" si="10"/>
        <v>-1.9944436392344191E-2</v>
      </c>
      <c r="Z19" s="20">
        <f t="shared" si="11"/>
        <v>2.3607100783606352E-2</v>
      </c>
    </row>
    <row r="20" spans="1:26" ht="15.75" thickBot="1" x14ac:dyDescent="0.3">
      <c r="A20" s="521" t="s">
        <v>19</v>
      </c>
      <c r="B20" s="517">
        <v>108</v>
      </c>
      <c r="C20" s="518">
        <v>153.18673469743132</v>
      </c>
      <c r="D20" s="518">
        <v>183.77917555650248</v>
      </c>
      <c r="E20" s="518">
        <v>221.86802998806854</v>
      </c>
      <c r="F20" s="518">
        <v>252.84028492012979</v>
      </c>
      <c r="G20" s="525">
        <v>296.06501570115671</v>
      </c>
      <c r="I20" s="21" t="s">
        <v>19</v>
      </c>
      <c r="J20" s="20">
        <f t="shared" si="0"/>
        <v>-9.6428571428571423E-3</v>
      </c>
      <c r="K20" s="20">
        <f t="shared" si="1"/>
        <v>1.7946428571428572E-2</v>
      </c>
      <c r="L20" s="21" t="s">
        <v>19</v>
      </c>
      <c r="M20" s="20">
        <f t="shared" si="2"/>
        <v>-1.3387780913450284E-2</v>
      </c>
      <c r="N20" s="20">
        <f t="shared" si="3"/>
        <v>2.7490381960589966E-2</v>
      </c>
      <c r="O20" s="21" t="s">
        <v>19</v>
      </c>
      <c r="P20" s="20">
        <f t="shared" si="4"/>
        <v>-1.5664220158164276E-2</v>
      </c>
      <c r="Q20" s="20">
        <f t="shared" si="5"/>
        <v>3.3947291165794362E-2</v>
      </c>
      <c r="R20" s="21" t="s">
        <v>19</v>
      </c>
      <c r="S20" s="20">
        <f t="shared" si="6"/>
        <v>-1.8496256050474953E-2</v>
      </c>
      <c r="T20" s="20">
        <f t="shared" si="7"/>
        <v>3.9910327833586091E-2</v>
      </c>
      <c r="U20" s="21" t="s">
        <v>19</v>
      </c>
      <c r="V20" s="20">
        <f t="shared" si="8"/>
        <v>-2.0808972722916472E-2</v>
      </c>
      <c r="W20" s="20">
        <f t="shared" si="9"/>
        <v>4.4422695073655476E-2</v>
      </c>
      <c r="X20" s="21" t="s">
        <v>19</v>
      </c>
      <c r="Y20" s="20">
        <f t="shared" si="10"/>
        <v>-2.4252007668672151E-2</v>
      </c>
      <c r="Z20" s="20">
        <f t="shared" si="11"/>
        <v>5.1951651565428254E-2</v>
      </c>
    </row>
    <row r="21" spans="1:26" ht="15.75" thickTop="1" x14ac:dyDescent="0.25">
      <c r="A21" s="520" t="s">
        <v>20</v>
      </c>
      <c r="B21" s="515">
        <v>5693</v>
      </c>
      <c r="C21" s="516">
        <v>5782.0100257070553</v>
      </c>
      <c r="D21" s="516">
        <v>5893.4813183485967</v>
      </c>
      <c r="E21" s="516">
        <v>5989.6229796452362</v>
      </c>
      <c r="F21" s="516">
        <v>6030.1487678220656</v>
      </c>
      <c r="G21" s="524">
        <v>6021.6965375426735</v>
      </c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 x14ac:dyDescent="0.25">
      <c r="A22" s="512"/>
      <c r="B22" s="512"/>
      <c r="C22" s="512"/>
      <c r="D22" s="512"/>
      <c r="E22" s="512"/>
      <c r="F22" s="512"/>
      <c r="G22" s="512"/>
    </row>
    <row r="23" spans="1:26" x14ac:dyDescent="0.25">
      <c r="A23" s="922" t="s">
        <v>137</v>
      </c>
      <c r="B23" s="923"/>
      <c r="C23" s="923"/>
      <c r="D23" s="923"/>
      <c r="E23" s="923"/>
      <c r="F23" s="923"/>
      <c r="G23" s="924"/>
    </row>
    <row r="24" spans="1:26" x14ac:dyDescent="0.25">
      <c r="A24" s="519" t="s">
        <v>1</v>
      </c>
      <c r="B24" s="513">
        <v>2010</v>
      </c>
      <c r="C24" s="513">
        <v>2015</v>
      </c>
      <c r="D24" s="513">
        <v>2020</v>
      </c>
      <c r="E24" s="513">
        <v>2025</v>
      </c>
      <c r="F24" s="513">
        <v>2030</v>
      </c>
      <c r="G24" s="522">
        <v>2035</v>
      </c>
      <c r="Q24" s="919" t="s">
        <v>223</v>
      </c>
      <c r="R24" s="918"/>
      <c r="S24" s="920">
        <f>(SUM(B$48:B$50,B$61:B$65)/SUM(B$51:B$60))*100</f>
        <v>53.571918277800634</v>
      </c>
    </row>
    <row r="25" spans="1:26" x14ac:dyDescent="0.25">
      <c r="A25" s="519" t="s">
        <v>2</v>
      </c>
      <c r="B25" s="513">
        <v>316</v>
      </c>
      <c r="C25" s="514">
        <v>288.11010132386815</v>
      </c>
      <c r="D25" s="514">
        <v>339.81570062734727</v>
      </c>
      <c r="E25" s="514">
        <v>354.89131561320266</v>
      </c>
      <c r="F25" s="514">
        <v>328.69846360565555</v>
      </c>
      <c r="G25" s="523">
        <v>305.04235909133922</v>
      </c>
      <c r="Q25" s="919" t="s">
        <v>224</v>
      </c>
      <c r="R25" s="918"/>
      <c r="S25" s="920">
        <f>(SUM(B$48:B$50)/SUM(B$51:B$60))*100</f>
        <v>27.615521733168791</v>
      </c>
    </row>
    <row r="26" spans="1:26" x14ac:dyDescent="0.25">
      <c r="A26" s="519" t="s">
        <v>3</v>
      </c>
      <c r="B26" s="513">
        <v>317</v>
      </c>
      <c r="C26" s="514">
        <v>317.03330112890927</v>
      </c>
      <c r="D26" s="514">
        <v>289.14728705096718</v>
      </c>
      <c r="E26" s="514">
        <v>340.63730044027471</v>
      </c>
      <c r="F26" s="514">
        <v>355.88231797842991</v>
      </c>
      <c r="G26" s="523">
        <v>329.76571144330273</v>
      </c>
      <c r="Q26" s="919" t="s">
        <v>225</v>
      </c>
      <c r="R26" s="918"/>
      <c r="S26" s="920">
        <f>(SUM(B$61:B$65)/SUM(B$51:B$60))*100</f>
        <v>25.956396544631836</v>
      </c>
    </row>
    <row r="27" spans="1:26" x14ac:dyDescent="0.25">
      <c r="A27" s="519" t="s">
        <v>4</v>
      </c>
      <c r="B27" s="513">
        <v>329</v>
      </c>
      <c r="C27" s="514">
        <v>318.20931796791882</v>
      </c>
      <c r="D27" s="514">
        <v>318.16433973526165</v>
      </c>
      <c r="E27" s="514">
        <v>290.26656935858301</v>
      </c>
      <c r="F27" s="514">
        <v>341.56844222332126</v>
      </c>
      <c r="G27" s="523">
        <v>356.99663356730588</v>
      </c>
      <c r="Q27" s="919" t="s">
        <v>226</v>
      </c>
      <c r="R27" s="918"/>
      <c r="S27" s="920">
        <f>(SUM(B$61:B$65)/SUM(B$48:B$50))*100</f>
        <v>93.992055610724918</v>
      </c>
    </row>
    <row r="28" spans="1:26" x14ac:dyDescent="0.25">
      <c r="A28" s="519" t="s">
        <v>5</v>
      </c>
      <c r="B28" s="513">
        <v>412</v>
      </c>
      <c r="C28" s="514">
        <v>330.37479326758233</v>
      </c>
      <c r="D28" s="514">
        <v>319.20371822404371</v>
      </c>
      <c r="E28" s="514">
        <v>319.07549467340908</v>
      </c>
      <c r="F28" s="514">
        <v>291.18676478161052</v>
      </c>
      <c r="G28" s="523">
        <v>342.28445130683843</v>
      </c>
      <c r="Q28" s="919" t="s">
        <v>227</v>
      </c>
      <c r="R28" s="918"/>
      <c r="S28" s="921">
        <f>(B$21/B$43)*100</f>
        <v>103.37751952061014</v>
      </c>
    </row>
    <row r="29" spans="1:26" x14ac:dyDescent="0.25">
      <c r="A29" s="519" t="s">
        <v>6</v>
      </c>
      <c r="B29" s="513">
        <v>421</v>
      </c>
      <c r="C29" s="514">
        <v>413.51333969671583</v>
      </c>
      <c r="D29" s="514">
        <v>331.88815853189112</v>
      </c>
      <c r="E29" s="514">
        <v>320.33446372139809</v>
      </c>
      <c r="F29" s="514">
        <v>320.12719819236855</v>
      </c>
      <c r="G29" s="523">
        <v>292.24533828080581</v>
      </c>
      <c r="Q29" s="919" t="s">
        <v>228</v>
      </c>
      <c r="R29" s="918"/>
      <c r="S29" s="921">
        <f>(SUM(B$48)/SUM(B$28:B$33))*1000</f>
        <v>330.5827746260959</v>
      </c>
    </row>
    <row r="30" spans="1:26" x14ac:dyDescent="0.25">
      <c r="A30" s="519" t="s">
        <v>7</v>
      </c>
      <c r="B30" s="513">
        <v>292</v>
      </c>
      <c r="C30" s="514">
        <v>421.77341149909148</v>
      </c>
      <c r="D30" s="514">
        <v>414.83565559956912</v>
      </c>
      <c r="E30" s="514">
        <v>333.23811953070776</v>
      </c>
      <c r="F30" s="514">
        <v>321.32010751150858</v>
      </c>
      <c r="G30" s="523">
        <v>321.04631214387081</v>
      </c>
      <c r="Q30" s="919" t="s">
        <v>229</v>
      </c>
      <c r="R30" s="918"/>
      <c r="S30" s="921">
        <f>(SUM(B$52:B$54)/SUM(B$48:B$51,B$55:B$65))*100</f>
        <v>23.976090325437237</v>
      </c>
    </row>
    <row r="31" spans="1:26" x14ac:dyDescent="0.25">
      <c r="A31" s="519" t="s">
        <v>8</v>
      </c>
      <c r="B31" s="513">
        <v>268</v>
      </c>
      <c r="C31" s="514">
        <v>292.10352108396563</v>
      </c>
      <c r="D31" s="514">
        <v>421.47120555531046</v>
      </c>
      <c r="E31" s="514">
        <v>415.0791768818741</v>
      </c>
      <c r="F31" s="514">
        <v>333.72103969447937</v>
      </c>
      <c r="G31" s="523">
        <v>321.49073615005551</v>
      </c>
      <c r="Q31" s="918"/>
      <c r="R31" s="918"/>
      <c r="S31" s="904"/>
    </row>
    <row r="32" spans="1:26" x14ac:dyDescent="0.25">
      <c r="A32" s="519" t="s">
        <v>9</v>
      </c>
      <c r="B32" s="513">
        <v>264</v>
      </c>
      <c r="C32" s="514">
        <v>267.76527963196986</v>
      </c>
      <c r="D32" s="514">
        <v>291.73318955038127</v>
      </c>
      <c r="E32" s="514">
        <v>420.49186512409102</v>
      </c>
      <c r="F32" s="514">
        <v>414.64300324736524</v>
      </c>
      <c r="G32" s="523">
        <v>333.66744329047725</v>
      </c>
      <c r="Q32" s="904"/>
      <c r="R32" s="904"/>
      <c r="S32" s="904"/>
    </row>
    <row r="33" spans="1:19" x14ac:dyDescent="0.25">
      <c r="A33" s="519" t="s">
        <v>10</v>
      </c>
      <c r="B33" s="513">
        <v>282</v>
      </c>
      <c r="C33" s="514">
        <v>264.01298000158965</v>
      </c>
      <c r="D33" s="514">
        <v>267.65523379686914</v>
      </c>
      <c r="E33" s="514">
        <v>291.49701941635027</v>
      </c>
      <c r="F33" s="514">
        <v>419.7224002701634</v>
      </c>
      <c r="G33" s="523">
        <v>414.41327040971669</v>
      </c>
      <c r="Q33" s="904"/>
      <c r="R33" s="904"/>
      <c r="S33" s="904"/>
    </row>
    <row r="34" spans="1:19" x14ac:dyDescent="0.25">
      <c r="A34" s="520" t="s">
        <v>11</v>
      </c>
      <c r="B34" s="515">
        <v>387</v>
      </c>
      <c r="C34" s="516">
        <v>281.68339435254018</v>
      </c>
      <c r="D34" s="516">
        <v>263.32997633886862</v>
      </c>
      <c r="E34" s="516">
        <v>266.83717050723294</v>
      </c>
      <c r="F34" s="516">
        <v>290.496146803996</v>
      </c>
      <c r="G34" s="524">
        <v>417.8751381576584</v>
      </c>
      <c r="Q34" s="904"/>
      <c r="R34" s="904"/>
      <c r="S34" s="904"/>
    </row>
    <row r="35" spans="1:19" x14ac:dyDescent="0.25">
      <c r="A35" s="520" t="s">
        <v>12</v>
      </c>
      <c r="B35" s="515">
        <v>487</v>
      </c>
      <c r="C35" s="516">
        <v>384.59038736249329</v>
      </c>
      <c r="D35" s="516">
        <v>280.0276365646003</v>
      </c>
      <c r="E35" s="516">
        <v>261.4044263533475</v>
      </c>
      <c r="F35" s="516">
        <v>264.76630019275268</v>
      </c>
      <c r="G35" s="524">
        <v>288.14496624901432</v>
      </c>
      <c r="Q35" s="904"/>
      <c r="R35" s="904"/>
      <c r="S35" s="904"/>
    </row>
    <row r="36" spans="1:19" x14ac:dyDescent="0.25">
      <c r="A36" s="520" t="s">
        <v>13</v>
      </c>
      <c r="B36" s="515">
        <v>388</v>
      </c>
      <c r="C36" s="516">
        <v>483.75060899124827</v>
      </c>
      <c r="D36" s="516">
        <v>382.77027707518636</v>
      </c>
      <c r="E36" s="516">
        <v>278.79447824460374</v>
      </c>
      <c r="F36" s="516">
        <v>259.89261403575085</v>
      </c>
      <c r="G36" s="524">
        <v>263.12746907411378</v>
      </c>
      <c r="Q36" s="904"/>
      <c r="R36" s="904"/>
      <c r="S36" s="904"/>
    </row>
    <row r="37" spans="1:19" x14ac:dyDescent="0.25">
      <c r="A37" s="520" t="s">
        <v>14</v>
      </c>
      <c r="B37" s="515">
        <v>311</v>
      </c>
      <c r="C37" s="516">
        <v>382.86640199917088</v>
      </c>
      <c r="D37" s="516">
        <v>477.29215548917688</v>
      </c>
      <c r="E37" s="516">
        <v>378.37026811156721</v>
      </c>
      <c r="F37" s="516">
        <v>275.68531211459822</v>
      </c>
      <c r="G37" s="524">
        <v>256.65846977337719</v>
      </c>
      <c r="Q37" s="904"/>
      <c r="R37" s="904"/>
      <c r="S37" s="904"/>
    </row>
    <row r="38" spans="1:19" x14ac:dyDescent="0.25">
      <c r="A38" s="520" t="s">
        <v>15</v>
      </c>
      <c r="B38" s="515">
        <v>230</v>
      </c>
      <c r="C38" s="516">
        <v>300.7041061546858</v>
      </c>
      <c r="D38" s="516">
        <v>370.24126298512249</v>
      </c>
      <c r="E38" s="516">
        <v>461.49307835697044</v>
      </c>
      <c r="F38" s="516">
        <v>366.51845919211564</v>
      </c>
      <c r="G38" s="524">
        <v>267.15658525034019</v>
      </c>
      <c r="Q38" s="904"/>
      <c r="R38" s="904"/>
      <c r="S38" s="904"/>
    </row>
    <row r="39" spans="1:19" x14ac:dyDescent="0.25">
      <c r="A39" s="520" t="s">
        <v>16</v>
      </c>
      <c r="B39" s="515">
        <v>225</v>
      </c>
      <c r="C39" s="516">
        <v>217.43129229548205</v>
      </c>
      <c r="D39" s="516">
        <v>283.90853905384193</v>
      </c>
      <c r="E39" s="516">
        <v>349.60185430723914</v>
      </c>
      <c r="F39" s="516">
        <v>435.71586803320105</v>
      </c>
      <c r="G39" s="524">
        <v>346.68180486593343</v>
      </c>
      <c r="Q39" s="904"/>
      <c r="R39" s="904"/>
      <c r="S39" s="904"/>
    </row>
    <row r="40" spans="1:19" x14ac:dyDescent="0.25">
      <c r="A40" s="520" t="s">
        <v>17</v>
      </c>
      <c r="B40" s="515">
        <v>194</v>
      </c>
      <c r="C40" s="516">
        <v>210.42185655253837</v>
      </c>
      <c r="D40" s="516">
        <v>203.42609345393734</v>
      </c>
      <c r="E40" s="516">
        <v>265.28772600181856</v>
      </c>
      <c r="F40" s="516">
        <v>326.71064833499673</v>
      </c>
      <c r="G40" s="524">
        <v>407.15234309630756</v>
      </c>
      <c r="Q40" s="904"/>
      <c r="R40" s="904"/>
      <c r="S40" s="904"/>
    </row>
    <row r="41" spans="1:19" x14ac:dyDescent="0.25">
      <c r="A41" s="520" t="s">
        <v>18</v>
      </c>
      <c r="B41" s="515">
        <v>183</v>
      </c>
      <c r="C41" s="516">
        <v>171.37300860835336</v>
      </c>
      <c r="D41" s="516">
        <v>185.74225811835228</v>
      </c>
      <c r="E41" s="516">
        <v>179.63461733485704</v>
      </c>
      <c r="F41" s="516">
        <v>233.97776685306454</v>
      </c>
      <c r="G41" s="524">
        <v>288.19208535818012</v>
      </c>
      <c r="Q41" s="904"/>
      <c r="R41" s="904"/>
      <c r="S41" s="904"/>
    </row>
    <row r="42" spans="1:19" ht="15.75" thickBot="1" x14ac:dyDescent="0.3">
      <c r="A42" s="521" t="s">
        <v>19</v>
      </c>
      <c r="B42" s="517">
        <v>201</v>
      </c>
      <c r="C42" s="518">
        <v>314.55264134903229</v>
      </c>
      <c r="D42" s="518">
        <v>398.28380345985676</v>
      </c>
      <c r="E42" s="518">
        <v>478.73611764735205</v>
      </c>
      <c r="F42" s="518">
        <v>539.75979635812132</v>
      </c>
      <c r="G42" s="525">
        <v>634.21827778358465</v>
      </c>
      <c r="Q42" s="904"/>
      <c r="R42" s="904"/>
      <c r="S42" s="904"/>
    </row>
    <row r="43" spans="1:19" ht="15.75" thickTop="1" x14ac:dyDescent="0.25">
      <c r="A43" s="520" t="s">
        <v>20</v>
      </c>
      <c r="B43" s="515">
        <v>5507</v>
      </c>
      <c r="C43" s="516">
        <v>5660.2697432671557</v>
      </c>
      <c r="D43" s="516">
        <v>5838.9364912105839</v>
      </c>
      <c r="E43" s="516">
        <v>6005.6710616248802</v>
      </c>
      <c r="F43" s="516">
        <v>6120.3926494234993</v>
      </c>
      <c r="G43" s="524">
        <v>6186.1593952922231</v>
      </c>
      <c r="Q43" s="904"/>
      <c r="R43" s="904"/>
      <c r="S43" s="904"/>
    </row>
    <row r="44" spans="1:19" x14ac:dyDescent="0.25">
      <c r="A44" s="512"/>
      <c r="B44" s="512"/>
      <c r="C44" s="512"/>
      <c r="D44" s="512"/>
      <c r="E44" s="512"/>
      <c r="F44" s="512"/>
      <c r="G44" s="512"/>
      <c r="Q44" s="919" t="s">
        <v>223</v>
      </c>
      <c r="R44" s="918"/>
      <c r="S44" s="920">
        <f>(SUM(C$48:C$50,C$61:C$65)/SUM(C$51:C$60))*100</f>
        <v>56.788407481867367</v>
      </c>
    </row>
    <row r="45" spans="1:19" x14ac:dyDescent="0.25">
      <c r="A45" s="512"/>
      <c r="B45" s="512"/>
      <c r="C45" s="512"/>
      <c r="D45" s="512"/>
      <c r="E45" s="512"/>
      <c r="F45" s="512"/>
      <c r="G45" s="512"/>
      <c r="Q45" s="919" t="s">
        <v>224</v>
      </c>
      <c r="R45" s="918"/>
      <c r="S45" s="920">
        <f>(SUM(C$48:C$50)/SUM(C$51:C$60))*100</f>
        <v>26.344996035235628</v>
      </c>
    </row>
    <row r="46" spans="1:19" x14ac:dyDescent="0.25">
      <c r="A46" s="922" t="s">
        <v>138</v>
      </c>
      <c r="B46" s="923"/>
      <c r="C46" s="923"/>
      <c r="D46" s="923"/>
      <c r="E46" s="923"/>
      <c r="F46" s="923"/>
      <c r="G46" s="924"/>
      <c r="Q46" s="919" t="s">
        <v>225</v>
      </c>
      <c r="R46" s="918"/>
      <c r="S46" s="920">
        <f>(SUM(C$61:C$65)/SUM(C$51:C$60))*100</f>
        <v>30.443411446631728</v>
      </c>
    </row>
    <row r="47" spans="1:19" x14ac:dyDescent="0.25">
      <c r="A47" s="519" t="s">
        <v>1</v>
      </c>
      <c r="B47" s="513">
        <v>2010</v>
      </c>
      <c r="C47" s="513">
        <v>2015</v>
      </c>
      <c r="D47" s="513">
        <v>2020</v>
      </c>
      <c r="E47" s="513">
        <v>2025</v>
      </c>
      <c r="F47" s="513">
        <v>2030</v>
      </c>
      <c r="G47" s="522">
        <v>2035</v>
      </c>
      <c r="Q47" s="919" t="s">
        <v>226</v>
      </c>
      <c r="R47" s="918"/>
      <c r="S47" s="920">
        <f>(SUM(C$61:C$65)/SUM(C$48:C$50))*100</f>
        <v>115.55671295571499</v>
      </c>
    </row>
    <row r="48" spans="1:19" x14ac:dyDescent="0.25">
      <c r="A48" s="519" t="s">
        <v>2</v>
      </c>
      <c r="B48" s="513">
        <v>641</v>
      </c>
      <c r="C48" s="514">
        <v>588.01338098165525</v>
      </c>
      <c r="D48" s="514">
        <v>693.50158876506998</v>
      </c>
      <c r="E48" s="514">
        <v>724.2679916245304</v>
      </c>
      <c r="F48" s="514">
        <v>670.81319103390433</v>
      </c>
      <c r="G48" s="523">
        <v>622.5354267170253</v>
      </c>
      <c r="Q48" s="919" t="s">
        <v>227</v>
      </c>
      <c r="R48" s="918"/>
      <c r="S48" s="921">
        <f>(C$21/C$43)*100</f>
        <v>102.15078588056177</v>
      </c>
    </row>
    <row r="49" spans="1:19" x14ac:dyDescent="0.25">
      <c r="A49" s="519" t="s">
        <v>3</v>
      </c>
      <c r="B49" s="513">
        <v>689</v>
      </c>
      <c r="C49" s="514">
        <v>642.82706714736946</v>
      </c>
      <c r="D49" s="514">
        <v>589.67420487327854</v>
      </c>
      <c r="E49" s="514">
        <v>694.66047416731453</v>
      </c>
      <c r="F49" s="514">
        <v>725.74934473181338</v>
      </c>
      <c r="G49" s="523">
        <v>672.4898552089079</v>
      </c>
      <c r="Q49" s="919" t="s">
        <v>228</v>
      </c>
      <c r="R49" s="918"/>
      <c r="S49" s="921">
        <f>(SUM(C$48)/SUM(C$28:C$33))*1000</f>
        <v>295.55193573288255</v>
      </c>
    </row>
    <row r="50" spans="1:19" x14ac:dyDescent="0.25">
      <c r="A50" s="519" t="s">
        <v>4</v>
      </c>
      <c r="B50" s="513">
        <v>684</v>
      </c>
      <c r="C50" s="514">
        <v>691.79413939649021</v>
      </c>
      <c r="D50" s="514">
        <v>645.59058122614283</v>
      </c>
      <c r="E50" s="514">
        <v>592.18887833899009</v>
      </c>
      <c r="F50" s="514">
        <v>696.85011910977346</v>
      </c>
      <c r="G50" s="523">
        <v>728.3256596863398</v>
      </c>
      <c r="Q50" s="919" t="s">
        <v>229</v>
      </c>
      <c r="R50" s="918"/>
      <c r="S50" s="921">
        <f>(SUM(C$52:C$54)/SUM(C$48:C$51,C$55:C$65))*100</f>
        <v>27.669433203808314</v>
      </c>
    </row>
    <row r="51" spans="1:19" x14ac:dyDescent="0.25">
      <c r="A51" s="519" t="s">
        <v>5</v>
      </c>
      <c r="B51" s="513">
        <v>903</v>
      </c>
      <c r="C51" s="514">
        <v>687.32531022962121</v>
      </c>
      <c r="D51" s="514">
        <v>694.0942397509375</v>
      </c>
      <c r="E51" s="514">
        <v>647.87671217051161</v>
      </c>
      <c r="F51" s="514">
        <v>594.27426889311118</v>
      </c>
      <c r="G51" s="523">
        <v>698.57170739385617</v>
      </c>
      <c r="Q51" s="904"/>
      <c r="R51" s="904"/>
      <c r="S51" s="904"/>
    </row>
    <row r="52" spans="1:19" x14ac:dyDescent="0.25">
      <c r="A52" s="519" t="s">
        <v>6</v>
      </c>
      <c r="B52" s="513">
        <v>963</v>
      </c>
      <c r="C52" s="514">
        <v>904.61984712636058</v>
      </c>
      <c r="D52" s="514">
        <v>689.30307344634025</v>
      </c>
      <c r="E52" s="514">
        <v>694.98204348779734</v>
      </c>
      <c r="F52" s="514">
        <v>648.94105410096506</v>
      </c>
      <c r="G52" s="523">
        <v>595.25805905391212</v>
      </c>
      <c r="Q52" s="904"/>
      <c r="R52" s="904"/>
      <c r="S52" s="904"/>
    </row>
    <row r="53" spans="1:19" x14ac:dyDescent="0.25">
      <c r="A53" s="519" t="s">
        <v>7</v>
      </c>
      <c r="B53" s="513">
        <v>614</v>
      </c>
      <c r="C53" s="514">
        <v>960.78549242149211</v>
      </c>
      <c r="D53" s="514">
        <v>904.28764094898168</v>
      </c>
      <c r="E53" s="514">
        <v>689.82064451705037</v>
      </c>
      <c r="F53" s="514">
        <v>694.39504074902993</v>
      </c>
      <c r="G53" s="523">
        <v>648.71062892529221</v>
      </c>
      <c r="Q53" s="904"/>
      <c r="R53" s="904"/>
      <c r="S53" s="904"/>
    </row>
    <row r="54" spans="1:19" x14ac:dyDescent="0.25">
      <c r="A54" s="519" t="s">
        <v>8</v>
      </c>
      <c r="B54" s="513">
        <v>589</v>
      </c>
      <c r="C54" s="514">
        <v>614.44741629155499</v>
      </c>
      <c r="D54" s="514">
        <v>960.06868411086441</v>
      </c>
      <c r="E54" s="514">
        <v>905.17096693109488</v>
      </c>
      <c r="F54" s="514">
        <v>691.14030166987402</v>
      </c>
      <c r="G54" s="523">
        <v>694.77456742441495</v>
      </c>
      <c r="Q54" s="904"/>
      <c r="R54" s="904"/>
      <c r="S54" s="904"/>
    </row>
    <row r="55" spans="1:19" x14ac:dyDescent="0.25">
      <c r="A55" s="519" t="s">
        <v>9</v>
      </c>
      <c r="B55" s="513">
        <v>532</v>
      </c>
      <c r="C55" s="514">
        <v>588.32521962454166</v>
      </c>
      <c r="D55" s="514">
        <v>613.83451441604166</v>
      </c>
      <c r="E55" s="514">
        <v>957.71622040783564</v>
      </c>
      <c r="F55" s="514">
        <v>904.47557165405715</v>
      </c>
      <c r="G55" s="523">
        <v>691.28022988557768</v>
      </c>
      <c r="Q55" s="904"/>
      <c r="R55" s="904"/>
      <c r="S55" s="904"/>
    </row>
    <row r="56" spans="1:19" x14ac:dyDescent="0.25">
      <c r="A56" s="519" t="s">
        <v>10</v>
      </c>
      <c r="B56" s="513">
        <v>549</v>
      </c>
      <c r="C56" s="514">
        <v>530.97228493512125</v>
      </c>
      <c r="D56" s="514">
        <v>586.71119482663926</v>
      </c>
      <c r="E56" s="514">
        <v>612.27469617888096</v>
      </c>
      <c r="F56" s="514">
        <v>953.80833498177049</v>
      </c>
      <c r="G56" s="523">
        <v>902.3629191734766</v>
      </c>
      <c r="Q56" s="904"/>
      <c r="R56" s="904"/>
      <c r="S56" s="904"/>
    </row>
    <row r="57" spans="1:19" x14ac:dyDescent="0.25">
      <c r="A57" s="520" t="s">
        <v>11</v>
      </c>
      <c r="B57" s="515">
        <v>756</v>
      </c>
      <c r="C57" s="516">
        <v>548.95501471976058</v>
      </c>
      <c r="D57" s="516">
        <v>530.08170234160343</v>
      </c>
      <c r="E57" s="516">
        <v>585.38603014947614</v>
      </c>
      <c r="F57" s="516">
        <v>610.94884396914199</v>
      </c>
      <c r="G57" s="524">
        <v>950.52790459086555</v>
      </c>
      <c r="Q57" s="904"/>
      <c r="R57" s="904"/>
      <c r="S57" s="904"/>
    </row>
    <row r="58" spans="1:19" x14ac:dyDescent="0.25">
      <c r="A58" s="520" t="s">
        <v>12</v>
      </c>
      <c r="B58" s="515">
        <v>928</v>
      </c>
      <c r="C58" s="516">
        <v>747.871199835075</v>
      </c>
      <c r="D58" s="516">
        <v>543.31823070828</v>
      </c>
      <c r="E58" s="516">
        <v>523.72057295620198</v>
      </c>
      <c r="F58" s="516">
        <v>577.77176029262557</v>
      </c>
      <c r="G58" s="524">
        <v>603.20921650931996</v>
      </c>
      <c r="Q58" s="904"/>
      <c r="R58" s="904"/>
      <c r="S58" s="904"/>
    </row>
    <row r="59" spans="1:19" x14ac:dyDescent="0.25">
      <c r="A59" s="520" t="s">
        <v>13</v>
      </c>
      <c r="B59" s="515">
        <v>820</v>
      </c>
      <c r="C59" s="516">
        <v>918.60509810238409</v>
      </c>
      <c r="D59" s="516">
        <v>741.30014406238479</v>
      </c>
      <c r="E59" s="516">
        <v>538.79254171498269</v>
      </c>
      <c r="F59" s="516">
        <v>518.48987562466368</v>
      </c>
      <c r="G59" s="524">
        <v>571.46638354788115</v>
      </c>
      <c r="Q59" s="904"/>
      <c r="R59" s="904"/>
      <c r="S59" s="904"/>
    </row>
    <row r="60" spans="1:19" x14ac:dyDescent="0.25">
      <c r="A60" s="520" t="s">
        <v>14</v>
      </c>
      <c r="B60" s="515">
        <v>639</v>
      </c>
      <c r="C60" s="516">
        <v>796.00496666863114</v>
      </c>
      <c r="D60" s="516">
        <v>893.49193482363489</v>
      </c>
      <c r="E60" s="516">
        <v>721.80492140224533</v>
      </c>
      <c r="F60" s="516">
        <v>524.88193296723171</v>
      </c>
      <c r="G60" s="524">
        <v>504.11411254847354</v>
      </c>
      <c r="Q60" s="904"/>
      <c r="R60" s="904"/>
      <c r="S60" s="904"/>
    </row>
    <row r="61" spans="1:19" x14ac:dyDescent="0.25">
      <c r="A61" s="520" t="s">
        <v>15</v>
      </c>
      <c r="B61" s="515">
        <v>483</v>
      </c>
      <c r="C61" s="516">
        <v>608.69218506644222</v>
      </c>
      <c r="D61" s="516">
        <v>758.09663190541892</v>
      </c>
      <c r="E61" s="516">
        <v>852.51943818794643</v>
      </c>
      <c r="F61" s="516">
        <v>689.44679538243599</v>
      </c>
      <c r="G61" s="524">
        <v>501.61999143723517</v>
      </c>
      <c r="Q61" s="904"/>
      <c r="R61" s="904"/>
      <c r="S61" s="904"/>
    </row>
    <row r="62" spans="1:19" x14ac:dyDescent="0.25">
      <c r="A62" s="520" t="s">
        <v>16</v>
      </c>
      <c r="B62" s="515">
        <v>445</v>
      </c>
      <c r="C62" s="516">
        <v>449.70234983804494</v>
      </c>
      <c r="D62" s="516">
        <v>566.48172294131336</v>
      </c>
      <c r="E62" s="516">
        <v>705.37782394861256</v>
      </c>
      <c r="F62" s="516">
        <v>794.66945176483591</v>
      </c>
      <c r="G62" s="524">
        <v>643.37529530826487</v>
      </c>
      <c r="Q62" s="904"/>
      <c r="R62" s="904"/>
      <c r="S62" s="904"/>
    </row>
    <row r="63" spans="1:19" x14ac:dyDescent="0.25">
      <c r="A63" s="520" t="s">
        <v>17</v>
      </c>
      <c r="B63" s="515">
        <v>350</v>
      </c>
      <c r="C63" s="516">
        <v>400.41845921488607</v>
      </c>
      <c r="D63" s="516">
        <v>404.11520377666398</v>
      </c>
      <c r="E63" s="516">
        <v>509.28460611990835</v>
      </c>
      <c r="F63" s="516">
        <v>633.85703262765128</v>
      </c>
      <c r="G63" s="524">
        <v>717.27979044180324</v>
      </c>
      <c r="Q63" s="904"/>
      <c r="R63" s="904"/>
      <c r="S63" s="904"/>
    </row>
    <row r="64" spans="1:19" x14ac:dyDescent="0.25">
      <c r="A64" s="520" t="s">
        <v>18</v>
      </c>
      <c r="B64" s="515">
        <v>306</v>
      </c>
      <c r="C64" s="516">
        <v>295.18096132831789</v>
      </c>
      <c r="D64" s="516">
        <v>336.40353761922643</v>
      </c>
      <c r="E64" s="516">
        <v>338.84533133131561</v>
      </c>
      <c r="F64" s="516">
        <v>427.42841641442908</v>
      </c>
      <c r="G64" s="524">
        <v>531.67089149750745</v>
      </c>
      <c r="Q64" s="919" t="s">
        <v>223</v>
      </c>
      <c r="R64" s="918"/>
      <c r="S64" s="920">
        <f>(SUM(D$48:D$50,D$61:D$65)/SUM(D$51:D$60))*100</f>
        <v>63.940920491578524</v>
      </c>
    </row>
    <row r="65" spans="1:19" ht="15.75" thickBot="1" x14ac:dyDescent="0.3">
      <c r="A65" s="521" t="s">
        <v>19</v>
      </c>
      <c r="B65" s="517">
        <v>309</v>
      </c>
      <c r="C65" s="518">
        <v>467.73937604646358</v>
      </c>
      <c r="D65" s="518">
        <v>582.06297901635924</v>
      </c>
      <c r="E65" s="518">
        <v>700.60414763542053</v>
      </c>
      <c r="F65" s="518">
        <v>792.60008127825108</v>
      </c>
      <c r="G65" s="525">
        <v>930.28329348474131</v>
      </c>
      <c r="Q65" s="919" t="s">
        <v>224</v>
      </c>
      <c r="R65" s="918"/>
      <c r="S65" s="920">
        <f>(SUM(D$48:D$50)/SUM(D$51:D$60))*100</f>
        <v>26.951284896354228</v>
      </c>
    </row>
    <row r="66" spans="1:19" ht="15.75" thickTop="1" x14ac:dyDescent="0.25">
      <c r="A66" s="520" t="s">
        <v>20</v>
      </c>
      <c r="B66" s="515">
        <v>11200</v>
      </c>
      <c r="C66" s="516">
        <v>11442.279768974215</v>
      </c>
      <c r="D66" s="516">
        <v>11732.41780955918</v>
      </c>
      <c r="E66" s="516">
        <v>11995.294041270115</v>
      </c>
      <c r="F66" s="516">
        <v>12150.541417245564</v>
      </c>
      <c r="G66" s="524">
        <v>12207.855932834897</v>
      </c>
      <c r="Q66" s="919" t="s">
        <v>225</v>
      </c>
      <c r="R66" s="918"/>
      <c r="S66" s="920">
        <f>(SUM(D$61:D$65)/SUM(D$51:D$60))*100</f>
        <v>36.9896355952243</v>
      </c>
    </row>
    <row r="67" spans="1:19" x14ac:dyDescent="0.25">
      <c r="Q67" s="919" t="s">
        <v>226</v>
      </c>
      <c r="R67" s="918"/>
      <c r="S67" s="920">
        <f>(SUM(D$61:D$65)/SUM(D$48:D$50))*100</f>
        <v>137.24627874876566</v>
      </c>
    </row>
    <row r="68" spans="1:19" x14ac:dyDescent="0.25">
      <c r="Q68" s="919" t="s">
        <v>227</v>
      </c>
      <c r="R68" s="918"/>
      <c r="S68" s="921">
        <f>(D$21/D$43)*100</f>
        <v>100.93415688319473</v>
      </c>
    </row>
    <row r="69" spans="1:19" x14ac:dyDescent="0.25">
      <c r="Q69" s="919" t="s">
        <v>228</v>
      </c>
      <c r="R69" s="918"/>
      <c r="S69" s="921">
        <f>(SUM(D$48)/SUM(D$28:D$33))*1000</f>
        <v>338.82447666850072</v>
      </c>
    </row>
    <row r="70" spans="1:19" x14ac:dyDescent="0.25">
      <c r="Q70" s="919" t="s">
        <v>229</v>
      </c>
      <c r="R70" s="918"/>
      <c r="S70" s="921">
        <f>(SUM(D$52:D$54)/SUM(D$48:D$51,D$55:D$65))*100</f>
        <v>27.821403333059607</v>
      </c>
    </row>
    <row r="71" spans="1:19" x14ac:dyDescent="0.25">
      <c r="Q71" s="904"/>
      <c r="R71" s="904"/>
      <c r="S71" s="904"/>
    </row>
    <row r="72" spans="1:19" x14ac:dyDescent="0.25">
      <c r="Q72" s="904"/>
      <c r="R72" s="904"/>
      <c r="S72" s="904"/>
    </row>
    <row r="73" spans="1:19" x14ac:dyDescent="0.25">
      <c r="Q73" s="904"/>
      <c r="R73" s="904"/>
      <c r="S73" s="904"/>
    </row>
    <row r="74" spans="1:19" x14ac:dyDescent="0.25">
      <c r="Q74" s="904"/>
      <c r="R74" s="904"/>
      <c r="S74" s="904"/>
    </row>
    <row r="75" spans="1:19" x14ac:dyDescent="0.25">
      <c r="Q75" s="904"/>
      <c r="R75" s="904"/>
      <c r="S75" s="904"/>
    </row>
    <row r="76" spans="1:19" x14ac:dyDescent="0.25">
      <c r="Q76" s="904"/>
      <c r="R76" s="904"/>
      <c r="S76" s="904"/>
    </row>
    <row r="77" spans="1:19" x14ac:dyDescent="0.25">
      <c r="Q77" s="904"/>
      <c r="R77" s="904"/>
      <c r="S77" s="904"/>
    </row>
    <row r="78" spans="1:19" x14ac:dyDescent="0.25">
      <c r="Q78" s="904"/>
      <c r="R78" s="904"/>
      <c r="S78" s="904"/>
    </row>
    <row r="79" spans="1:19" x14ac:dyDescent="0.25">
      <c r="Q79" s="904"/>
      <c r="R79" s="904"/>
      <c r="S79" s="904"/>
    </row>
    <row r="80" spans="1:19" x14ac:dyDescent="0.25">
      <c r="Q80" s="904"/>
      <c r="R80" s="904"/>
      <c r="S80" s="904"/>
    </row>
    <row r="81" spans="17:19" x14ac:dyDescent="0.25">
      <c r="Q81" s="904"/>
      <c r="R81" s="904"/>
      <c r="S81" s="904"/>
    </row>
    <row r="82" spans="17:19" x14ac:dyDescent="0.25">
      <c r="Q82" s="904"/>
      <c r="R82" s="904"/>
      <c r="S82" s="904"/>
    </row>
    <row r="83" spans="17:19" x14ac:dyDescent="0.25">
      <c r="Q83" s="904"/>
      <c r="R83" s="904"/>
      <c r="S83" s="904"/>
    </row>
    <row r="84" spans="17:19" x14ac:dyDescent="0.25">
      <c r="Q84" s="919" t="s">
        <v>223</v>
      </c>
      <c r="R84" s="918"/>
      <c r="S84" s="920">
        <f>(SUM(E$48:E$50,E$61:E$65)/SUM(E$51:E$60))*100</f>
        <v>74.412431048767829</v>
      </c>
    </row>
    <row r="85" spans="17:19" x14ac:dyDescent="0.25">
      <c r="Q85" s="919" t="s">
        <v>224</v>
      </c>
      <c r="R85" s="918"/>
      <c r="S85" s="920">
        <f>(SUM(E$48:E$50)/SUM(E$51:E$60))*100</f>
        <v>29.241789647455775</v>
      </c>
    </row>
    <row r="86" spans="17:19" x14ac:dyDescent="0.25">
      <c r="Q86" s="919" t="s">
        <v>225</v>
      </c>
      <c r="R86" s="918"/>
      <c r="S86" s="920">
        <f>(SUM(E$61:E$65)/SUM(E$51:E$60))*100</f>
        <v>45.170641401312054</v>
      </c>
    </row>
    <row r="87" spans="17:19" x14ac:dyDescent="0.25">
      <c r="Q87" s="919" t="s">
        <v>226</v>
      </c>
      <c r="R87" s="918"/>
      <c r="S87" s="920">
        <f>(SUM(E$61:E$65)/SUM(E$48:E$50))*100</f>
        <v>154.47290314955876</v>
      </c>
    </row>
    <row r="88" spans="17:19" x14ac:dyDescent="0.25">
      <c r="Q88" s="919" t="s">
        <v>227</v>
      </c>
      <c r="R88" s="918"/>
      <c r="S88" s="921">
        <f>(E$21/E$43)*100</f>
        <v>99.73278453290277</v>
      </c>
    </row>
    <row r="89" spans="17:19" x14ac:dyDescent="0.25">
      <c r="Q89" s="919" t="s">
        <v>228</v>
      </c>
      <c r="R89" s="918"/>
      <c r="S89" s="921">
        <f>(SUM(E$48)/SUM(E$28:E$33))*1000</f>
        <v>344.93614543987229</v>
      </c>
    </row>
    <row r="90" spans="17:19" x14ac:dyDescent="0.25">
      <c r="Q90" s="919" t="s">
        <v>229</v>
      </c>
      <c r="R90" s="918"/>
      <c r="S90" s="921">
        <f>(SUM(E$52:E$54)/SUM(E$48:E$51,E$55:E$65))*100</f>
        <v>23.595034102742236</v>
      </c>
    </row>
    <row r="91" spans="17:19" x14ac:dyDescent="0.25">
      <c r="Q91" s="904"/>
      <c r="R91" s="904"/>
      <c r="S91" s="904"/>
    </row>
    <row r="92" spans="17:19" x14ac:dyDescent="0.25">
      <c r="Q92" s="904"/>
      <c r="R92" s="904"/>
      <c r="S92" s="904"/>
    </row>
    <row r="93" spans="17:19" x14ac:dyDescent="0.25">
      <c r="Q93" s="904"/>
      <c r="R93" s="904"/>
      <c r="S93" s="904"/>
    </row>
    <row r="94" spans="17:19" x14ac:dyDescent="0.25">
      <c r="Q94" s="904"/>
      <c r="R94" s="904"/>
      <c r="S94" s="904"/>
    </row>
    <row r="95" spans="17:19" x14ac:dyDescent="0.25">
      <c r="Q95" s="904"/>
      <c r="R95" s="904"/>
      <c r="S95" s="904"/>
    </row>
    <row r="96" spans="17:19" x14ac:dyDescent="0.25">
      <c r="Q96" s="904"/>
      <c r="R96" s="904"/>
      <c r="S96" s="904"/>
    </row>
    <row r="97" spans="17:19" x14ac:dyDescent="0.25">
      <c r="Q97" s="904"/>
      <c r="R97" s="904"/>
      <c r="S97" s="904"/>
    </row>
    <row r="98" spans="17:19" x14ac:dyDescent="0.25">
      <c r="Q98" s="904"/>
      <c r="R98" s="904"/>
      <c r="S98" s="904"/>
    </row>
    <row r="99" spans="17:19" x14ac:dyDescent="0.25">
      <c r="Q99" s="904"/>
      <c r="R99" s="904"/>
      <c r="S99" s="904"/>
    </row>
    <row r="100" spans="17:19" x14ac:dyDescent="0.25">
      <c r="Q100" s="904"/>
      <c r="R100" s="904"/>
      <c r="S100" s="904"/>
    </row>
    <row r="101" spans="17:19" x14ac:dyDescent="0.25">
      <c r="Q101" s="904"/>
      <c r="R101" s="904"/>
      <c r="S101" s="904"/>
    </row>
    <row r="102" spans="17:19" x14ac:dyDescent="0.25">
      <c r="Q102" s="904"/>
      <c r="R102" s="904"/>
      <c r="S102" s="904"/>
    </row>
    <row r="103" spans="17:19" x14ac:dyDescent="0.25">
      <c r="Q103" s="904"/>
      <c r="R103" s="904"/>
      <c r="S103" s="904"/>
    </row>
    <row r="104" spans="17:19" x14ac:dyDescent="0.25">
      <c r="Q104" s="919" t="s">
        <v>223</v>
      </c>
      <c r="R104" s="918"/>
      <c r="S104" s="920">
        <f>(SUM(F$48:F$50,F$61:F$65)/SUM(F$51:F$60))*100</f>
        <v>80.835121058839945</v>
      </c>
    </row>
    <row r="105" spans="17:19" x14ac:dyDescent="0.25">
      <c r="Q105" s="919" t="s">
        <v>224</v>
      </c>
      <c r="R105" s="918"/>
      <c r="S105" s="920">
        <f>(SUM(F$48:F$50)/SUM(F$51:F$60))*100</f>
        <v>31.156021601902754</v>
      </c>
    </row>
    <row r="106" spans="17:19" x14ac:dyDescent="0.25">
      <c r="Q106" s="919" t="s">
        <v>225</v>
      </c>
      <c r="R106" s="918"/>
      <c r="S106" s="920">
        <f>(SUM(F$61:F$65)/SUM(F$51:F$60))*100</f>
        <v>49.679099456937188</v>
      </c>
    </row>
    <row r="107" spans="17:19" x14ac:dyDescent="0.25">
      <c r="Q107" s="919" t="s">
        <v>226</v>
      </c>
      <c r="R107" s="918"/>
      <c r="S107" s="920">
        <f>(SUM(F$61:F$65)/SUM(F$48:F$50))*100</f>
        <v>159.45264158471119</v>
      </c>
    </row>
    <row r="108" spans="17:19" x14ac:dyDescent="0.25">
      <c r="Q108" s="919" t="s">
        <v>227</v>
      </c>
      <c r="R108" s="918"/>
      <c r="S108" s="921">
        <f>(F$21/F$43)*100</f>
        <v>98.525521371411784</v>
      </c>
    </row>
    <row r="109" spans="17:19" x14ac:dyDescent="0.25">
      <c r="Q109" s="919" t="s">
        <v>228</v>
      </c>
      <c r="R109" s="918"/>
      <c r="S109" s="921">
        <f>(SUM(F$48)/SUM(F$28:F$33))*1000</f>
        <v>319.32529180343005</v>
      </c>
    </row>
    <row r="110" spans="17:19" x14ac:dyDescent="0.25">
      <c r="Q110" s="919" t="s">
        <v>229</v>
      </c>
      <c r="R110" s="918"/>
      <c r="S110" s="921">
        <f>(SUM(F$52:F$54)/SUM(F$48:F$51,F$55:F$65))*100</f>
        <v>20.111341636808909</v>
      </c>
    </row>
    <row r="111" spans="17:19" x14ac:dyDescent="0.25">
      <c r="Q111" s="904"/>
      <c r="R111" s="904"/>
      <c r="S111" s="904"/>
    </row>
    <row r="112" spans="17:19" x14ac:dyDescent="0.25">
      <c r="Q112" s="904"/>
      <c r="R112" s="904"/>
      <c r="S112" s="904"/>
    </row>
    <row r="113" spans="17:19" x14ac:dyDescent="0.25">
      <c r="Q113" s="904"/>
      <c r="R113" s="904"/>
      <c r="S113" s="904"/>
    </row>
    <row r="114" spans="17:19" x14ac:dyDescent="0.25">
      <c r="Q114" s="904"/>
      <c r="R114" s="904"/>
      <c r="S114" s="904"/>
    </row>
    <row r="115" spans="17:19" x14ac:dyDescent="0.25">
      <c r="Q115" s="904"/>
      <c r="R115" s="904"/>
      <c r="S115" s="904"/>
    </row>
    <row r="116" spans="17:19" x14ac:dyDescent="0.25">
      <c r="Q116" s="904"/>
      <c r="R116" s="904"/>
      <c r="S116" s="904"/>
    </row>
    <row r="117" spans="17:19" x14ac:dyDescent="0.25">
      <c r="Q117" s="904"/>
      <c r="R117" s="904"/>
      <c r="S117" s="904"/>
    </row>
    <row r="118" spans="17:19" x14ac:dyDescent="0.25">
      <c r="Q118" s="904"/>
      <c r="R118" s="904"/>
      <c r="S118" s="904"/>
    </row>
    <row r="119" spans="17:19" x14ac:dyDescent="0.25">
      <c r="Q119" s="904"/>
      <c r="R119" s="904"/>
      <c r="S119" s="904"/>
    </row>
    <row r="120" spans="17:19" x14ac:dyDescent="0.25">
      <c r="Q120" s="904"/>
      <c r="R120" s="904"/>
      <c r="S120" s="904"/>
    </row>
    <row r="121" spans="17:19" x14ac:dyDescent="0.25">
      <c r="Q121" s="904"/>
      <c r="R121" s="904"/>
      <c r="S121" s="904"/>
    </row>
    <row r="122" spans="17:19" x14ac:dyDescent="0.25">
      <c r="Q122" s="904"/>
      <c r="R122" s="904"/>
      <c r="S122" s="904"/>
    </row>
    <row r="123" spans="17:19" x14ac:dyDescent="0.25">
      <c r="Q123" s="904"/>
      <c r="R123" s="904"/>
      <c r="S123" s="904"/>
    </row>
    <row r="124" spans="17:19" x14ac:dyDescent="0.25">
      <c r="Q124" s="919" t="s">
        <v>223</v>
      </c>
      <c r="R124" s="918"/>
      <c r="S124" s="920">
        <f>(SUM(G$48:G$50,G$61:G$65)/SUM(G$51:G$60))*100</f>
        <v>77.94993109584469</v>
      </c>
    </row>
    <row r="125" spans="17:19" x14ac:dyDescent="0.25">
      <c r="Q125" s="919" t="s">
        <v>224</v>
      </c>
      <c r="R125" s="918"/>
      <c r="S125" s="920">
        <f>(SUM(G$48:G$50)/SUM(G$51:G$60))*100</f>
        <v>29.493726222161015</v>
      </c>
    </row>
    <row r="126" spans="17:19" x14ac:dyDescent="0.25">
      <c r="Q126" s="919" t="s">
        <v>225</v>
      </c>
      <c r="R126" s="918"/>
      <c r="S126" s="920">
        <f>(SUM(G$61:G$65)/SUM(G$51:G$60))*100</f>
        <v>48.456204873683667</v>
      </c>
    </row>
    <row r="127" spans="17:19" x14ac:dyDescent="0.25">
      <c r="Q127" s="919" t="s">
        <v>226</v>
      </c>
      <c r="R127" s="918"/>
      <c r="S127" s="920">
        <f>(SUM(G$61:G$65)/SUM(G$48:G$50))*100</f>
        <v>164.2932619252247</v>
      </c>
    </row>
    <row r="128" spans="17:19" x14ac:dyDescent="0.25">
      <c r="Q128" s="919" t="s">
        <v>227</v>
      </c>
      <c r="R128" s="918"/>
      <c r="S128" s="921">
        <f>(G$21/G$43)*100</f>
        <v>97.341438407249754</v>
      </c>
    </row>
    <row r="129" spans="17:19" x14ac:dyDescent="0.25">
      <c r="Q129" s="919" t="s">
        <v>228</v>
      </c>
      <c r="R129" s="918"/>
      <c r="S129" s="921">
        <f>(SUM(G$48)/SUM(G$28:G$33))*1000</f>
        <v>307.40250320564888</v>
      </c>
    </row>
    <row r="130" spans="17:19" x14ac:dyDescent="0.25">
      <c r="Q130" s="919" t="s">
        <v>229</v>
      </c>
      <c r="R130" s="918"/>
      <c r="S130" s="921">
        <f>(SUM(G$52:G$54)/SUM(G$48:G$51,G$55:G$65))*100</f>
        <v>18.879364910119754</v>
      </c>
    </row>
    <row r="147" spans="4:8" x14ac:dyDescent="0.25">
      <c r="D147" s="19"/>
      <c r="E147" s="19"/>
      <c r="F147" s="19"/>
      <c r="G147" s="19"/>
      <c r="H147" s="19"/>
    </row>
  </sheetData>
  <mergeCells count="3">
    <mergeCell ref="A1:G1"/>
    <mergeCell ref="A23:G23"/>
    <mergeCell ref="A46:G46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Z147"/>
  <sheetViews>
    <sheetView workbookViewId="0">
      <selection sqref="A1:G1"/>
    </sheetView>
  </sheetViews>
  <sheetFormatPr defaultRowHeight="15" x14ac:dyDescent="0.25"/>
  <cols>
    <col min="1" max="9" width="9.140625" style="18"/>
    <col min="10" max="11" width="11.140625" style="18" bestFit="1" customWidth="1"/>
    <col min="12" max="12" width="11.140625" style="18" customWidth="1"/>
    <col min="13" max="14" width="11.140625" style="18" bestFit="1" customWidth="1"/>
    <col min="15" max="15" width="11.140625" style="18" customWidth="1"/>
    <col min="16" max="17" width="11.140625" style="18" bestFit="1" customWidth="1"/>
    <col min="18" max="18" width="11.140625" style="18" customWidth="1"/>
    <col min="19" max="20" width="11.140625" style="18" bestFit="1" customWidth="1"/>
    <col min="21" max="21" width="11.140625" style="18" customWidth="1"/>
    <col min="22" max="23" width="11.140625" style="18" bestFit="1" customWidth="1"/>
    <col min="24" max="24" width="11.140625" style="18" customWidth="1"/>
    <col min="25" max="26" width="11.140625" style="18" bestFit="1" customWidth="1"/>
    <col min="27" max="16384" width="9.140625" style="18"/>
  </cols>
  <sheetData>
    <row r="1" spans="1:26" x14ac:dyDescent="0.25">
      <c r="A1" s="922" t="s">
        <v>31</v>
      </c>
      <c r="B1" s="923"/>
      <c r="C1" s="923"/>
      <c r="D1" s="923"/>
      <c r="E1" s="923"/>
      <c r="F1" s="923"/>
      <c r="G1" s="924"/>
      <c r="J1" s="20" t="s">
        <v>23</v>
      </c>
      <c r="K1" s="20" t="s">
        <v>24</v>
      </c>
      <c r="L1" s="20"/>
      <c r="M1" s="20" t="s">
        <v>23</v>
      </c>
      <c r="N1" s="20" t="s">
        <v>24</v>
      </c>
      <c r="O1" s="20"/>
      <c r="P1" s="20" t="s">
        <v>23</v>
      </c>
      <c r="Q1" s="20" t="s">
        <v>24</v>
      </c>
      <c r="R1" s="20"/>
      <c r="S1" s="20" t="s">
        <v>23</v>
      </c>
      <c r="T1" s="20" t="s">
        <v>24</v>
      </c>
      <c r="U1" s="20"/>
      <c r="V1" s="20" t="s">
        <v>23</v>
      </c>
      <c r="W1" s="20" t="s">
        <v>24</v>
      </c>
      <c r="X1" s="20"/>
      <c r="Y1" s="20" t="s">
        <v>23</v>
      </c>
      <c r="Z1" s="20" t="s">
        <v>24</v>
      </c>
    </row>
    <row r="2" spans="1:26" x14ac:dyDescent="0.25">
      <c r="A2" s="57" t="s">
        <v>1</v>
      </c>
      <c r="B2" s="51">
        <v>2010</v>
      </c>
      <c r="C2" s="51">
        <v>2015</v>
      </c>
      <c r="D2" s="51">
        <v>2020</v>
      </c>
      <c r="E2" s="51">
        <v>2025</v>
      </c>
      <c r="F2" s="51">
        <v>2030</v>
      </c>
      <c r="G2" s="60">
        <v>2035</v>
      </c>
      <c r="J2" s="1">
        <f>B2</f>
        <v>2010</v>
      </c>
      <c r="K2" s="1">
        <f>B24</f>
        <v>2010</v>
      </c>
      <c r="L2" s="1"/>
      <c r="M2" s="1">
        <v>2015</v>
      </c>
      <c r="N2" s="1">
        <v>2015</v>
      </c>
      <c r="O2" s="1"/>
      <c r="P2" s="1">
        <v>2020</v>
      </c>
      <c r="Q2" s="1">
        <v>2020</v>
      </c>
      <c r="R2" s="1"/>
      <c r="S2" s="1">
        <v>2025</v>
      </c>
      <c r="T2" s="1">
        <v>2025</v>
      </c>
      <c r="U2" s="1"/>
      <c r="V2" s="1">
        <v>2030</v>
      </c>
      <c r="W2" s="1">
        <v>2030</v>
      </c>
      <c r="X2" s="1"/>
      <c r="Y2" s="1">
        <v>2035</v>
      </c>
      <c r="Z2" s="1">
        <v>2035</v>
      </c>
    </row>
    <row r="3" spans="1:26" x14ac:dyDescent="0.25">
      <c r="A3" s="57" t="s">
        <v>2</v>
      </c>
      <c r="B3" s="51">
        <v>183</v>
      </c>
      <c r="C3" s="52">
        <v>139.2395455895502</v>
      </c>
      <c r="D3" s="52">
        <v>154.79574765811068</v>
      </c>
      <c r="E3" s="52">
        <v>187.49912762354813</v>
      </c>
      <c r="F3" s="52">
        <v>207.09355899489293</v>
      </c>
      <c r="G3" s="61">
        <v>212.25400776403171</v>
      </c>
      <c r="I3" s="21" t="s">
        <v>2</v>
      </c>
      <c r="J3" s="20">
        <f>-B3/B$66</f>
        <v>-2.5884016973125885E-2</v>
      </c>
      <c r="K3" s="20">
        <f>B25/B$66</f>
        <v>2.6874115983026876E-2</v>
      </c>
      <c r="L3" s="21" t="s">
        <v>2</v>
      </c>
      <c r="M3" s="20">
        <f>-C3/C$66</f>
        <v>-2.0012613528760558E-2</v>
      </c>
      <c r="N3" s="20">
        <f>C25/C$66</f>
        <v>1.9201411782598647E-2</v>
      </c>
      <c r="O3" s="21" t="s">
        <v>2</v>
      </c>
      <c r="P3" s="20">
        <f>-D3/D$66</f>
        <v>-2.2599170625426414E-2</v>
      </c>
      <c r="Q3" s="20">
        <f>D25/D$66</f>
        <v>2.1713259012284953E-2</v>
      </c>
      <c r="R3" s="21" t="s">
        <v>2</v>
      </c>
      <c r="S3" s="20">
        <f>-E3/E$66</f>
        <v>-2.7649787153909328E-2</v>
      </c>
      <c r="T3" s="20">
        <f>E25/E$66</f>
        <v>2.6565477662207768E-2</v>
      </c>
      <c r="U3" s="21" t="s">
        <v>2</v>
      </c>
      <c r="V3" s="20">
        <f>-F3/F$66</f>
        <v>-3.0788289100627173E-2</v>
      </c>
      <c r="W3" s="20">
        <f>F25/F$66</f>
        <v>2.9580905265758073E-2</v>
      </c>
      <c r="X3" s="21" t="s">
        <v>2</v>
      </c>
      <c r="Y3" s="20">
        <f>-G3/G$66</f>
        <v>-3.189080794440468E-2</v>
      </c>
      <c r="Z3" s="20">
        <f>G25/G$66</f>
        <v>3.0640188024366966E-2</v>
      </c>
    </row>
    <row r="4" spans="1:26" x14ac:dyDescent="0.25">
      <c r="A4" s="57" t="s">
        <v>3</v>
      </c>
      <c r="B4" s="51">
        <v>154</v>
      </c>
      <c r="C4" s="52">
        <v>180.22471272433643</v>
      </c>
      <c r="D4" s="52">
        <v>136.14827012099477</v>
      </c>
      <c r="E4" s="52">
        <v>152.29576503106341</v>
      </c>
      <c r="F4" s="52">
        <v>184.64082704407582</v>
      </c>
      <c r="G4" s="61">
        <v>203.65885118130115</v>
      </c>
      <c r="I4" s="21" t="s">
        <v>3</v>
      </c>
      <c r="J4" s="20">
        <f t="shared" ref="J4:J20" si="0">-B4/B$66</f>
        <v>-2.1782178217821781E-2</v>
      </c>
      <c r="K4" s="20">
        <f t="shared" ref="K4:K20" si="1">B26/B$66</f>
        <v>2.4328147100424326E-2</v>
      </c>
      <c r="L4" s="21" t="s">
        <v>3</v>
      </c>
      <c r="M4" s="20">
        <f t="shared" ref="M4:M20" si="2">-C4/C$66</f>
        <v>-2.590332731130893E-2</v>
      </c>
      <c r="N4" s="20">
        <f t="shared" ref="N4:N20" si="3">C26/C$66</f>
        <v>2.6908161267753215E-2</v>
      </c>
      <c r="O4" s="21" t="s">
        <v>3</v>
      </c>
      <c r="P4" s="20">
        <f t="shared" ref="P4:P20" si="4">-D4/D$66</f>
        <v>-1.9876760397944893E-2</v>
      </c>
      <c r="Q4" s="20">
        <f t="shared" ref="Q4:Q20" si="5">D26/D$66</f>
        <v>1.9068024140571779E-2</v>
      </c>
      <c r="R4" s="21" t="s">
        <v>3</v>
      </c>
      <c r="S4" s="20">
        <f t="shared" ref="S4:S20" si="6">-E4/E$66</f>
        <v>-2.2458480425600846E-2</v>
      </c>
      <c r="T4" s="20">
        <f t="shared" ref="T4:T20" si="7">E26/E$66</f>
        <v>2.161054204682436E-2</v>
      </c>
      <c r="U4" s="21" t="s">
        <v>3</v>
      </c>
      <c r="V4" s="20">
        <f t="shared" ref="V4:V20" si="8">-F4/F$66</f>
        <v>-2.7450275085340037E-2</v>
      </c>
      <c r="W4" s="20">
        <f t="shared" ref="W4:W20" si="9">F26/F$66</f>
        <v>2.6412354417443731E-2</v>
      </c>
      <c r="X4" s="21" t="s">
        <v>3</v>
      </c>
      <c r="Y4" s="20">
        <f t="shared" ref="Y4:Y20" si="10">-G4/G$66</f>
        <v>-3.0599400113195778E-2</v>
      </c>
      <c r="Z4" s="20">
        <f t="shared" ref="Z4:Z20" si="11">G26/G$66</f>
        <v>2.9442434316135857E-2</v>
      </c>
    </row>
    <row r="5" spans="1:26" x14ac:dyDescent="0.25">
      <c r="A5" s="57" t="s">
        <v>4</v>
      </c>
      <c r="B5" s="51">
        <v>210</v>
      </c>
      <c r="C5" s="52">
        <v>150.88118811881188</v>
      </c>
      <c r="D5" s="52">
        <v>177.94769922326032</v>
      </c>
      <c r="E5" s="52">
        <v>133.42045362610497</v>
      </c>
      <c r="F5" s="52">
        <v>150.22988901816063</v>
      </c>
      <c r="G5" s="61">
        <v>182.29570953247887</v>
      </c>
      <c r="I5" s="21" t="s">
        <v>4</v>
      </c>
      <c r="J5" s="20">
        <f t="shared" si="0"/>
        <v>-2.9702970297029702E-2</v>
      </c>
      <c r="K5" s="20">
        <f t="shared" si="1"/>
        <v>2.7864214992927863E-2</v>
      </c>
      <c r="L5" s="21" t="s">
        <v>4</v>
      </c>
      <c r="M5" s="20">
        <f t="shared" si="2"/>
        <v>-2.1685842867391648E-2</v>
      </c>
      <c r="N5" s="20">
        <f t="shared" si="3"/>
        <v>2.4280463527848097E-2</v>
      </c>
      <c r="O5" s="21" t="s">
        <v>4</v>
      </c>
      <c r="P5" s="20">
        <f t="shared" si="4"/>
        <v>-2.5979204713236254E-2</v>
      </c>
      <c r="Q5" s="20">
        <f t="shared" si="5"/>
        <v>2.6937735118766088E-2</v>
      </c>
      <c r="R5" s="21" t="s">
        <v>4</v>
      </c>
      <c r="S5" s="20">
        <f t="shared" si="6"/>
        <v>-1.9675009646693008E-2</v>
      </c>
      <c r="T5" s="20">
        <f t="shared" si="7"/>
        <v>1.8827510647163672E-2</v>
      </c>
      <c r="U5" s="21" t="s">
        <v>4</v>
      </c>
      <c r="V5" s="20">
        <f t="shared" si="8"/>
        <v>-2.2334452491399447E-2</v>
      </c>
      <c r="W5" s="20">
        <f t="shared" si="9"/>
        <v>2.1475000331900213E-2</v>
      </c>
      <c r="X5" s="21" t="s">
        <v>4</v>
      </c>
      <c r="Y5" s="20">
        <f t="shared" si="10"/>
        <v>-2.7389623984166875E-2</v>
      </c>
      <c r="Z5" s="20">
        <f t="shared" si="11"/>
        <v>2.6332387182816358E-2</v>
      </c>
    </row>
    <row r="6" spans="1:26" x14ac:dyDescent="0.25">
      <c r="A6" s="57" t="s">
        <v>5</v>
      </c>
      <c r="B6" s="51">
        <v>243</v>
      </c>
      <c r="C6" s="52">
        <v>206.24826111462403</v>
      </c>
      <c r="D6" s="52">
        <v>147.66598676533147</v>
      </c>
      <c r="E6" s="52">
        <v>175.56305250760957</v>
      </c>
      <c r="F6" s="52">
        <v>130.61129990499981</v>
      </c>
      <c r="G6" s="61">
        <v>148.0888451113361</v>
      </c>
      <c r="I6" s="21" t="s">
        <v>5</v>
      </c>
      <c r="J6" s="20">
        <f t="shared" si="0"/>
        <v>-3.4370579915134369E-2</v>
      </c>
      <c r="K6" s="20">
        <f t="shared" si="1"/>
        <v>2.3055162659123055E-2</v>
      </c>
      <c r="L6" s="21" t="s">
        <v>5</v>
      </c>
      <c r="M6" s="20">
        <f t="shared" si="2"/>
        <v>-2.9643638401644103E-2</v>
      </c>
      <c r="N6" s="20">
        <f t="shared" si="3"/>
        <v>2.7926494225945463E-2</v>
      </c>
      <c r="O6" s="21" t="s">
        <v>5</v>
      </c>
      <c r="P6" s="20">
        <f t="shared" si="4"/>
        <v>-2.1558271987239773E-2</v>
      </c>
      <c r="Q6" s="20">
        <f t="shared" si="5"/>
        <v>2.4200275029832071E-2</v>
      </c>
      <c r="R6" s="21" t="s">
        <v>5</v>
      </c>
      <c r="S6" s="20">
        <f t="shared" si="6"/>
        <v>-2.5889619303574616E-2</v>
      </c>
      <c r="T6" s="20">
        <f t="shared" si="7"/>
        <v>2.6796342770671049E-2</v>
      </c>
      <c r="U6" s="21" t="s">
        <v>5</v>
      </c>
      <c r="V6" s="20">
        <f t="shared" si="8"/>
        <v>-1.9417786245022814E-2</v>
      </c>
      <c r="W6" s="20">
        <f t="shared" si="9"/>
        <v>1.8535916252228848E-2</v>
      </c>
      <c r="X6" s="21" t="s">
        <v>5</v>
      </c>
      <c r="Y6" s="20">
        <f t="shared" si="10"/>
        <v>-2.2250100094244767E-2</v>
      </c>
      <c r="Z6" s="20">
        <f t="shared" si="11"/>
        <v>2.138013802542579E-2</v>
      </c>
    </row>
    <row r="7" spans="1:26" x14ac:dyDescent="0.25">
      <c r="A7" s="57" t="s">
        <v>6</v>
      </c>
      <c r="B7" s="51">
        <v>327</v>
      </c>
      <c r="C7" s="52">
        <v>236.99877431797938</v>
      </c>
      <c r="D7" s="52">
        <v>201.69995972055392</v>
      </c>
      <c r="E7" s="52">
        <v>143.87839954840098</v>
      </c>
      <c r="F7" s="52">
        <v>172.5081563028231</v>
      </c>
      <c r="G7" s="61">
        <v>127.30309535691106</v>
      </c>
      <c r="I7" s="21" t="s">
        <v>6</v>
      </c>
      <c r="J7" s="20">
        <f t="shared" si="0"/>
        <v>-4.6251768033946254E-2</v>
      </c>
      <c r="K7" s="20">
        <f t="shared" si="1"/>
        <v>1.089108910891089E-2</v>
      </c>
      <c r="L7" s="21" t="s">
        <v>6</v>
      </c>
      <c r="M7" s="20">
        <f t="shared" si="2"/>
        <v>-3.4063346423127222E-2</v>
      </c>
      <c r="N7" s="20">
        <f t="shared" si="3"/>
        <v>2.3242473592245363E-2</v>
      </c>
      <c r="O7" s="21" t="s">
        <v>6</v>
      </c>
      <c r="P7" s="20">
        <f t="shared" si="4"/>
        <v>-2.9446879993977652E-2</v>
      </c>
      <c r="Q7" s="20">
        <f t="shared" si="5"/>
        <v>2.7985192014813087E-2</v>
      </c>
      <c r="R7" s="21" t="s">
        <v>6</v>
      </c>
      <c r="S7" s="20">
        <f t="shared" si="6"/>
        <v>-2.1217203375717392E-2</v>
      </c>
      <c r="T7" s="20">
        <f t="shared" si="7"/>
        <v>2.3989355255484977E-2</v>
      </c>
      <c r="U7" s="21" t="s">
        <v>6</v>
      </c>
      <c r="V7" s="20">
        <f t="shared" si="8"/>
        <v>-2.564652910619241E-2</v>
      </c>
      <c r="W7" s="20">
        <f t="shared" si="9"/>
        <v>2.6616326659362987E-2</v>
      </c>
      <c r="X7" s="21" t="s">
        <v>6</v>
      </c>
      <c r="Y7" s="20">
        <f t="shared" si="10"/>
        <v>-1.9127076126962319E-2</v>
      </c>
      <c r="Z7" s="20">
        <f t="shared" si="11"/>
        <v>1.8296339021229402E-2</v>
      </c>
    </row>
    <row r="8" spans="1:26" x14ac:dyDescent="0.25">
      <c r="A8" s="57" t="s">
        <v>7</v>
      </c>
      <c r="B8" s="51">
        <v>351</v>
      </c>
      <c r="C8" s="52">
        <v>319.11718030258533</v>
      </c>
      <c r="D8" s="52">
        <v>230.24774821839287</v>
      </c>
      <c r="E8" s="52">
        <v>196.52354314663114</v>
      </c>
      <c r="F8" s="52">
        <v>139.66067403992975</v>
      </c>
      <c r="G8" s="61">
        <v>168.91950065352998</v>
      </c>
      <c r="I8" s="21" t="s">
        <v>7</v>
      </c>
      <c r="J8" s="20">
        <f t="shared" si="0"/>
        <v>-4.9646393210749644E-2</v>
      </c>
      <c r="K8" s="20">
        <f t="shared" si="1"/>
        <v>1.9236209335219235E-2</v>
      </c>
      <c r="L8" s="21" t="s">
        <v>7</v>
      </c>
      <c r="M8" s="20">
        <f t="shared" si="2"/>
        <v>-4.586605603130274E-2</v>
      </c>
      <c r="N8" s="20">
        <f t="shared" si="3"/>
        <v>1.076281306081435E-2</v>
      </c>
      <c r="O8" s="21" t="s">
        <v>7</v>
      </c>
      <c r="P8" s="20">
        <f t="shared" si="4"/>
        <v>-3.3614671118745311E-2</v>
      </c>
      <c r="Q8" s="20">
        <f t="shared" si="5"/>
        <v>2.3414121004893373E-2</v>
      </c>
      <c r="R8" s="21" t="s">
        <v>7</v>
      </c>
      <c r="S8" s="20">
        <f t="shared" si="6"/>
        <v>-2.8980583577147421E-2</v>
      </c>
      <c r="T8" s="20">
        <f t="shared" si="7"/>
        <v>2.7869357113195006E-2</v>
      </c>
      <c r="U8" s="21" t="s">
        <v>7</v>
      </c>
      <c r="V8" s="20">
        <f t="shared" si="8"/>
        <v>-2.0763143137811697E-2</v>
      </c>
      <c r="W8" s="20">
        <f t="shared" si="9"/>
        <v>2.3719437331596389E-2</v>
      </c>
      <c r="X8" s="21" t="s">
        <v>7</v>
      </c>
      <c r="Y8" s="20">
        <f t="shared" si="10"/>
        <v>-2.5379871080669112E-2</v>
      </c>
      <c r="Z8" s="20">
        <f t="shared" si="11"/>
        <v>2.6491090254061794E-2</v>
      </c>
    </row>
    <row r="9" spans="1:26" x14ac:dyDescent="0.25">
      <c r="A9" s="57" t="s">
        <v>8</v>
      </c>
      <c r="B9" s="51">
        <v>298</v>
      </c>
      <c r="C9" s="52">
        <v>345.38702662496485</v>
      </c>
      <c r="D9" s="52">
        <v>312.8254051774577</v>
      </c>
      <c r="E9" s="52">
        <v>224.67355326691504</v>
      </c>
      <c r="F9" s="52">
        <v>192.37998250575586</v>
      </c>
      <c r="G9" s="61">
        <v>136.1851938416599</v>
      </c>
      <c r="I9" s="21" t="s">
        <v>8</v>
      </c>
      <c r="J9" s="20">
        <f t="shared" si="0"/>
        <v>-4.2149929278642147E-2</v>
      </c>
      <c r="K9" s="20">
        <f t="shared" si="1"/>
        <v>1.6690240452616689E-2</v>
      </c>
      <c r="L9" s="21" t="s">
        <v>8</v>
      </c>
      <c r="M9" s="20">
        <f t="shared" si="2"/>
        <v>-4.9641767016883324E-2</v>
      </c>
      <c r="N9" s="20">
        <f t="shared" si="3"/>
        <v>1.9221959465773267E-2</v>
      </c>
      <c r="O9" s="21" t="s">
        <v>8</v>
      </c>
      <c r="P9" s="20">
        <f t="shared" si="4"/>
        <v>-4.5670471020869151E-2</v>
      </c>
      <c r="Q9" s="20">
        <f t="shared" si="5"/>
        <v>1.0596886235134597E-2</v>
      </c>
      <c r="R9" s="21" t="s">
        <v>8</v>
      </c>
      <c r="S9" s="20">
        <f t="shared" si="6"/>
        <v>-3.3131759094982158E-2</v>
      </c>
      <c r="T9" s="20">
        <f t="shared" si="7"/>
        <v>2.3397713845066202E-2</v>
      </c>
      <c r="U9" s="21" t="s">
        <v>8</v>
      </c>
      <c r="V9" s="20">
        <f t="shared" si="8"/>
        <v>-2.8600843731247459E-2</v>
      </c>
      <c r="W9" s="20">
        <f t="shared" si="9"/>
        <v>2.7626170819352439E-2</v>
      </c>
      <c r="X9" s="21" t="s">
        <v>8</v>
      </c>
      <c r="Y9" s="20">
        <f t="shared" si="10"/>
        <v>-2.046159649670402E-2</v>
      </c>
      <c r="Z9" s="20">
        <f t="shared" si="11"/>
        <v>2.3445936840437189E-2</v>
      </c>
    </row>
    <row r="10" spans="1:26" x14ac:dyDescent="0.25">
      <c r="A10" s="57" t="s">
        <v>9</v>
      </c>
      <c r="B10" s="51">
        <v>295</v>
      </c>
      <c r="C10" s="52">
        <v>292.09957949333972</v>
      </c>
      <c r="D10" s="52">
        <v>339.21800911896491</v>
      </c>
      <c r="E10" s="52">
        <v>306.03061144132096</v>
      </c>
      <c r="F10" s="52">
        <v>218.78958253208387</v>
      </c>
      <c r="G10" s="61">
        <v>187.9838634921922</v>
      </c>
      <c r="I10" s="21" t="s">
        <v>9</v>
      </c>
      <c r="J10" s="20">
        <f t="shared" si="0"/>
        <v>-4.1725601131541723E-2</v>
      </c>
      <c r="K10" s="20">
        <f t="shared" si="1"/>
        <v>1.9801980198019802E-2</v>
      </c>
      <c r="L10" s="21" t="s">
        <v>9</v>
      </c>
      <c r="M10" s="20">
        <f t="shared" si="2"/>
        <v>-4.1982871831150195E-2</v>
      </c>
      <c r="N10" s="20">
        <f t="shared" si="3"/>
        <v>1.6571619417904627E-2</v>
      </c>
      <c r="O10" s="21" t="s">
        <v>9</v>
      </c>
      <c r="P10" s="20">
        <f t="shared" si="4"/>
        <v>-4.9523619241973862E-2</v>
      </c>
      <c r="Q10" s="20">
        <f t="shared" si="5"/>
        <v>1.9167953606644493E-2</v>
      </c>
      <c r="R10" s="21" t="s">
        <v>9</v>
      </c>
      <c r="S10" s="20">
        <f t="shared" si="6"/>
        <v>-4.5129176739009777E-2</v>
      </c>
      <c r="T10" s="20">
        <f t="shared" si="7"/>
        <v>1.0350542188675982E-2</v>
      </c>
      <c r="U10" s="21" t="s">
        <v>9</v>
      </c>
      <c r="V10" s="20">
        <f t="shared" si="8"/>
        <v>-3.2527119394232078E-2</v>
      </c>
      <c r="W10" s="20">
        <f t="shared" si="9"/>
        <v>2.330250689057797E-2</v>
      </c>
      <c r="X10" s="21" t="s">
        <v>9</v>
      </c>
      <c r="Y10" s="20">
        <f t="shared" si="10"/>
        <v>-2.8244259556886378E-2</v>
      </c>
      <c r="Z10" s="20">
        <f t="shared" si="11"/>
        <v>2.7404882670839747E-2</v>
      </c>
    </row>
    <row r="11" spans="1:26" x14ac:dyDescent="0.25">
      <c r="A11" s="57" t="s">
        <v>10</v>
      </c>
      <c r="B11" s="51">
        <v>300</v>
      </c>
      <c r="C11" s="52">
        <v>288.08696300434895</v>
      </c>
      <c r="D11" s="52">
        <v>285.31850551386736</v>
      </c>
      <c r="E11" s="52">
        <v>332.01830795758013</v>
      </c>
      <c r="F11" s="52">
        <v>298.34017014352071</v>
      </c>
      <c r="G11" s="61">
        <v>212.30973869945416</v>
      </c>
      <c r="I11" s="21" t="s">
        <v>10</v>
      </c>
      <c r="J11" s="20">
        <f t="shared" si="0"/>
        <v>-4.2432814710042434E-2</v>
      </c>
      <c r="K11" s="20">
        <f t="shared" si="1"/>
        <v>2.2347949080622348E-2</v>
      </c>
      <c r="L11" s="21" t="s">
        <v>10</v>
      </c>
      <c r="M11" s="20">
        <f t="shared" si="2"/>
        <v>-4.1406146715499352E-2</v>
      </c>
      <c r="N11" s="20">
        <f t="shared" si="3"/>
        <v>1.9689684069869373E-2</v>
      </c>
      <c r="O11" s="21" t="s">
        <v>10</v>
      </c>
      <c r="P11" s="20">
        <f t="shared" si="4"/>
        <v>-4.1654642884253079E-2</v>
      </c>
      <c r="Q11" s="20">
        <f t="shared" si="5"/>
        <v>1.645156100722954E-2</v>
      </c>
      <c r="R11" s="21" t="s">
        <v>10</v>
      </c>
      <c r="S11" s="20">
        <f t="shared" si="6"/>
        <v>-4.8961484048394364E-2</v>
      </c>
      <c r="T11" s="20">
        <f t="shared" si="7"/>
        <v>1.901520247780757E-2</v>
      </c>
      <c r="U11" s="21" t="s">
        <v>10</v>
      </c>
      <c r="V11" s="20">
        <f t="shared" si="8"/>
        <v>-4.4353786053459694E-2</v>
      </c>
      <c r="W11" s="20">
        <f t="shared" si="9"/>
        <v>1.0088850943527176E-2</v>
      </c>
      <c r="X11" s="21" t="s">
        <v>10</v>
      </c>
      <c r="Y11" s="20">
        <f t="shared" si="10"/>
        <v>-3.1899181423788378E-2</v>
      </c>
      <c r="Z11" s="20">
        <f t="shared" si="11"/>
        <v>2.3279822377429444E-2</v>
      </c>
    </row>
    <row r="12" spans="1:26" x14ac:dyDescent="0.25">
      <c r="A12" s="58" t="s">
        <v>11</v>
      </c>
      <c r="B12" s="53">
        <v>348</v>
      </c>
      <c r="C12" s="54">
        <v>293.28595163870892</v>
      </c>
      <c r="D12" s="54">
        <v>282.17650706512876</v>
      </c>
      <c r="E12" s="54">
        <v>279.52284666461759</v>
      </c>
      <c r="F12" s="54">
        <v>325.97948548983493</v>
      </c>
      <c r="G12" s="62">
        <v>291.71438821176139</v>
      </c>
      <c r="I12" s="21" t="s">
        <v>11</v>
      </c>
      <c r="J12" s="20">
        <f t="shared" si="0"/>
        <v>-4.922206506364922E-2</v>
      </c>
      <c r="K12" s="20">
        <f t="shared" si="1"/>
        <v>3.0975954738330976E-2</v>
      </c>
      <c r="L12" s="21" t="s">
        <v>11</v>
      </c>
      <c r="M12" s="20">
        <f t="shared" si="2"/>
        <v>-4.2153386659721584E-2</v>
      </c>
      <c r="N12" s="20">
        <f t="shared" si="3"/>
        <v>2.2076920497611837E-2</v>
      </c>
      <c r="O12" s="21" t="s">
        <v>11</v>
      </c>
      <c r="P12" s="20">
        <f t="shared" si="4"/>
        <v>-4.1195931581635793E-2</v>
      </c>
      <c r="Q12" s="20">
        <f t="shared" si="5"/>
        <v>1.9516637651014614E-2</v>
      </c>
      <c r="R12" s="21" t="s">
        <v>11</v>
      </c>
      <c r="S12" s="20">
        <f t="shared" si="6"/>
        <v>-4.1220176930363769E-2</v>
      </c>
      <c r="T12" s="20">
        <f t="shared" si="7"/>
        <v>1.6194859792027193E-2</v>
      </c>
      <c r="U12" s="21" t="s">
        <v>11</v>
      </c>
      <c r="V12" s="20">
        <f t="shared" si="8"/>
        <v>-4.8462881650424686E-2</v>
      </c>
      <c r="W12" s="20">
        <f t="shared" si="9"/>
        <v>1.8778457981356557E-2</v>
      </c>
      <c r="X12" s="21" t="s">
        <v>11</v>
      </c>
      <c r="Y12" s="20">
        <f t="shared" si="10"/>
        <v>-4.382959656254494E-2</v>
      </c>
      <c r="Z12" s="20">
        <f t="shared" si="11"/>
        <v>9.8258956084442076E-3</v>
      </c>
    </row>
    <row r="13" spans="1:26" x14ac:dyDescent="0.25">
      <c r="A13" s="58" t="s">
        <v>12</v>
      </c>
      <c r="B13" s="53">
        <v>333</v>
      </c>
      <c r="C13" s="54">
        <v>335.80404281806062</v>
      </c>
      <c r="D13" s="54">
        <v>282.107715325237</v>
      </c>
      <c r="E13" s="54">
        <v>271.97297696901182</v>
      </c>
      <c r="F13" s="54">
        <v>269.4879058410994</v>
      </c>
      <c r="G13" s="62">
        <v>314.98110156024813</v>
      </c>
      <c r="I13" s="21" t="s">
        <v>12</v>
      </c>
      <c r="J13" s="20">
        <f t="shared" si="0"/>
        <v>-4.7100424328147102E-2</v>
      </c>
      <c r="K13" s="20">
        <f t="shared" si="1"/>
        <v>3.1400282885431403E-2</v>
      </c>
      <c r="L13" s="21" t="s">
        <v>12</v>
      </c>
      <c r="M13" s="20">
        <f t="shared" si="2"/>
        <v>-4.8264424462597239E-2</v>
      </c>
      <c r="N13" s="20">
        <f t="shared" si="3"/>
        <v>3.0629730129237351E-2</v>
      </c>
      <c r="O13" s="21" t="s">
        <v>12</v>
      </c>
      <c r="P13" s="20">
        <f t="shared" si="4"/>
        <v>-4.1185888435806825E-2</v>
      </c>
      <c r="Q13" s="20">
        <f t="shared" si="5"/>
        <v>2.168977371794914E-2</v>
      </c>
      <c r="R13" s="21" t="s">
        <v>12</v>
      </c>
      <c r="S13" s="20">
        <f t="shared" si="6"/>
        <v>-4.0106826202981331E-2</v>
      </c>
      <c r="T13" s="20">
        <f t="shared" si="7"/>
        <v>1.9144179905170484E-2</v>
      </c>
      <c r="U13" s="21" t="s">
        <v>12</v>
      </c>
      <c r="V13" s="20">
        <f t="shared" si="8"/>
        <v>-4.0064363152709032E-2</v>
      </c>
      <c r="W13" s="20">
        <f t="shared" si="9"/>
        <v>1.5834671633973178E-2</v>
      </c>
      <c r="X13" s="21" t="s">
        <v>12</v>
      </c>
      <c r="Y13" s="20">
        <f t="shared" si="10"/>
        <v>-4.7325381140233581E-2</v>
      </c>
      <c r="Z13" s="20">
        <f t="shared" si="11"/>
        <v>1.8503417298649186E-2</v>
      </c>
    </row>
    <row r="14" spans="1:26" x14ac:dyDescent="0.25">
      <c r="A14" s="58" t="s">
        <v>13</v>
      </c>
      <c r="B14" s="53">
        <v>259</v>
      </c>
      <c r="C14" s="54">
        <v>323.05670931091998</v>
      </c>
      <c r="D14" s="54">
        <v>324.78055972395225</v>
      </c>
      <c r="E14" s="54">
        <v>271.96406078833456</v>
      </c>
      <c r="F14" s="54">
        <v>262.78246017073559</v>
      </c>
      <c r="G14" s="62">
        <v>260.45188101950822</v>
      </c>
      <c r="I14" s="21" t="s">
        <v>13</v>
      </c>
      <c r="J14" s="20">
        <f t="shared" si="0"/>
        <v>-3.6633663366336632E-2</v>
      </c>
      <c r="K14" s="20">
        <f t="shared" si="1"/>
        <v>3.0551626591230552E-2</v>
      </c>
      <c r="L14" s="21" t="s">
        <v>13</v>
      </c>
      <c r="M14" s="20">
        <f t="shared" si="2"/>
        <v>-4.6432276433669949E-2</v>
      </c>
      <c r="N14" s="20">
        <f t="shared" si="3"/>
        <v>3.1120151991213877E-2</v>
      </c>
      <c r="O14" s="21" t="s">
        <v>13</v>
      </c>
      <c r="P14" s="20">
        <f t="shared" si="4"/>
        <v>-4.7415845693862736E-2</v>
      </c>
      <c r="Q14" s="20">
        <f t="shared" si="5"/>
        <v>3.0317236084334131E-2</v>
      </c>
      <c r="R14" s="21" t="s">
        <v>13</v>
      </c>
      <c r="S14" s="20">
        <f t="shared" si="6"/>
        <v>-4.0105511367541417E-2</v>
      </c>
      <c r="T14" s="20">
        <f t="shared" si="7"/>
        <v>2.121503887794848E-2</v>
      </c>
      <c r="U14" s="21" t="s">
        <v>13</v>
      </c>
      <c r="V14" s="20">
        <f t="shared" si="8"/>
        <v>-3.9067474592535123E-2</v>
      </c>
      <c r="W14" s="20">
        <f t="shared" si="9"/>
        <v>1.8771667703903528E-2</v>
      </c>
      <c r="X14" s="21" t="s">
        <v>13</v>
      </c>
      <c r="Y14" s="20">
        <f t="shared" si="10"/>
        <v>-3.9132457397864986E-2</v>
      </c>
      <c r="Z14" s="20">
        <f t="shared" si="11"/>
        <v>1.5543100296703615E-2</v>
      </c>
    </row>
    <row r="15" spans="1:26" x14ac:dyDescent="0.25">
      <c r="A15" s="58" t="s">
        <v>14</v>
      </c>
      <c r="B15" s="53">
        <v>231</v>
      </c>
      <c r="C15" s="54">
        <v>243.38328435983703</v>
      </c>
      <c r="D15" s="54">
        <v>304.18379783181149</v>
      </c>
      <c r="E15" s="54">
        <v>304.83661385829623</v>
      </c>
      <c r="F15" s="54">
        <v>254.44799976958492</v>
      </c>
      <c r="G15" s="62">
        <v>246.44648948941847</v>
      </c>
      <c r="I15" s="21" t="s">
        <v>14</v>
      </c>
      <c r="J15" s="20">
        <f t="shared" si="0"/>
        <v>-3.2673267326732675E-2</v>
      </c>
      <c r="K15" s="20">
        <f t="shared" si="1"/>
        <v>2.5884016973125885E-2</v>
      </c>
      <c r="L15" s="21" t="s">
        <v>14</v>
      </c>
      <c r="M15" s="20">
        <f t="shared" si="2"/>
        <v>-3.4980978921116193E-2</v>
      </c>
      <c r="N15" s="20">
        <f t="shared" si="3"/>
        <v>3.0132761562859055E-2</v>
      </c>
      <c r="O15" s="21" t="s">
        <v>14</v>
      </c>
      <c r="P15" s="20">
        <f t="shared" si="4"/>
        <v>-4.4408852650618239E-2</v>
      </c>
      <c r="Q15" s="20">
        <f t="shared" si="5"/>
        <v>3.0617423043811737E-2</v>
      </c>
      <c r="R15" s="21" t="s">
        <v>14</v>
      </c>
      <c r="S15" s="20">
        <f t="shared" si="6"/>
        <v>-4.4953102431617799E-2</v>
      </c>
      <c r="T15" s="20">
        <f t="shared" si="7"/>
        <v>2.9634236442773652E-2</v>
      </c>
      <c r="U15" s="21" t="s">
        <v>14</v>
      </c>
      <c r="V15" s="20">
        <f t="shared" si="8"/>
        <v>-3.7828402853299213E-2</v>
      </c>
      <c r="W15" s="20">
        <f t="shared" si="9"/>
        <v>2.0565891376657878E-2</v>
      </c>
      <c r="X15" s="21" t="s">
        <v>14</v>
      </c>
      <c r="Y15" s="20">
        <f t="shared" si="10"/>
        <v>-3.7028170858461551E-2</v>
      </c>
      <c r="Z15" s="20">
        <f t="shared" si="11"/>
        <v>1.8327804010907986E-2</v>
      </c>
    </row>
    <row r="16" spans="1:26" x14ac:dyDescent="0.25">
      <c r="A16" s="58" t="s">
        <v>15</v>
      </c>
      <c r="B16" s="53">
        <v>162</v>
      </c>
      <c r="C16" s="54">
        <v>213.70485202367146</v>
      </c>
      <c r="D16" s="54">
        <v>224.47079421354505</v>
      </c>
      <c r="E16" s="54">
        <v>281.13651260966731</v>
      </c>
      <c r="F16" s="54">
        <v>280.83513029932863</v>
      </c>
      <c r="G16" s="62">
        <v>233.66355067866314</v>
      </c>
      <c r="I16" s="21" t="s">
        <v>15</v>
      </c>
      <c r="J16" s="20">
        <f t="shared" si="0"/>
        <v>-2.2913719943422915E-2</v>
      </c>
      <c r="K16" s="20">
        <f t="shared" si="1"/>
        <v>2.2630834512022632E-2</v>
      </c>
      <c r="L16" s="21" t="s">
        <v>15</v>
      </c>
      <c r="M16" s="20">
        <f t="shared" si="2"/>
        <v>-3.0715358877842172E-2</v>
      </c>
      <c r="N16" s="20">
        <f t="shared" si="3"/>
        <v>2.5003088531187986E-2</v>
      </c>
      <c r="O16" s="21" t="s">
        <v>15</v>
      </c>
      <c r="P16" s="20">
        <f t="shared" si="4"/>
        <v>-3.277127347232453E-2</v>
      </c>
      <c r="Q16" s="20">
        <f t="shared" si="5"/>
        <v>2.911010927012514E-2</v>
      </c>
      <c r="R16" s="21" t="s">
        <v>15</v>
      </c>
      <c r="S16" s="20">
        <f t="shared" si="6"/>
        <v>-4.1458138143749879E-2</v>
      </c>
      <c r="T16" s="20">
        <f t="shared" si="7"/>
        <v>2.9349598362672143E-2</v>
      </c>
      <c r="U16" s="21" t="s">
        <v>15</v>
      </c>
      <c r="V16" s="20">
        <f t="shared" si="8"/>
        <v>-4.1751338009895604E-2</v>
      </c>
      <c r="W16" s="20">
        <f t="shared" si="9"/>
        <v>2.8329990200281246E-2</v>
      </c>
      <c r="X16" s="21" t="s">
        <v>15</v>
      </c>
      <c r="Y16" s="20">
        <f t="shared" si="10"/>
        <v>-3.5107555785637679E-2</v>
      </c>
      <c r="Z16" s="20">
        <f t="shared" si="11"/>
        <v>1.9580791968347774E-2</v>
      </c>
    </row>
    <row r="17" spans="1:26" x14ac:dyDescent="0.25">
      <c r="A17" s="58" t="s">
        <v>16</v>
      </c>
      <c r="B17" s="53">
        <v>130</v>
      </c>
      <c r="C17" s="54">
        <v>146.16734716404503</v>
      </c>
      <c r="D17" s="54">
        <v>193.15998791554497</v>
      </c>
      <c r="E17" s="54">
        <v>202.24691985120006</v>
      </c>
      <c r="F17" s="54">
        <v>253.87932289314489</v>
      </c>
      <c r="G17" s="62">
        <v>252.77228020174101</v>
      </c>
      <c r="I17" s="21" t="s">
        <v>16</v>
      </c>
      <c r="J17" s="20">
        <f t="shared" si="0"/>
        <v>-1.8387553041018388E-2</v>
      </c>
      <c r="K17" s="20">
        <f t="shared" si="1"/>
        <v>1.7963224893917964E-2</v>
      </c>
      <c r="L17" s="21" t="s">
        <v>16</v>
      </c>
      <c r="M17" s="20">
        <f t="shared" si="2"/>
        <v>-2.1008332201406878E-2</v>
      </c>
      <c r="N17" s="20">
        <f t="shared" si="3"/>
        <v>2.136827118532017E-2</v>
      </c>
      <c r="O17" s="21" t="s">
        <v>16</v>
      </c>
      <c r="P17" s="20">
        <f t="shared" si="4"/>
        <v>-2.820009975047905E-2</v>
      </c>
      <c r="Q17" s="20">
        <f t="shared" si="5"/>
        <v>2.3570858543549445E-2</v>
      </c>
      <c r="R17" s="21" t="s">
        <v>16</v>
      </c>
      <c r="S17" s="20">
        <f t="shared" si="6"/>
        <v>-2.9824588291669087E-2</v>
      </c>
      <c r="T17" s="20">
        <f t="shared" si="7"/>
        <v>2.7303564650235038E-2</v>
      </c>
      <c r="U17" s="21" t="s">
        <v>16</v>
      </c>
      <c r="V17" s="20">
        <f t="shared" si="8"/>
        <v>-3.7743858514201208E-2</v>
      </c>
      <c r="W17" s="20">
        <f t="shared" si="9"/>
        <v>2.741651789549766E-2</v>
      </c>
      <c r="X17" s="21" t="s">
        <v>16</v>
      </c>
      <c r="Y17" s="20">
        <f t="shared" si="10"/>
        <v>-3.797861028162406E-2</v>
      </c>
      <c r="Z17" s="20">
        <f t="shared" si="11"/>
        <v>2.6508886247320451E-2</v>
      </c>
    </row>
    <row r="18" spans="1:26" x14ac:dyDescent="0.25">
      <c r="A18" s="58" t="s">
        <v>17</v>
      </c>
      <c r="B18" s="53">
        <v>110</v>
      </c>
      <c r="C18" s="54">
        <v>110.22553041466102</v>
      </c>
      <c r="D18" s="54">
        <v>124.10701260607271</v>
      </c>
      <c r="E18" s="54">
        <v>164.30306685217613</v>
      </c>
      <c r="F18" s="54">
        <v>171.48038059273838</v>
      </c>
      <c r="G18" s="62">
        <v>215.77497650141407</v>
      </c>
      <c r="I18" s="21" t="s">
        <v>17</v>
      </c>
      <c r="J18" s="20">
        <f t="shared" si="0"/>
        <v>-1.5558698727015558E-2</v>
      </c>
      <c r="K18" s="20">
        <f t="shared" si="1"/>
        <v>2.0367751060820366E-2</v>
      </c>
      <c r="L18" s="21" t="s">
        <v>17</v>
      </c>
      <c r="M18" s="20">
        <f t="shared" si="2"/>
        <v>-1.5842488797642301E-2</v>
      </c>
      <c r="N18" s="20">
        <f t="shared" si="3"/>
        <v>1.6693136082227812E-2</v>
      </c>
      <c r="O18" s="21" t="s">
        <v>17</v>
      </c>
      <c r="P18" s="20">
        <f t="shared" si="4"/>
        <v>-1.811881525254307E-2</v>
      </c>
      <c r="Q18" s="20">
        <f t="shared" si="5"/>
        <v>1.995934029983706E-2</v>
      </c>
      <c r="R18" s="21" t="s">
        <v>17</v>
      </c>
      <c r="S18" s="20">
        <f t="shared" si="6"/>
        <v>-2.4229151808739691E-2</v>
      </c>
      <c r="T18" s="20">
        <f t="shared" si="7"/>
        <v>2.1865336567600698E-2</v>
      </c>
      <c r="U18" s="21" t="s">
        <v>17</v>
      </c>
      <c r="V18" s="20">
        <f t="shared" si="8"/>
        <v>-2.5493731231423788E-2</v>
      </c>
      <c r="W18" s="20">
        <f t="shared" si="9"/>
        <v>2.5295424460778669E-2</v>
      </c>
      <c r="X18" s="21" t="s">
        <v>17</v>
      </c>
      <c r="Y18" s="20">
        <f t="shared" si="10"/>
        <v>-3.2419827579722692E-2</v>
      </c>
      <c r="Z18" s="20">
        <f t="shared" si="11"/>
        <v>2.5406901726843435E-2</v>
      </c>
    </row>
    <row r="19" spans="1:26" x14ac:dyDescent="0.25">
      <c r="A19" s="58" t="s">
        <v>18</v>
      </c>
      <c r="B19" s="53">
        <v>87</v>
      </c>
      <c r="C19" s="54">
        <v>85.621209340039556</v>
      </c>
      <c r="D19" s="54">
        <v>85.799337986025293</v>
      </c>
      <c r="E19" s="54">
        <v>96.744287548243065</v>
      </c>
      <c r="F19" s="54">
        <v>128.32128745545523</v>
      </c>
      <c r="G19" s="62">
        <v>133.48709633227617</v>
      </c>
      <c r="I19" s="21" t="s">
        <v>18</v>
      </c>
      <c r="J19" s="20">
        <f t="shared" si="0"/>
        <v>-1.2305516265912305E-2</v>
      </c>
      <c r="K19" s="20">
        <f t="shared" si="1"/>
        <v>2.1216407355021217E-2</v>
      </c>
      <c r="L19" s="21" t="s">
        <v>18</v>
      </c>
      <c r="M19" s="20">
        <f t="shared" si="2"/>
        <v>-1.23061603306174E-2</v>
      </c>
      <c r="N19" s="20">
        <f t="shared" si="3"/>
        <v>1.7875527420683105E-2</v>
      </c>
      <c r="O19" s="21" t="s">
        <v>18</v>
      </c>
      <c r="P19" s="20">
        <f t="shared" si="4"/>
        <v>-1.2526144342009771E-2</v>
      </c>
      <c r="Q19" s="20">
        <f t="shared" si="5"/>
        <v>1.4633163376918475E-2</v>
      </c>
      <c r="R19" s="21" t="s">
        <v>18</v>
      </c>
      <c r="S19" s="20">
        <f t="shared" si="6"/>
        <v>-1.4266514159128128E-2</v>
      </c>
      <c r="T19" s="20">
        <f t="shared" si="7"/>
        <v>1.7497783705778504E-2</v>
      </c>
      <c r="U19" s="21" t="s">
        <v>18</v>
      </c>
      <c r="V19" s="20">
        <f t="shared" si="8"/>
        <v>-1.9077333525571734E-2</v>
      </c>
      <c r="W19" s="20">
        <f t="shared" si="9"/>
        <v>1.9106597503322012E-2</v>
      </c>
      <c r="X19" s="21" t="s">
        <v>18</v>
      </c>
      <c r="Y19" s="20">
        <f t="shared" si="10"/>
        <v>-2.0056211880444187E-2</v>
      </c>
      <c r="Z19" s="20">
        <f t="shared" si="11"/>
        <v>2.2173485689454025E-2</v>
      </c>
    </row>
    <row r="20" spans="1:26" ht="15.75" thickBot="1" x14ac:dyDescent="0.3">
      <c r="A20" s="59" t="s">
        <v>19</v>
      </c>
      <c r="B20" s="55">
        <v>108</v>
      </c>
      <c r="C20" s="56">
        <v>127.30251323537271</v>
      </c>
      <c r="D20" s="56">
        <v>138.8339313862007</v>
      </c>
      <c r="E20" s="56">
        <v>146.36757909068788</v>
      </c>
      <c r="F20" s="56">
        <v>158.44489964727026</v>
      </c>
      <c r="G20" s="63">
        <v>187.09596733916499</v>
      </c>
      <c r="I20" s="21" t="s">
        <v>19</v>
      </c>
      <c r="J20" s="20">
        <f t="shared" si="0"/>
        <v>-1.5275813295615276E-2</v>
      </c>
      <c r="K20" s="20">
        <f t="shared" si="1"/>
        <v>2.3903818953323903E-2</v>
      </c>
      <c r="L20" s="21" t="s">
        <v>19</v>
      </c>
      <c r="M20" s="20">
        <f t="shared" si="2"/>
        <v>-1.8296928418090438E-2</v>
      </c>
      <c r="N20" s="20">
        <f t="shared" si="3"/>
        <v>3.7089386959134149E-2</v>
      </c>
      <c r="O20" s="21" t="s">
        <v>19</v>
      </c>
      <c r="P20" s="20">
        <f t="shared" si="4"/>
        <v>-2.0268849444916252E-2</v>
      </c>
      <c r="Q20" s="20">
        <f t="shared" si="5"/>
        <v>4.5035058234427681E-2</v>
      </c>
      <c r="R20" s="21" t="s">
        <v>19</v>
      </c>
      <c r="S20" s="20">
        <f t="shared" si="6"/>
        <v>-2.1584273267745275E-2</v>
      </c>
      <c r="T20" s="20">
        <f t="shared" si="7"/>
        <v>4.8531971720131815E-2</v>
      </c>
      <c r="U20" s="21" t="s">
        <v>19</v>
      </c>
      <c r="V20" s="20">
        <f t="shared" si="8"/>
        <v>-2.3555765812013102E-2</v>
      </c>
      <c r="W20" s="20">
        <f t="shared" si="9"/>
        <v>5.3615938645075155E-2</v>
      </c>
      <c r="X20" s="21" t="s">
        <v>19</v>
      </c>
      <c r="Y20" s="20">
        <f t="shared" si="10"/>
        <v>-2.8110854652126011E-2</v>
      </c>
      <c r="Z20" s="20">
        <f t="shared" si="11"/>
        <v>5.9185915480904808E-2</v>
      </c>
    </row>
    <row r="21" spans="1:26" ht="15.75" thickTop="1" x14ac:dyDescent="0.25">
      <c r="A21" s="58" t="s">
        <v>20</v>
      </c>
      <c r="B21" s="53">
        <v>4129</v>
      </c>
      <c r="C21" s="54">
        <v>4036.8346715958569</v>
      </c>
      <c r="D21" s="54">
        <v>3945.4869755704526</v>
      </c>
      <c r="E21" s="54">
        <v>3870.9976783814077</v>
      </c>
      <c r="F21" s="54">
        <v>3799.9130126454347</v>
      </c>
      <c r="G21" s="62">
        <v>3715.3865369670907</v>
      </c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 x14ac:dyDescent="0.25">
      <c r="A22" s="50"/>
      <c r="B22" s="50"/>
      <c r="C22" s="50"/>
      <c r="D22" s="50"/>
      <c r="E22" s="50"/>
      <c r="F22" s="50"/>
      <c r="G22" s="50"/>
    </row>
    <row r="23" spans="1:26" x14ac:dyDescent="0.25">
      <c r="A23" s="922" t="s">
        <v>32</v>
      </c>
      <c r="B23" s="923"/>
      <c r="C23" s="923"/>
      <c r="D23" s="923"/>
      <c r="E23" s="923"/>
      <c r="F23" s="923"/>
      <c r="G23" s="924"/>
    </row>
    <row r="24" spans="1:26" x14ac:dyDescent="0.25">
      <c r="A24" s="57" t="s">
        <v>1</v>
      </c>
      <c r="B24" s="51">
        <v>2010</v>
      </c>
      <c r="C24" s="51">
        <v>2015</v>
      </c>
      <c r="D24" s="51">
        <v>2020</v>
      </c>
      <c r="E24" s="51">
        <v>2025</v>
      </c>
      <c r="F24" s="51">
        <v>2030</v>
      </c>
      <c r="G24" s="60">
        <v>2035</v>
      </c>
      <c r="Q24" s="919" t="s">
        <v>223</v>
      </c>
      <c r="R24" s="918"/>
      <c r="S24" s="920">
        <f>(SUM(B$48:B$50,B$61:B$65)/SUM(B$51:B$60))*100</f>
        <v>53.129737925059558</v>
      </c>
    </row>
    <row r="25" spans="1:26" x14ac:dyDescent="0.25">
      <c r="A25" s="57" t="s">
        <v>2</v>
      </c>
      <c r="B25" s="51">
        <v>190</v>
      </c>
      <c r="C25" s="52">
        <v>133.59553700692757</v>
      </c>
      <c r="D25" s="52">
        <v>148.72758910538292</v>
      </c>
      <c r="E25" s="52">
        <v>180.14619276599242</v>
      </c>
      <c r="F25" s="52">
        <v>198.97224330181498</v>
      </c>
      <c r="G25" s="61">
        <v>203.93032118072858</v>
      </c>
      <c r="Q25" s="919" t="s">
        <v>224</v>
      </c>
      <c r="R25" s="918"/>
      <c r="S25" s="920">
        <f>(SUM(B$48:B$50)/SUM(B$51:B$60))*100</f>
        <v>23.954949101147932</v>
      </c>
    </row>
    <row r="26" spans="1:26" x14ac:dyDescent="0.25">
      <c r="A26" s="57" t="s">
        <v>3</v>
      </c>
      <c r="B26" s="51">
        <v>172</v>
      </c>
      <c r="C26" s="52">
        <v>187.21593469977611</v>
      </c>
      <c r="D26" s="52">
        <v>130.6087334851926</v>
      </c>
      <c r="E26" s="52">
        <v>146.5457133068266</v>
      </c>
      <c r="F26" s="52">
        <v>177.65938405559149</v>
      </c>
      <c r="G26" s="61">
        <v>195.95849352024786</v>
      </c>
      <c r="Q26" s="919" t="s">
        <v>225</v>
      </c>
      <c r="R26" s="918"/>
      <c r="S26" s="920">
        <f>(SUM(B$61:B$65)/SUM(B$51:B$60))*100</f>
        <v>29.17478882391163</v>
      </c>
    </row>
    <row r="27" spans="1:26" x14ac:dyDescent="0.25">
      <c r="A27" s="57" t="s">
        <v>4</v>
      </c>
      <c r="B27" s="51">
        <v>197</v>
      </c>
      <c r="C27" s="52">
        <v>168.93349304240519</v>
      </c>
      <c r="D27" s="52">
        <v>184.51326896191628</v>
      </c>
      <c r="E27" s="52">
        <v>127.67338142663191</v>
      </c>
      <c r="F27" s="52">
        <v>144.44889203210477</v>
      </c>
      <c r="G27" s="61">
        <v>175.25911301120306</v>
      </c>
      <c r="Q27" s="919" t="s">
        <v>226</v>
      </c>
      <c r="R27" s="918"/>
      <c r="S27" s="920">
        <f>(SUM(B$61:B$65)/SUM(B$48:B$50))*100</f>
        <v>121.79023508137432</v>
      </c>
    </row>
    <row r="28" spans="1:26" x14ac:dyDescent="0.25">
      <c r="A28" s="57" t="s">
        <v>5</v>
      </c>
      <c r="B28" s="51">
        <v>163</v>
      </c>
      <c r="C28" s="52">
        <v>194.30107718522802</v>
      </c>
      <c r="D28" s="52">
        <v>165.76270558177083</v>
      </c>
      <c r="E28" s="52">
        <v>181.71173850399862</v>
      </c>
      <c r="F28" s="52">
        <v>124.6795121794265</v>
      </c>
      <c r="G28" s="61">
        <v>142.29868338098979</v>
      </c>
      <c r="Q28" s="919" t="s">
        <v>227</v>
      </c>
      <c r="R28" s="918"/>
      <c r="S28" s="921">
        <f>(B$21/B$43)*100</f>
        <v>140.39442366541991</v>
      </c>
    </row>
    <row r="29" spans="1:26" x14ac:dyDescent="0.25">
      <c r="A29" s="57" t="s">
        <v>6</v>
      </c>
      <c r="B29" s="51">
        <v>77</v>
      </c>
      <c r="C29" s="52">
        <v>161.71158538141205</v>
      </c>
      <c r="D29" s="52">
        <v>191.68795143370633</v>
      </c>
      <c r="E29" s="52">
        <v>162.67695507445723</v>
      </c>
      <c r="F29" s="52">
        <v>179.031377717765</v>
      </c>
      <c r="G29" s="61">
        <v>121.77400119292827</v>
      </c>
      <c r="Q29" s="919" t="s">
        <v>228</v>
      </c>
      <c r="R29" s="918"/>
      <c r="S29" s="921">
        <f>(SUM(B$48)/SUM(B$28:B$33))*1000</f>
        <v>470.95959595959596</v>
      </c>
    </row>
    <row r="30" spans="1:26" x14ac:dyDescent="0.25">
      <c r="A30" s="57" t="s">
        <v>7</v>
      </c>
      <c r="B30" s="51">
        <v>136</v>
      </c>
      <c r="C30" s="52">
        <v>74.883232902058609</v>
      </c>
      <c r="D30" s="52">
        <v>160.37784867344249</v>
      </c>
      <c r="E30" s="52">
        <v>188.9880785362347</v>
      </c>
      <c r="F30" s="52">
        <v>159.54581556324803</v>
      </c>
      <c r="G30" s="61">
        <v>176.31538486781542</v>
      </c>
      <c r="Q30" s="919" t="s">
        <v>229</v>
      </c>
      <c r="R30" s="918"/>
      <c r="S30" s="921">
        <f>(SUM(B$52:B$54)/SUM(B$48:B$51,B$55:B$65))*100</f>
        <v>22.679160159639078</v>
      </c>
    </row>
    <row r="31" spans="1:26" x14ac:dyDescent="0.25">
      <c r="A31" s="57" t="s">
        <v>8</v>
      </c>
      <c r="B31" s="51">
        <v>118</v>
      </c>
      <c r="C31" s="52">
        <v>133.73849934735554</v>
      </c>
      <c r="D31" s="52">
        <v>72.584651658412383</v>
      </c>
      <c r="E31" s="52">
        <v>158.66490797615609</v>
      </c>
      <c r="F31" s="52">
        <v>185.82396760279903</v>
      </c>
      <c r="G31" s="61">
        <v>156.0479141463172</v>
      </c>
      <c r="Q31" s="918"/>
      <c r="R31" s="918"/>
      <c r="S31" s="904"/>
    </row>
    <row r="32" spans="1:26" x14ac:dyDescent="0.25">
      <c r="A32" s="57" t="s">
        <v>9</v>
      </c>
      <c r="B32" s="51">
        <v>140</v>
      </c>
      <c r="C32" s="52">
        <v>115.29852181055497</v>
      </c>
      <c r="D32" s="52">
        <v>131.29321242781353</v>
      </c>
      <c r="E32" s="52">
        <v>70.189243049311656</v>
      </c>
      <c r="F32" s="52">
        <v>156.74138532675087</v>
      </c>
      <c r="G32" s="61">
        <v>182.39726598740401</v>
      </c>
      <c r="Q32" s="904"/>
      <c r="R32" s="904"/>
      <c r="S32" s="904"/>
    </row>
    <row r="33" spans="1:19" x14ac:dyDescent="0.25">
      <c r="A33" s="57" t="s">
        <v>10</v>
      </c>
      <c r="B33" s="51">
        <v>158</v>
      </c>
      <c r="C33" s="52">
        <v>136.99273504434737</v>
      </c>
      <c r="D33" s="52">
        <v>112.68695336066413</v>
      </c>
      <c r="E33" s="52">
        <v>128.94615992260748</v>
      </c>
      <c r="F33" s="52">
        <v>67.861388505068504</v>
      </c>
      <c r="G33" s="61">
        <v>154.94231467130766</v>
      </c>
      <c r="Q33" s="904"/>
      <c r="R33" s="904"/>
      <c r="S33" s="904"/>
    </row>
    <row r="34" spans="1:19" x14ac:dyDescent="0.25">
      <c r="A34" s="58" t="s">
        <v>11</v>
      </c>
      <c r="B34" s="53">
        <v>219</v>
      </c>
      <c r="C34" s="54">
        <v>153.60214565111224</v>
      </c>
      <c r="D34" s="54">
        <v>133.68156588729843</v>
      </c>
      <c r="E34" s="54">
        <v>109.82081222138626</v>
      </c>
      <c r="F34" s="54">
        <v>126.31093865218914</v>
      </c>
      <c r="G34" s="62">
        <v>65.397707276626178</v>
      </c>
      <c r="Q34" s="904"/>
      <c r="R34" s="904"/>
      <c r="S34" s="904"/>
    </row>
    <row r="35" spans="1:19" x14ac:dyDescent="0.25">
      <c r="A35" s="58" t="s">
        <v>12</v>
      </c>
      <c r="B35" s="53">
        <v>222</v>
      </c>
      <c r="C35" s="54">
        <v>213.10908235930441</v>
      </c>
      <c r="D35" s="54">
        <v>148.5667237463864</v>
      </c>
      <c r="E35" s="54">
        <v>129.82078347681653</v>
      </c>
      <c r="F35" s="54">
        <v>106.50992958644726</v>
      </c>
      <c r="G35" s="62">
        <v>123.15224141750473</v>
      </c>
      <c r="Q35" s="904"/>
      <c r="R35" s="904"/>
      <c r="S35" s="904"/>
    </row>
    <row r="36" spans="1:19" x14ac:dyDescent="0.25">
      <c r="A36" s="58" t="s">
        <v>13</v>
      </c>
      <c r="B36" s="53">
        <v>216</v>
      </c>
      <c r="C36" s="54">
        <v>216.52123625467931</v>
      </c>
      <c r="D36" s="54">
        <v>207.66156884190542</v>
      </c>
      <c r="E36" s="54">
        <v>143.86372162552385</v>
      </c>
      <c r="F36" s="54">
        <v>126.26526470389943</v>
      </c>
      <c r="G36" s="62">
        <v>103.44941203135888</v>
      </c>
      <c r="Q36" s="904"/>
      <c r="R36" s="904"/>
      <c r="S36" s="904"/>
    </row>
    <row r="37" spans="1:19" x14ac:dyDescent="0.25">
      <c r="A37" s="58" t="s">
        <v>14</v>
      </c>
      <c r="B37" s="53">
        <v>183</v>
      </c>
      <c r="C37" s="54">
        <v>209.65137918348688</v>
      </c>
      <c r="D37" s="54">
        <v>209.71773566323427</v>
      </c>
      <c r="E37" s="54">
        <v>200.9561032018438</v>
      </c>
      <c r="F37" s="54">
        <v>138.33388484739476</v>
      </c>
      <c r="G37" s="62">
        <v>121.98342110399406</v>
      </c>
      <c r="Q37" s="904"/>
      <c r="R37" s="904"/>
      <c r="S37" s="904"/>
    </row>
    <row r="38" spans="1:19" x14ac:dyDescent="0.25">
      <c r="A38" s="58" t="s">
        <v>15</v>
      </c>
      <c r="B38" s="53">
        <v>160</v>
      </c>
      <c r="C38" s="54">
        <v>173.96122102766276</v>
      </c>
      <c r="D38" s="54">
        <v>199.39320798828192</v>
      </c>
      <c r="E38" s="54">
        <v>199.02591142820012</v>
      </c>
      <c r="F38" s="54">
        <v>190.55812025446943</v>
      </c>
      <c r="G38" s="62">
        <v>130.32286851185833</v>
      </c>
      <c r="Q38" s="904"/>
      <c r="R38" s="904"/>
      <c r="S38" s="904"/>
    </row>
    <row r="39" spans="1:19" x14ac:dyDescent="0.25">
      <c r="A39" s="58" t="s">
        <v>16</v>
      </c>
      <c r="B39" s="53">
        <v>127</v>
      </c>
      <c r="C39" s="54">
        <v>148.67165478423794</v>
      </c>
      <c r="D39" s="54">
        <v>161.45144136781602</v>
      </c>
      <c r="E39" s="54">
        <v>185.1513186859523</v>
      </c>
      <c r="F39" s="54">
        <v>184.41376354719637</v>
      </c>
      <c r="G39" s="62">
        <v>176.43382874348882</v>
      </c>
      <c r="Q39" s="904"/>
      <c r="R39" s="904"/>
      <c r="S39" s="904"/>
    </row>
    <row r="40" spans="1:19" x14ac:dyDescent="0.25">
      <c r="A40" s="58" t="s">
        <v>17</v>
      </c>
      <c r="B40" s="53">
        <v>144</v>
      </c>
      <c r="C40" s="54">
        <v>116.14398485303077</v>
      </c>
      <c r="D40" s="54">
        <v>136.71391112910101</v>
      </c>
      <c r="E40" s="54">
        <v>148.27352951397845</v>
      </c>
      <c r="F40" s="54">
        <v>170.14649501139101</v>
      </c>
      <c r="G40" s="62">
        <v>169.09940713294415</v>
      </c>
      <c r="Q40" s="904"/>
      <c r="R40" s="904"/>
      <c r="S40" s="904"/>
    </row>
    <row r="41" spans="1:19" x14ac:dyDescent="0.25">
      <c r="A41" s="58" t="s">
        <v>18</v>
      </c>
      <c r="B41" s="53">
        <v>150</v>
      </c>
      <c r="C41" s="54">
        <v>124.37057816823838</v>
      </c>
      <c r="D41" s="54">
        <v>100.23161925176353</v>
      </c>
      <c r="E41" s="54">
        <v>118.6562182890127</v>
      </c>
      <c r="F41" s="54">
        <v>128.51812792563678</v>
      </c>
      <c r="G41" s="62">
        <v>147.57892656372076</v>
      </c>
      <c r="Q41" s="904"/>
      <c r="R41" s="904"/>
      <c r="S41" s="904"/>
    </row>
    <row r="42" spans="1:19" ht="15.75" thickBot="1" x14ac:dyDescent="0.3">
      <c r="A42" s="59" t="s">
        <v>19</v>
      </c>
      <c r="B42" s="55">
        <v>169</v>
      </c>
      <c r="C42" s="56">
        <v>258.05272154799212</v>
      </c>
      <c r="D42" s="56">
        <v>308.47306858161528</v>
      </c>
      <c r="E42" s="56">
        <v>329.1056928837458</v>
      </c>
      <c r="F42" s="56">
        <v>360.64087603472086</v>
      </c>
      <c r="G42" s="63">
        <v>393.92064904424615</v>
      </c>
      <c r="Q42" s="904"/>
      <c r="R42" s="904"/>
      <c r="S42" s="904"/>
    </row>
    <row r="43" spans="1:19" ht="15.75" thickTop="1" x14ac:dyDescent="0.25">
      <c r="A43" s="58" t="s">
        <v>20</v>
      </c>
      <c r="B43" s="53">
        <v>2941</v>
      </c>
      <c r="C43" s="54">
        <v>2920.7546202498106</v>
      </c>
      <c r="D43" s="54">
        <v>2904.1337571457038</v>
      </c>
      <c r="E43" s="54">
        <v>2910.2164618886763</v>
      </c>
      <c r="F43" s="54">
        <v>2926.4613668479142</v>
      </c>
      <c r="G43" s="62">
        <v>2940.261953784684</v>
      </c>
      <c r="Q43" s="904"/>
      <c r="R43" s="904"/>
      <c r="S43" s="904"/>
    </row>
    <row r="44" spans="1:19" x14ac:dyDescent="0.25">
      <c r="A44" s="50"/>
      <c r="B44" s="50"/>
      <c r="C44" s="50"/>
      <c r="D44" s="50"/>
      <c r="E44" s="50"/>
      <c r="F44" s="50"/>
      <c r="G44" s="50"/>
      <c r="Q44" s="919" t="s">
        <v>223</v>
      </c>
      <c r="R44" s="918"/>
      <c r="S44" s="920">
        <f>(SUM(C$48:C$50,C$61:C$65)/SUM(C$51:C$60))*100</f>
        <v>54.844423717927192</v>
      </c>
    </row>
    <row r="45" spans="1:19" x14ac:dyDescent="0.25">
      <c r="A45" s="50"/>
      <c r="B45" s="50"/>
      <c r="C45" s="50"/>
      <c r="D45" s="50"/>
      <c r="E45" s="50"/>
      <c r="F45" s="50"/>
      <c r="G45" s="50"/>
      <c r="Q45" s="919" t="s">
        <v>224</v>
      </c>
      <c r="R45" s="918"/>
      <c r="S45" s="920">
        <f>(SUM(C$48:C$50)/SUM(C$51:C$60))*100</f>
        <v>21.367263889920967</v>
      </c>
    </row>
    <row r="46" spans="1:19" x14ac:dyDescent="0.25">
      <c r="A46" s="922" t="s">
        <v>33</v>
      </c>
      <c r="B46" s="923"/>
      <c r="C46" s="923"/>
      <c r="D46" s="923"/>
      <c r="E46" s="923"/>
      <c r="F46" s="923"/>
      <c r="G46" s="924"/>
      <c r="Q46" s="919" t="s">
        <v>225</v>
      </c>
      <c r="R46" s="918"/>
      <c r="S46" s="920">
        <f>(SUM(C$61:C$65)/SUM(C$51:C$60))*100</f>
        <v>33.477159828006222</v>
      </c>
    </row>
    <row r="47" spans="1:19" x14ac:dyDescent="0.25">
      <c r="A47" s="57" t="s">
        <v>1</v>
      </c>
      <c r="B47" s="51">
        <v>2010</v>
      </c>
      <c r="C47" s="51">
        <v>2015</v>
      </c>
      <c r="D47" s="51">
        <v>2020</v>
      </c>
      <c r="E47" s="51">
        <v>2025</v>
      </c>
      <c r="F47" s="51">
        <v>2030</v>
      </c>
      <c r="G47" s="60">
        <v>2035</v>
      </c>
      <c r="Q47" s="919" t="s">
        <v>226</v>
      </c>
      <c r="R47" s="918"/>
      <c r="S47" s="920">
        <f>(SUM(C$61:C$65)/SUM(C$48:C$50))*100</f>
        <v>156.67499592120237</v>
      </c>
    </row>
    <row r="48" spans="1:19" x14ac:dyDescent="0.25">
      <c r="A48" s="57" t="s">
        <v>2</v>
      </c>
      <c r="B48" s="51">
        <v>373</v>
      </c>
      <c r="C48" s="52">
        <v>272.83508259647778</v>
      </c>
      <c r="D48" s="52">
        <v>303.5233367634936</v>
      </c>
      <c r="E48" s="52">
        <v>367.64532038954053</v>
      </c>
      <c r="F48" s="52">
        <v>406.06580229670794</v>
      </c>
      <c r="G48" s="61">
        <v>416.1843289447603</v>
      </c>
      <c r="Q48" s="919" t="s">
        <v>227</v>
      </c>
      <c r="R48" s="918"/>
      <c r="S48" s="921">
        <f>(C$21/C$43)*100</f>
        <v>138.21204436717071</v>
      </c>
    </row>
    <row r="49" spans="1:19" x14ac:dyDescent="0.25">
      <c r="A49" s="57" t="s">
        <v>3</v>
      </c>
      <c r="B49" s="51">
        <v>326</v>
      </c>
      <c r="C49" s="52">
        <v>367.44064742411251</v>
      </c>
      <c r="D49" s="52">
        <v>266.75700360618737</v>
      </c>
      <c r="E49" s="52">
        <v>298.84147833789001</v>
      </c>
      <c r="F49" s="52">
        <v>362.30021109966731</v>
      </c>
      <c r="G49" s="61">
        <v>399.61734470154897</v>
      </c>
      <c r="Q49" s="919" t="s">
        <v>228</v>
      </c>
      <c r="R49" s="918"/>
      <c r="S49" s="921">
        <f>(SUM(C$48)/SUM(C$28:C$33))*1000</f>
        <v>333.97786204707285</v>
      </c>
    </row>
    <row r="50" spans="1:19" x14ac:dyDescent="0.25">
      <c r="A50" s="57" t="s">
        <v>4</v>
      </c>
      <c r="B50" s="51">
        <v>407</v>
      </c>
      <c r="C50" s="52">
        <v>319.81468116121709</v>
      </c>
      <c r="D50" s="52">
        <v>362.46096818517663</v>
      </c>
      <c r="E50" s="52">
        <v>261.09383505273689</v>
      </c>
      <c r="F50" s="52">
        <v>294.6787810502654</v>
      </c>
      <c r="G50" s="61">
        <v>357.55482254368189</v>
      </c>
      <c r="Q50" s="919" t="s">
        <v>229</v>
      </c>
      <c r="R50" s="918"/>
      <c r="S50" s="921">
        <f>(SUM(C$52:C$54)/SUM(C$48:C$51,C$55:C$65))*100</f>
        <v>22.368827848290945</v>
      </c>
    </row>
    <row r="51" spans="1:19" x14ac:dyDescent="0.25">
      <c r="A51" s="57" t="s">
        <v>5</v>
      </c>
      <c r="B51" s="51">
        <v>406</v>
      </c>
      <c r="C51" s="52">
        <v>400.54933829985202</v>
      </c>
      <c r="D51" s="52">
        <v>313.4286923471023</v>
      </c>
      <c r="E51" s="52">
        <v>357.27479101160816</v>
      </c>
      <c r="F51" s="52">
        <v>255.29081208442631</v>
      </c>
      <c r="G51" s="61">
        <v>290.38752849232588</v>
      </c>
      <c r="Q51" s="904"/>
      <c r="R51" s="904"/>
      <c r="S51" s="904"/>
    </row>
    <row r="52" spans="1:19" x14ac:dyDescent="0.25">
      <c r="A52" s="57" t="s">
        <v>6</v>
      </c>
      <c r="B52" s="51">
        <v>404</v>
      </c>
      <c r="C52" s="52">
        <v>398.71035969939146</v>
      </c>
      <c r="D52" s="52">
        <v>393.38791115426022</v>
      </c>
      <c r="E52" s="52">
        <v>306.5553546228582</v>
      </c>
      <c r="F52" s="52">
        <v>351.53953402058812</v>
      </c>
      <c r="G52" s="61">
        <v>249.07709654983933</v>
      </c>
      <c r="Q52" s="904"/>
      <c r="R52" s="904"/>
      <c r="S52" s="904"/>
    </row>
    <row r="53" spans="1:19" x14ac:dyDescent="0.25">
      <c r="A53" s="57" t="s">
        <v>7</v>
      </c>
      <c r="B53" s="51">
        <v>487</v>
      </c>
      <c r="C53" s="52">
        <v>394.00041320464391</v>
      </c>
      <c r="D53" s="52">
        <v>390.62559689183536</v>
      </c>
      <c r="E53" s="52">
        <v>385.51162168286584</v>
      </c>
      <c r="F53" s="52">
        <v>299.20648960317777</v>
      </c>
      <c r="G53" s="61">
        <v>345.2348855213454</v>
      </c>
      <c r="Q53" s="904"/>
      <c r="R53" s="904"/>
      <c r="S53" s="904"/>
    </row>
    <row r="54" spans="1:19" x14ac:dyDescent="0.25">
      <c r="A54" s="57" t="s">
        <v>8</v>
      </c>
      <c r="B54" s="51">
        <v>416</v>
      </c>
      <c r="C54" s="52">
        <v>479.12552597232036</v>
      </c>
      <c r="D54" s="52">
        <v>385.41005683587008</v>
      </c>
      <c r="E54" s="52">
        <v>383.33846124307115</v>
      </c>
      <c r="F54" s="52">
        <v>378.20395010855486</v>
      </c>
      <c r="G54" s="61">
        <v>292.23310798797706</v>
      </c>
      <c r="Q54" s="904"/>
      <c r="R54" s="904"/>
      <c r="S54" s="904"/>
    </row>
    <row r="55" spans="1:19" x14ac:dyDescent="0.25">
      <c r="A55" s="57" t="s">
        <v>9</v>
      </c>
      <c r="B55" s="51">
        <v>435</v>
      </c>
      <c r="C55" s="52">
        <v>407.39810130389469</v>
      </c>
      <c r="D55" s="52">
        <v>470.51122154677842</v>
      </c>
      <c r="E55" s="52">
        <v>376.2198544906326</v>
      </c>
      <c r="F55" s="52">
        <v>375.53096785883474</v>
      </c>
      <c r="G55" s="61">
        <v>370.38112947959621</v>
      </c>
      <c r="Q55" s="904"/>
      <c r="R55" s="904"/>
      <c r="S55" s="904"/>
    </row>
    <row r="56" spans="1:19" x14ac:dyDescent="0.25">
      <c r="A56" s="57" t="s">
        <v>10</v>
      </c>
      <c r="B56" s="51">
        <v>458</v>
      </c>
      <c r="C56" s="52">
        <v>425.07969804869629</v>
      </c>
      <c r="D56" s="52">
        <v>398.00545887453148</v>
      </c>
      <c r="E56" s="52">
        <v>460.96446788018761</v>
      </c>
      <c r="F56" s="52">
        <v>366.20155864858918</v>
      </c>
      <c r="G56" s="61">
        <v>367.25205337076181</v>
      </c>
      <c r="Q56" s="904"/>
      <c r="R56" s="904"/>
      <c r="S56" s="904"/>
    </row>
    <row r="57" spans="1:19" x14ac:dyDescent="0.25">
      <c r="A57" s="58" t="s">
        <v>11</v>
      </c>
      <c r="B57" s="53">
        <v>567</v>
      </c>
      <c r="C57" s="54">
        <v>446.88809728982119</v>
      </c>
      <c r="D57" s="54">
        <v>415.85807295242716</v>
      </c>
      <c r="E57" s="54">
        <v>389.34365888600382</v>
      </c>
      <c r="F57" s="54">
        <v>452.29042414202405</v>
      </c>
      <c r="G57" s="62">
        <v>357.11209548838758</v>
      </c>
      <c r="Q57" s="904"/>
      <c r="R57" s="904"/>
      <c r="S57" s="904"/>
    </row>
    <row r="58" spans="1:19" x14ac:dyDescent="0.25">
      <c r="A58" s="58" t="s">
        <v>12</v>
      </c>
      <c r="B58" s="53">
        <v>555</v>
      </c>
      <c r="C58" s="54">
        <v>548.91312517736503</v>
      </c>
      <c r="D58" s="54">
        <v>430.6744390716234</v>
      </c>
      <c r="E58" s="54">
        <v>401.79376044582835</v>
      </c>
      <c r="F58" s="54">
        <v>375.99783542754665</v>
      </c>
      <c r="G58" s="62">
        <v>438.13334297775287</v>
      </c>
      <c r="Q58" s="904"/>
      <c r="R58" s="904"/>
      <c r="S58" s="904"/>
    </row>
    <row r="59" spans="1:19" x14ac:dyDescent="0.25">
      <c r="A59" s="58" t="s">
        <v>13</v>
      </c>
      <c r="B59" s="53">
        <v>475</v>
      </c>
      <c r="C59" s="54">
        <v>539.57794556559929</v>
      </c>
      <c r="D59" s="54">
        <v>532.44212856585773</v>
      </c>
      <c r="E59" s="54">
        <v>415.82778241385842</v>
      </c>
      <c r="F59" s="54">
        <v>389.04772487463504</v>
      </c>
      <c r="G59" s="62">
        <v>363.90129305086708</v>
      </c>
      <c r="Q59" s="904"/>
      <c r="R59" s="904"/>
      <c r="S59" s="904"/>
    </row>
    <row r="60" spans="1:19" x14ac:dyDescent="0.25">
      <c r="A60" s="58" t="s">
        <v>14</v>
      </c>
      <c r="B60" s="53">
        <v>414</v>
      </c>
      <c r="C60" s="54">
        <v>453.03466354332392</v>
      </c>
      <c r="D60" s="54">
        <v>513.90153349504578</v>
      </c>
      <c r="E60" s="54">
        <v>505.79271706014003</v>
      </c>
      <c r="F60" s="54">
        <v>392.78188461697971</v>
      </c>
      <c r="G60" s="62">
        <v>368.4299105934125</v>
      </c>
      <c r="Q60" s="904"/>
      <c r="R60" s="904"/>
      <c r="S60" s="904"/>
    </row>
    <row r="61" spans="1:19" x14ac:dyDescent="0.25">
      <c r="A61" s="58" t="s">
        <v>15</v>
      </c>
      <c r="B61" s="53">
        <v>322</v>
      </c>
      <c r="C61" s="54">
        <v>387.66607305133425</v>
      </c>
      <c r="D61" s="54">
        <v>423.86400220182696</v>
      </c>
      <c r="E61" s="54">
        <v>480.16242403786742</v>
      </c>
      <c r="F61" s="54">
        <v>471.39325055379805</v>
      </c>
      <c r="G61" s="62">
        <v>363.98641919052147</v>
      </c>
      <c r="Q61" s="904"/>
      <c r="R61" s="904"/>
      <c r="S61" s="904"/>
    </row>
    <row r="62" spans="1:19" x14ac:dyDescent="0.25">
      <c r="A62" s="58" t="s">
        <v>16</v>
      </c>
      <c r="B62" s="53">
        <v>257</v>
      </c>
      <c r="C62" s="54">
        <v>294.839001948283</v>
      </c>
      <c r="D62" s="54">
        <v>354.61142928336096</v>
      </c>
      <c r="E62" s="54">
        <v>387.39823853715234</v>
      </c>
      <c r="F62" s="54">
        <v>438.29308644034126</v>
      </c>
      <c r="G62" s="62">
        <v>429.20610894522986</v>
      </c>
      <c r="Q62" s="904"/>
      <c r="R62" s="904"/>
      <c r="S62" s="904"/>
    </row>
    <row r="63" spans="1:19" x14ac:dyDescent="0.25">
      <c r="A63" s="58" t="s">
        <v>17</v>
      </c>
      <c r="B63" s="53">
        <v>254</v>
      </c>
      <c r="C63" s="54">
        <v>226.36951526769178</v>
      </c>
      <c r="D63" s="54">
        <v>260.82092373517372</v>
      </c>
      <c r="E63" s="54">
        <v>312.5765963661546</v>
      </c>
      <c r="F63" s="54">
        <v>341.6268756041294</v>
      </c>
      <c r="G63" s="62">
        <v>384.8743836343582</v>
      </c>
      <c r="Q63" s="904"/>
      <c r="R63" s="904"/>
      <c r="S63" s="904"/>
    </row>
    <row r="64" spans="1:19" x14ac:dyDescent="0.25">
      <c r="A64" s="58" t="s">
        <v>18</v>
      </c>
      <c r="B64" s="53">
        <v>237</v>
      </c>
      <c r="C64" s="54">
        <v>209.99178750827792</v>
      </c>
      <c r="D64" s="54">
        <v>186.03095723778881</v>
      </c>
      <c r="E64" s="54">
        <v>215.40050583725576</v>
      </c>
      <c r="F64" s="54">
        <v>256.83941538109201</v>
      </c>
      <c r="G64" s="62">
        <v>281.06602289599692</v>
      </c>
      <c r="Q64" s="919" t="s">
        <v>223</v>
      </c>
      <c r="R64" s="918"/>
      <c r="S64" s="920">
        <f>(SUM(D$48:D$50,D$61:D$65)/SUM(D$51:D$60))*100</f>
        <v>61.386078145603882</v>
      </c>
    </row>
    <row r="65" spans="1:19" ht="15.75" thickBot="1" x14ac:dyDescent="0.3">
      <c r="A65" s="59" t="s">
        <v>19</v>
      </c>
      <c r="B65" s="55">
        <v>277</v>
      </c>
      <c r="C65" s="56">
        <v>385.35523478336484</v>
      </c>
      <c r="D65" s="56">
        <v>447.30699996781595</v>
      </c>
      <c r="E65" s="56">
        <v>475.47327197443371</v>
      </c>
      <c r="F65" s="56">
        <v>519.08577568199109</v>
      </c>
      <c r="G65" s="63">
        <v>581.01661638341113</v>
      </c>
      <c r="Q65" s="919" t="s">
        <v>224</v>
      </c>
      <c r="R65" s="918"/>
      <c r="S65" s="920">
        <f>(SUM(D$48:D$50)/SUM(D$51:D$60))*100</f>
        <v>21.976612660183765</v>
      </c>
    </row>
    <row r="66" spans="1:19" ht="15.75" thickTop="1" x14ac:dyDescent="0.25">
      <c r="A66" s="58" t="s">
        <v>20</v>
      </c>
      <c r="B66" s="53">
        <v>7070</v>
      </c>
      <c r="C66" s="54">
        <v>6957.5892918456675</v>
      </c>
      <c r="D66" s="54">
        <v>6849.6207327161555</v>
      </c>
      <c r="E66" s="54">
        <v>6781.2141402700863</v>
      </c>
      <c r="F66" s="54">
        <v>6726.3743794933489</v>
      </c>
      <c r="G66" s="62">
        <v>6655.6484907517743</v>
      </c>
      <c r="Q66" s="919" t="s">
        <v>225</v>
      </c>
      <c r="R66" s="918"/>
      <c r="S66" s="920">
        <f>(SUM(D$61:D$65)/SUM(D$51:D$60))*100</f>
        <v>39.409465485420128</v>
      </c>
    </row>
    <row r="67" spans="1:19" x14ac:dyDescent="0.25">
      <c r="Q67" s="919" t="s">
        <v>226</v>
      </c>
      <c r="R67" s="918"/>
      <c r="S67" s="920">
        <f>(SUM(D$61:D$65)/SUM(D$48:D$50))*100</f>
        <v>179.3245669603142</v>
      </c>
    </row>
    <row r="68" spans="1:19" x14ac:dyDescent="0.25">
      <c r="Q68" s="919" t="s">
        <v>227</v>
      </c>
      <c r="R68" s="918"/>
      <c r="S68" s="921">
        <f>(D$21/D$43)*100</f>
        <v>135.85761901849284</v>
      </c>
    </row>
    <row r="69" spans="1:19" x14ac:dyDescent="0.25">
      <c r="Q69" s="919" t="s">
        <v>228</v>
      </c>
      <c r="R69" s="918"/>
      <c r="S69" s="921">
        <f>(SUM(D$48)/SUM(D$28:D$33))*1000</f>
        <v>363.7652991071343</v>
      </c>
    </row>
    <row r="70" spans="1:19" x14ac:dyDescent="0.25">
      <c r="Q70" s="919" t="s">
        <v>229</v>
      </c>
      <c r="R70" s="918"/>
      <c r="S70" s="921">
        <f>(SUM(D$52:D$54)/SUM(D$48:D$51,D$55:D$65))*100</f>
        <v>20.587728389151259</v>
      </c>
    </row>
    <row r="71" spans="1:19" x14ac:dyDescent="0.25">
      <c r="Q71" s="904"/>
      <c r="R71" s="904"/>
      <c r="S71" s="904"/>
    </row>
    <row r="72" spans="1:19" x14ac:dyDescent="0.25">
      <c r="Q72" s="904"/>
      <c r="R72" s="904"/>
      <c r="S72" s="904"/>
    </row>
    <row r="73" spans="1:19" x14ac:dyDescent="0.25">
      <c r="Q73" s="904"/>
      <c r="R73" s="904"/>
      <c r="S73" s="904"/>
    </row>
    <row r="74" spans="1:19" x14ac:dyDescent="0.25">
      <c r="Q74" s="904"/>
      <c r="R74" s="904"/>
      <c r="S74" s="904"/>
    </row>
    <row r="75" spans="1:19" x14ac:dyDescent="0.25">
      <c r="Q75" s="904"/>
      <c r="R75" s="904"/>
      <c r="S75" s="904"/>
    </row>
    <row r="76" spans="1:19" x14ac:dyDescent="0.25">
      <c r="Q76" s="904"/>
      <c r="R76" s="904"/>
      <c r="S76" s="904"/>
    </row>
    <row r="77" spans="1:19" x14ac:dyDescent="0.25">
      <c r="Q77" s="904"/>
      <c r="R77" s="904"/>
      <c r="S77" s="904"/>
    </row>
    <row r="78" spans="1:19" x14ac:dyDescent="0.25">
      <c r="Q78" s="904"/>
      <c r="R78" s="904"/>
      <c r="S78" s="904"/>
    </row>
    <row r="79" spans="1:19" x14ac:dyDescent="0.25">
      <c r="Q79" s="904"/>
      <c r="R79" s="904"/>
      <c r="S79" s="904"/>
    </row>
    <row r="80" spans="1:19" x14ac:dyDescent="0.25">
      <c r="Q80" s="904"/>
      <c r="R80" s="904"/>
      <c r="S80" s="904"/>
    </row>
    <row r="81" spans="17:19" x14ac:dyDescent="0.25">
      <c r="Q81" s="904"/>
      <c r="R81" s="904"/>
      <c r="S81" s="904"/>
    </row>
    <row r="82" spans="17:19" x14ac:dyDescent="0.25">
      <c r="Q82" s="904"/>
      <c r="R82" s="904"/>
      <c r="S82" s="904"/>
    </row>
    <row r="83" spans="17:19" x14ac:dyDescent="0.25">
      <c r="Q83" s="904"/>
      <c r="R83" s="904"/>
      <c r="S83" s="904"/>
    </row>
    <row r="84" spans="17:19" x14ac:dyDescent="0.25">
      <c r="Q84" s="919" t="s">
        <v>223</v>
      </c>
      <c r="R84" s="918"/>
      <c r="S84" s="920">
        <f>(SUM(E$48:E$50,E$61:E$65)/SUM(E$51:E$60))*100</f>
        <v>70.270071838313186</v>
      </c>
    </row>
    <row r="85" spans="17:19" x14ac:dyDescent="0.25">
      <c r="Q85" s="919" t="s">
        <v>224</v>
      </c>
      <c r="R85" s="918"/>
      <c r="S85" s="920">
        <f>(SUM(E$48:E$50)/SUM(E$51:E$60))*100</f>
        <v>23.290699553588603</v>
      </c>
    </row>
    <row r="86" spans="17:19" x14ac:dyDescent="0.25">
      <c r="Q86" s="919" t="s">
        <v>225</v>
      </c>
      <c r="R86" s="918"/>
      <c r="S86" s="920">
        <f>(SUM(E$61:E$65)/SUM(E$51:E$60))*100</f>
        <v>46.979372284724597</v>
      </c>
    </row>
    <row r="87" spans="17:19" x14ac:dyDescent="0.25">
      <c r="Q87" s="919" t="s">
        <v>226</v>
      </c>
      <c r="R87" s="918"/>
      <c r="S87" s="920">
        <f>(SUM(E$61:E$65)/SUM(E$48:E$50))*100</f>
        <v>201.70872144321689</v>
      </c>
    </row>
    <row r="88" spans="17:19" x14ac:dyDescent="0.25">
      <c r="Q88" s="919" t="s">
        <v>227</v>
      </c>
      <c r="R88" s="918"/>
      <c r="S88" s="921">
        <f>(E$21/E$43)*100</f>
        <v>133.01408087937219</v>
      </c>
    </row>
    <row r="89" spans="17:19" x14ac:dyDescent="0.25">
      <c r="Q89" s="919" t="s">
        <v>228</v>
      </c>
      <c r="R89" s="918"/>
      <c r="S89" s="921">
        <f>(SUM(E$48)/SUM(E$28:E$33))*1000</f>
        <v>412.53901988371388</v>
      </c>
    </row>
    <row r="90" spans="17:19" x14ac:dyDescent="0.25">
      <c r="Q90" s="919" t="s">
        <v>229</v>
      </c>
      <c r="R90" s="918"/>
      <c r="S90" s="921">
        <f>(SUM(E$52:E$54)/SUM(E$48:E$51,E$55:E$65))*100</f>
        <v>18.847555072007559</v>
      </c>
    </row>
    <row r="91" spans="17:19" x14ac:dyDescent="0.25">
      <c r="Q91" s="904"/>
      <c r="R91" s="904"/>
      <c r="S91" s="904"/>
    </row>
    <row r="92" spans="17:19" x14ac:dyDescent="0.25">
      <c r="Q92" s="904"/>
      <c r="R92" s="904"/>
      <c r="S92" s="904"/>
    </row>
    <row r="93" spans="17:19" x14ac:dyDescent="0.25">
      <c r="Q93" s="904"/>
      <c r="R93" s="904"/>
      <c r="S93" s="904"/>
    </row>
    <row r="94" spans="17:19" x14ac:dyDescent="0.25">
      <c r="Q94" s="904"/>
      <c r="R94" s="904"/>
      <c r="S94" s="904"/>
    </row>
    <row r="95" spans="17:19" x14ac:dyDescent="0.25">
      <c r="Q95" s="904"/>
      <c r="R95" s="904"/>
      <c r="S95" s="904"/>
    </row>
    <row r="96" spans="17:19" x14ac:dyDescent="0.25">
      <c r="Q96" s="904"/>
      <c r="R96" s="904"/>
      <c r="S96" s="904"/>
    </row>
    <row r="97" spans="17:19" x14ac:dyDescent="0.25">
      <c r="Q97" s="904"/>
      <c r="R97" s="904"/>
      <c r="S97" s="904"/>
    </row>
    <row r="98" spans="17:19" x14ac:dyDescent="0.25">
      <c r="Q98" s="904"/>
      <c r="R98" s="904"/>
      <c r="S98" s="904"/>
    </row>
    <row r="99" spans="17:19" x14ac:dyDescent="0.25">
      <c r="Q99" s="904"/>
      <c r="R99" s="904"/>
      <c r="S99" s="904"/>
    </row>
    <row r="100" spans="17:19" x14ac:dyDescent="0.25">
      <c r="Q100" s="904"/>
      <c r="R100" s="904"/>
      <c r="S100" s="904"/>
    </row>
    <row r="101" spans="17:19" x14ac:dyDescent="0.25">
      <c r="Q101" s="904"/>
      <c r="R101" s="904"/>
      <c r="S101" s="904"/>
    </row>
    <row r="102" spans="17:19" x14ac:dyDescent="0.25">
      <c r="Q102" s="904"/>
      <c r="R102" s="904"/>
      <c r="S102" s="904"/>
    </row>
    <row r="103" spans="17:19" x14ac:dyDescent="0.25">
      <c r="Q103" s="904"/>
      <c r="R103" s="904"/>
      <c r="S103" s="904"/>
    </row>
    <row r="104" spans="17:19" x14ac:dyDescent="0.25">
      <c r="Q104" s="919" t="s">
        <v>223</v>
      </c>
      <c r="R104" s="918"/>
      <c r="S104" s="920">
        <f>(SUM(F$48:F$50,F$61:F$65)/SUM(F$51:F$60))*100</f>
        <v>84.989155770581888</v>
      </c>
    </row>
    <row r="105" spans="17:19" x14ac:dyDescent="0.25">
      <c r="Q105" s="919" t="s">
        <v>224</v>
      </c>
      <c r="R105" s="918"/>
      <c r="S105" s="920">
        <f>(SUM(F$48:F$50)/SUM(F$51:F$60))*100</f>
        <v>29.235922352244721</v>
      </c>
    </row>
    <row r="106" spans="17:19" x14ac:dyDescent="0.25">
      <c r="Q106" s="919" t="s">
        <v>225</v>
      </c>
      <c r="R106" s="918"/>
      <c r="S106" s="920">
        <f>(SUM(F$61:F$65)/SUM(F$51:F$60))*100</f>
        <v>55.753233418337189</v>
      </c>
    </row>
    <row r="107" spans="17:19" x14ac:dyDescent="0.25">
      <c r="Q107" s="919" t="s">
        <v>226</v>
      </c>
      <c r="R107" s="918"/>
      <c r="S107" s="920">
        <f>(SUM(F$61:F$65)/SUM(F$48:F$50))*100</f>
        <v>190.70112701286632</v>
      </c>
    </row>
    <row r="108" spans="17:19" x14ac:dyDescent="0.25">
      <c r="Q108" s="919" t="s">
        <v>227</v>
      </c>
      <c r="R108" s="918"/>
      <c r="S108" s="921">
        <f>(F$21/F$43)*100</f>
        <v>129.84668294932297</v>
      </c>
    </row>
    <row r="109" spans="17:19" x14ac:dyDescent="0.25">
      <c r="Q109" s="919" t="s">
        <v>228</v>
      </c>
      <c r="R109" s="918"/>
      <c r="S109" s="921">
        <f>(SUM(F$48)/SUM(F$28:F$33))*1000</f>
        <v>464.77451729205347</v>
      </c>
    </row>
    <row r="110" spans="17:19" x14ac:dyDescent="0.25">
      <c r="Q110" s="919" t="s">
        <v>229</v>
      </c>
      <c r="R110" s="918"/>
      <c r="S110" s="921">
        <f>(SUM(F$52:F$54)/SUM(F$48:F$51,F$55:F$65))*100</f>
        <v>18.059914453483294</v>
      </c>
    </row>
    <row r="111" spans="17:19" x14ac:dyDescent="0.25">
      <c r="Q111" s="904"/>
      <c r="R111" s="904"/>
      <c r="S111" s="904"/>
    </row>
    <row r="112" spans="17:19" x14ac:dyDescent="0.25">
      <c r="Q112" s="904"/>
      <c r="R112" s="904"/>
      <c r="S112" s="904"/>
    </row>
    <row r="113" spans="17:19" x14ac:dyDescent="0.25">
      <c r="Q113" s="904"/>
      <c r="R113" s="904"/>
      <c r="S113" s="904"/>
    </row>
    <row r="114" spans="17:19" x14ac:dyDescent="0.25">
      <c r="Q114" s="904"/>
      <c r="R114" s="904"/>
      <c r="S114" s="904"/>
    </row>
    <row r="115" spans="17:19" x14ac:dyDescent="0.25">
      <c r="Q115" s="904"/>
      <c r="R115" s="904"/>
      <c r="S115" s="904"/>
    </row>
    <row r="116" spans="17:19" x14ac:dyDescent="0.25">
      <c r="Q116" s="904"/>
      <c r="R116" s="904"/>
      <c r="S116" s="904"/>
    </row>
    <row r="117" spans="17:19" x14ac:dyDescent="0.25">
      <c r="Q117" s="904"/>
      <c r="R117" s="904"/>
      <c r="S117" s="904"/>
    </row>
    <row r="118" spans="17:19" x14ac:dyDescent="0.25">
      <c r="Q118" s="904"/>
      <c r="R118" s="904"/>
      <c r="S118" s="904"/>
    </row>
    <row r="119" spans="17:19" x14ac:dyDescent="0.25">
      <c r="Q119" s="904"/>
      <c r="R119" s="904"/>
      <c r="S119" s="904"/>
    </row>
    <row r="120" spans="17:19" x14ac:dyDescent="0.25">
      <c r="Q120" s="904"/>
      <c r="R120" s="904"/>
      <c r="S120" s="904"/>
    </row>
    <row r="121" spans="17:19" x14ac:dyDescent="0.25">
      <c r="Q121" s="904"/>
      <c r="R121" s="904"/>
      <c r="S121" s="904"/>
    </row>
    <row r="122" spans="17:19" x14ac:dyDescent="0.25">
      <c r="Q122" s="904"/>
      <c r="R122" s="904"/>
      <c r="S122" s="904"/>
    </row>
    <row r="123" spans="17:19" x14ac:dyDescent="0.25">
      <c r="Q123" s="904"/>
      <c r="R123" s="904"/>
      <c r="S123" s="904"/>
    </row>
    <row r="124" spans="17:19" x14ac:dyDescent="0.25">
      <c r="Q124" s="919" t="s">
        <v>223</v>
      </c>
      <c r="R124" s="918"/>
      <c r="S124" s="920">
        <f>(SUM(G$48:G$50,G$61:G$65)/SUM(G$51:G$60))*100</f>
        <v>93.357729959615995</v>
      </c>
    </row>
    <row r="125" spans="17:19" x14ac:dyDescent="0.25">
      <c r="Q125" s="919" t="s">
        <v>224</v>
      </c>
      <c r="R125" s="918"/>
      <c r="S125" s="920">
        <f>(SUM(G$48:G$50)/SUM(G$51:G$60))*100</f>
        <v>34.087970368615281</v>
      </c>
    </row>
    <row r="126" spans="17:19" x14ac:dyDescent="0.25">
      <c r="Q126" s="919" t="s">
        <v>225</v>
      </c>
      <c r="R126" s="918"/>
      <c r="S126" s="920">
        <f>(SUM(G$61:G$65)/SUM(G$51:G$60))*100</f>
        <v>59.269759591000714</v>
      </c>
    </row>
    <row r="127" spans="17:19" x14ac:dyDescent="0.25">
      <c r="Q127" s="919" t="s">
        <v>226</v>
      </c>
      <c r="R127" s="918"/>
      <c r="S127" s="920">
        <f>(SUM(G$61:G$65)/SUM(G$48:G$50))*100</f>
        <v>173.87294975347154</v>
      </c>
    </row>
    <row r="128" spans="17:19" x14ac:dyDescent="0.25">
      <c r="Q128" s="919" t="s">
        <v>227</v>
      </c>
      <c r="R128" s="918"/>
      <c r="S128" s="921">
        <f>(G$21/G$43)*100</f>
        <v>126.36243285006195</v>
      </c>
    </row>
    <row r="129" spans="17:19" x14ac:dyDescent="0.25">
      <c r="Q129" s="919" t="s">
        <v>228</v>
      </c>
      <c r="R129" s="918"/>
      <c r="S129" s="921">
        <f>(SUM(G$48)/SUM(G$28:G$33))*1000</f>
        <v>445.70059967298329</v>
      </c>
    </row>
    <row r="130" spans="17:19" x14ac:dyDescent="0.25">
      <c r="Q130" s="919" t="s">
        <v>229</v>
      </c>
      <c r="R130" s="918"/>
      <c r="S130" s="921">
        <f>(SUM(G$52:G$54)/SUM(G$48:G$51,G$55:G$65))*100</f>
        <v>15.367120824229414</v>
      </c>
    </row>
    <row r="147" spans="4:8" x14ac:dyDescent="0.25">
      <c r="D147" s="19"/>
      <c r="E147" s="19"/>
      <c r="F147" s="19"/>
      <c r="G147" s="19"/>
      <c r="H147" s="19"/>
    </row>
  </sheetData>
  <mergeCells count="3">
    <mergeCell ref="A1:G1"/>
    <mergeCell ref="A23:G23"/>
    <mergeCell ref="A46:G46"/>
  </mergeCells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Z147"/>
  <sheetViews>
    <sheetView workbookViewId="0">
      <selection sqref="A1:G1"/>
    </sheetView>
  </sheetViews>
  <sheetFormatPr defaultRowHeight="15" x14ac:dyDescent="0.25"/>
  <cols>
    <col min="1" max="9" width="9.140625" style="18"/>
    <col min="10" max="11" width="11.140625" style="18" bestFit="1" customWidth="1"/>
    <col min="12" max="12" width="11.140625" style="18" customWidth="1"/>
    <col min="13" max="14" width="11.140625" style="18" bestFit="1" customWidth="1"/>
    <col min="15" max="15" width="11.140625" style="18" customWidth="1"/>
    <col min="16" max="17" width="11.140625" style="18" bestFit="1" customWidth="1"/>
    <col min="18" max="18" width="11.140625" style="18" customWidth="1"/>
    <col min="19" max="20" width="11.140625" style="18" bestFit="1" customWidth="1"/>
    <col min="21" max="21" width="11.140625" style="18" customWidth="1"/>
    <col min="22" max="23" width="11.140625" style="18" bestFit="1" customWidth="1"/>
    <col min="24" max="24" width="11.140625" style="18" customWidth="1"/>
    <col min="25" max="26" width="11.140625" style="18" bestFit="1" customWidth="1"/>
    <col min="27" max="16384" width="9.140625" style="18"/>
  </cols>
  <sheetData>
    <row r="1" spans="1:26" x14ac:dyDescent="0.25">
      <c r="A1" s="922" t="s">
        <v>139</v>
      </c>
      <c r="B1" s="923"/>
      <c r="C1" s="923"/>
      <c r="D1" s="923"/>
      <c r="E1" s="923"/>
      <c r="F1" s="923"/>
      <c r="G1" s="924"/>
      <c r="I1" s="890"/>
      <c r="J1" s="20" t="s">
        <v>23</v>
      </c>
      <c r="K1" s="20" t="s">
        <v>24</v>
      </c>
      <c r="L1" s="20"/>
      <c r="M1" s="20" t="s">
        <v>23</v>
      </c>
      <c r="N1" s="20" t="s">
        <v>24</v>
      </c>
      <c r="O1" s="20"/>
      <c r="P1" s="20" t="s">
        <v>23</v>
      </c>
      <c r="Q1" s="20" t="s">
        <v>24</v>
      </c>
      <c r="R1" s="20"/>
      <c r="S1" s="20" t="s">
        <v>23</v>
      </c>
      <c r="T1" s="20" t="s">
        <v>24</v>
      </c>
      <c r="U1" s="20"/>
      <c r="V1" s="20" t="s">
        <v>23</v>
      </c>
      <c r="W1" s="20" t="s">
        <v>24</v>
      </c>
      <c r="X1" s="20"/>
      <c r="Y1" s="20" t="s">
        <v>23</v>
      </c>
      <c r="Z1" s="20" t="s">
        <v>24</v>
      </c>
    </row>
    <row r="2" spans="1:26" x14ac:dyDescent="0.25">
      <c r="A2" s="897" t="s">
        <v>1</v>
      </c>
      <c r="B2" s="891">
        <v>2010</v>
      </c>
      <c r="C2" s="891">
        <v>2015</v>
      </c>
      <c r="D2" s="891">
        <v>2020</v>
      </c>
      <c r="E2" s="891">
        <v>2025</v>
      </c>
      <c r="F2" s="891">
        <v>2030</v>
      </c>
      <c r="G2" s="900">
        <v>2035</v>
      </c>
      <c r="I2" s="890"/>
      <c r="J2" s="1">
        <f>B2</f>
        <v>2010</v>
      </c>
      <c r="K2" s="1">
        <f>B24</f>
        <v>2010</v>
      </c>
      <c r="L2" s="1"/>
      <c r="M2" s="1">
        <v>2015</v>
      </c>
      <c r="N2" s="1">
        <v>2015</v>
      </c>
      <c r="O2" s="1"/>
      <c r="P2" s="1">
        <v>2020</v>
      </c>
      <c r="Q2" s="1">
        <v>2020</v>
      </c>
      <c r="R2" s="1"/>
      <c r="S2" s="1">
        <v>2025</v>
      </c>
      <c r="T2" s="1">
        <v>2025</v>
      </c>
      <c r="U2" s="1"/>
      <c r="V2" s="1">
        <v>2030</v>
      </c>
      <c r="W2" s="1">
        <v>2030</v>
      </c>
      <c r="X2" s="1"/>
      <c r="Y2" s="1">
        <v>2035</v>
      </c>
      <c r="Z2" s="1">
        <v>2035</v>
      </c>
    </row>
    <row r="3" spans="1:26" x14ac:dyDescent="0.25">
      <c r="A3" s="897" t="s">
        <v>2</v>
      </c>
      <c r="B3" s="891">
        <v>711</v>
      </c>
      <c r="C3" s="892">
        <v>657.48739059197612</v>
      </c>
      <c r="D3" s="892">
        <v>750.90228265524411</v>
      </c>
      <c r="E3" s="892">
        <v>738.53563807214937</v>
      </c>
      <c r="F3" s="892">
        <v>655.8409430694694</v>
      </c>
      <c r="G3" s="901">
        <v>601.37505688795636</v>
      </c>
      <c r="I3" s="21" t="s">
        <v>2</v>
      </c>
      <c r="J3" s="20">
        <f>-B3/B$66</f>
        <v>-2.9505747603436112E-2</v>
      </c>
      <c r="K3" s="20">
        <f>B25/B$66</f>
        <v>2.7555297339917833E-2</v>
      </c>
      <c r="L3" s="21" t="s">
        <v>2</v>
      </c>
      <c r="M3" s="20">
        <f>-C3/C$66</f>
        <v>-2.6382397096250756E-2</v>
      </c>
      <c r="N3" s="20">
        <f>C25/C$66</f>
        <v>2.5341367613420564E-2</v>
      </c>
      <c r="O3" s="21" t="s">
        <v>2</v>
      </c>
      <c r="P3" s="20">
        <f>-D3/D$66</f>
        <v>-2.9127850085702508E-2</v>
      </c>
      <c r="Q3" s="20">
        <f>D25/D$66</f>
        <v>2.7985506222455051E-2</v>
      </c>
      <c r="R3" s="21" t="s">
        <v>2</v>
      </c>
      <c r="S3" s="20">
        <f>-E3/E$66</f>
        <v>-2.7912410056658017E-2</v>
      </c>
      <c r="T3" s="20">
        <f>E25/E$66</f>
        <v>2.6817804695849688E-2</v>
      </c>
      <c r="U3" s="21" t="s">
        <v>2</v>
      </c>
      <c r="V3" s="20">
        <f>-F3/F$66</f>
        <v>-2.4450457323553172E-2</v>
      </c>
      <c r="W3" s="20">
        <f>F25/F$66</f>
        <v>2.3491615844647779E-2</v>
      </c>
      <c r="X3" s="21" t="s">
        <v>2</v>
      </c>
      <c r="Y3" s="20">
        <f>-G3/G$66</f>
        <v>-2.2323029690410424E-2</v>
      </c>
      <c r="Z3" s="20">
        <f>G25/G$66</f>
        <v>2.144761676114976E-2</v>
      </c>
    </row>
    <row r="4" spans="1:26" x14ac:dyDescent="0.25">
      <c r="A4" s="897" t="s">
        <v>3</v>
      </c>
      <c r="B4" s="891">
        <v>660</v>
      </c>
      <c r="C4" s="892">
        <v>722.49142780733234</v>
      </c>
      <c r="D4" s="892">
        <v>669.94536811104535</v>
      </c>
      <c r="E4" s="892">
        <v>761.56915860836932</v>
      </c>
      <c r="F4" s="892">
        <v>750.63856107386425</v>
      </c>
      <c r="G4" s="901">
        <v>667.8009524830785</v>
      </c>
      <c r="I4" s="21" t="s">
        <v>3</v>
      </c>
      <c r="J4" s="20">
        <f t="shared" ref="J4:J20" si="0">-B4/B$66</f>
        <v>-2.7389301572809895E-2</v>
      </c>
      <c r="K4" s="20">
        <f t="shared" ref="K4:K20" si="1">B26/B$66</f>
        <v>2.4318379881313027E-2</v>
      </c>
      <c r="L4" s="21" t="s">
        <v>3</v>
      </c>
      <c r="M4" s="20">
        <f t="shared" ref="M4:M20" si="2">-C4/C$66</f>
        <v>-2.8990754833926765E-2</v>
      </c>
      <c r="N4" s="20">
        <f t="shared" ref="N4:N20" si="3">C26/C$66</f>
        <v>2.7070568008779227E-2</v>
      </c>
      <c r="O4" s="21" t="s">
        <v>3</v>
      </c>
      <c r="P4" s="20">
        <f t="shared" ref="P4:P20" si="4">-D4/D$66</f>
        <v>-2.5987493577654567E-2</v>
      </c>
      <c r="Q4" s="20">
        <f t="shared" ref="Q4:Q20" si="5">D26/D$66</f>
        <v>2.4966766600293025E-2</v>
      </c>
      <c r="R4" s="21" t="s">
        <v>3</v>
      </c>
      <c r="S4" s="20">
        <f t="shared" ref="S4:S20" si="6">-E4/E$66</f>
        <v>-2.8782944987015186E-2</v>
      </c>
      <c r="T4" s="20">
        <f t="shared" ref="T4:T20" si="7">E26/E$66</f>
        <v>2.767610882787375E-2</v>
      </c>
      <c r="U4" s="21" t="s">
        <v>3</v>
      </c>
      <c r="V4" s="20">
        <f t="shared" ref="V4:V20" si="8">-F4/F$66</f>
        <v>-2.7984614710164266E-2</v>
      </c>
      <c r="W4" s="20">
        <f t="shared" ref="W4:W20" si="9">F26/F$66</f>
        <v>2.6908940063653648E-2</v>
      </c>
      <c r="X4" s="21" t="s">
        <v>3</v>
      </c>
      <c r="Y4" s="20">
        <f t="shared" ref="Y4:Y20" si="10">-G4/G$66</f>
        <v>-2.4788757562888983E-2</v>
      </c>
      <c r="Z4" s="20">
        <f t="shared" ref="Z4:Z20" si="11">G26/G$66</f>
        <v>2.3835934231637736E-2</v>
      </c>
    </row>
    <row r="5" spans="1:26" x14ac:dyDescent="0.25">
      <c r="A5" s="897" t="s">
        <v>4</v>
      </c>
      <c r="B5" s="891">
        <v>623</v>
      </c>
      <c r="C5" s="892">
        <v>672.24300995051476</v>
      </c>
      <c r="D5" s="892">
        <v>735.23000322423968</v>
      </c>
      <c r="E5" s="892">
        <v>683.51110955529668</v>
      </c>
      <c r="F5" s="892">
        <v>773.69639867990702</v>
      </c>
      <c r="G5" s="901">
        <v>764.28284633087799</v>
      </c>
      <c r="I5" s="21" t="s">
        <v>4</v>
      </c>
      <c r="J5" s="20">
        <f t="shared" si="0"/>
        <v>-2.5853840727061459E-2</v>
      </c>
      <c r="K5" s="20">
        <f t="shared" si="1"/>
        <v>2.6144333319500352E-2</v>
      </c>
      <c r="L5" s="21" t="s">
        <v>4</v>
      </c>
      <c r="M5" s="20">
        <f t="shared" si="2"/>
        <v>-2.6974482381669829E-2</v>
      </c>
      <c r="N5" s="20">
        <f t="shared" si="3"/>
        <v>2.4038422662218163E-2</v>
      </c>
      <c r="O5" s="21" t="s">
        <v>4</v>
      </c>
      <c r="P5" s="20">
        <f t="shared" si="4"/>
        <v>-2.8519915050329702E-2</v>
      </c>
      <c r="Q5" s="20">
        <f t="shared" si="5"/>
        <v>2.6635738353664333E-2</v>
      </c>
      <c r="R5" s="21" t="s">
        <v>4</v>
      </c>
      <c r="S5" s="20">
        <f t="shared" si="6"/>
        <v>-2.5832798560663263E-2</v>
      </c>
      <c r="T5" s="20">
        <f t="shared" si="7"/>
        <v>2.4828917406318894E-2</v>
      </c>
      <c r="U5" s="21" t="s">
        <v>4</v>
      </c>
      <c r="V5" s="20">
        <f t="shared" si="8"/>
        <v>-2.8844235751390189E-2</v>
      </c>
      <c r="W5" s="20">
        <f t="shared" si="9"/>
        <v>2.7763136456469228E-2</v>
      </c>
      <c r="X5" s="21" t="s">
        <v>4</v>
      </c>
      <c r="Y5" s="20">
        <f t="shared" si="10"/>
        <v>-2.8370163469706847E-2</v>
      </c>
      <c r="Z5" s="20">
        <f t="shared" si="11"/>
        <v>2.7307944956333624E-2</v>
      </c>
    </row>
    <row r="6" spans="1:26" x14ac:dyDescent="0.25">
      <c r="A6" s="897" t="s">
        <v>5</v>
      </c>
      <c r="B6" s="891">
        <v>946</v>
      </c>
      <c r="C6" s="892">
        <v>640.23840820459418</v>
      </c>
      <c r="D6" s="892">
        <v>682.50859363221809</v>
      </c>
      <c r="E6" s="892">
        <v>745.64617365985794</v>
      </c>
      <c r="F6" s="892">
        <v>694.97889730311749</v>
      </c>
      <c r="G6" s="901">
        <v>783.68233263912509</v>
      </c>
      <c r="I6" s="21" t="s">
        <v>5</v>
      </c>
      <c r="J6" s="20">
        <f t="shared" si="0"/>
        <v>-3.9257998921027513E-2</v>
      </c>
      <c r="K6" s="20">
        <f t="shared" si="1"/>
        <v>3.7266049715732247E-2</v>
      </c>
      <c r="L6" s="21" t="s">
        <v>5</v>
      </c>
      <c r="M6" s="20">
        <f t="shared" si="2"/>
        <v>-2.5690262905752565E-2</v>
      </c>
      <c r="N6" s="20">
        <f t="shared" si="3"/>
        <v>2.6018325709223928E-2</v>
      </c>
      <c r="O6" s="21" t="s">
        <v>5</v>
      </c>
      <c r="P6" s="20">
        <f t="shared" si="4"/>
        <v>-2.6474826960474502E-2</v>
      </c>
      <c r="Q6" s="20">
        <f t="shared" si="5"/>
        <v>2.3734849135336269E-2</v>
      </c>
      <c r="R6" s="21" t="s">
        <v>5</v>
      </c>
      <c r="S6" s="20">
        <f t="shared" si="6"/>
        <v>-2.8181147507926677E-2</v>
      </c>
      <c r="T6" s="20">
        <f t="shared" si="7"/>
        <v>2.6391194874584658E-2</v>
      </c>
      <c r="U6" s="21" t="s">
        <v>5</v>
      </c>
      <c r="V6" s="20">
        <f t="shared" si="8"/>
        <v>-2.5909562446271357E-2</v>
      </c>
      <c r="W6" s="20">
        <f t="shared" si="9"/>
        <v>2.4975220232360509E-2</v>
      </c>
      <c r="X6" s="21" t="s">
        <v>5</v>
      </c>
      <c r="Y6" s="20">
        <f t="shared" si="10"/>
        <v>-2.9090272000776823E-2</v>
      </c>
      <c r="Z6" s="20">
        <f t="shared" si="11"/>
        <v>2.8097105186035393E-2</v>
      </c>
    </row>
    <row r="7" spans="1:26" x14ac:dyDescent="0.25">
      <c r="A7" s="897" t="s">
        <v>6</v>
      </c>
      <c r="B7" s="891">
        <v>1116</v>
      </c>
      <c r="C7" s="892">
        <v>963.15230299487939</v>
      </c>
      <c r="D7" s="892">
        <v>655.49868743845059</v>
      </c>
      <c r="E7" s="892">
        <v>690.89037380978516</v>
      </c>
      <c r="F7" s="892">
        <v>753.96952615597274</v>
      </c>
      <c r="G7" s="901">
        <v>704.62237880728162</v>
      </c>
      <c r="I7" s="21" t="s">
        <v>6</v>
      </c>
      <c r="J7" s="20">
        <f t="shared" si="0"/>
        <v>-4.6312819023114911E-2</v>
      </c>
      <c r="K7" s="20">
        <f t="shared" si="1"/>
        <v>4.5316844420467281E-2</v>
      </c>
      <c r="L7" s="21" t="s">
        <v>6</v>
      </c>
      <c r="M7" s="20">
        <f t="shared" si="2"/>
        <v>-3.8647534363968436E-2</v>
      </c>
      <c r="N7" s="20">
        <f t="shared" si="3"/>
        <v>3.689499045140919E-2</v>
      </c>
      <c r="O7" s="21" t="s">
        <v>6</v>
      </c>
      <c r="P7" s="20">
        <f t="shared" si="4"/>
        <v>-2.5427100090263138E-2</v>
      </c>
      <c r="Q7" s="20">
        <f t="shared" si="5"/>
        <v>2.5834768645655048E-2</v>
      </c>
      <c r="R7" s="21" t="s">
        <v>6</v>
      </c>
      <c r="S7" s="20">
        <f t="shared" si="6"/>
        <v>-2.6111692413809451E-2</v>
      </c>
      <c r="T7" s="20">
        <f t="shared" si="7"/>
        <v>2.3583061673563471E-2</v>
      </c>
      <c r="U7" s="21" t="s">
        <v>6</v>
      </c>
      <c r="V7" s="20">
        <f t="shared" si="8"/>
        <v>-2.8108796679050148E-2</v>
      </c>
      <c r="W7" s="20">
        <f t="shared" si="9"/>
        <v>2.6438178981636386E-2</v>
      </c>
      <c r="X7" s="21" t="s">
        <v>6</v>
      </c>
      <c r="Y7" s="20">
        <f t="shared" si="10"/>
        <v>-2.615556814750488E-2</v>
      </c>
      <c r="Z7" s="20">
        <f t="shared" si="11"/>
        <v>2.5325256962136462E-2</v>
      </c>
    </row>
    <row r="8" spans="1:26" x14ac:dyDescent="0.25">
      <c r="A8" s="897" t="s">
        <v>7</v>
      </c>
      <c r="B8" s="891">
        <v>760</v>
      </c>
      <c r="C8" s="892">
        <v>1124.5963264517454</v>
      </c>
      <c r="D8" s="892">
        <v>979.52431074468359</v>
      </c>
      <c r="E8" s="892">
        <v>670.28346570434746</v>
      </c>
      <c r="F8" s="892">
        <v>699.1159983727224</v>
      </c>
      <c r="G8" s="901">
        <v>762.15516347376877</v>
      </c>
      <c r="I8" s="21" t="s">
        <v>7</v>
      </c>
      <c r="J8" s="20">
        <f t="shared" si="0"/>
        <v>-3.1539195750508363E-2</v>
      </c>
      <c r="K8" s="20">
        <f t="shared" si="1"/>
        <v>2.8426775117234512E-2</v>
      </c>
      <c r="L8" s="21" t="s">
        <v>7</v>
      </c>
      <c r="M8" s="20">
        <f t="shared" si="2"/>
        <v>-4.5125651505987796E-2</v>
      </c>
      <c r="N8" s="20">
        <f t="shared" si="3"/>
        <v>4.4302333132624841E-2</v>
      </c>
      <c r="O8" s="21" t="s">
        <v>7</v>
      </c>
      <c r="P8" s="20">
        <f t="shared" si="4"/>
        <v>-3.7996205282241277E-2</v>
      </c>
      <c r="Q8" s="20">
        <f t="shared" si="5"/>
        <v>3.6456427551940299E-2</v>
      </c>
      <c r="R8" s="21" t="s">
        <v>7</v>
      </c>
      <c r="S8" s="20">
        <f t="shared" si="6"/>
        <v>-2.5332869511585934E-2</v>
      </c>
      <c r="T8" s="20">
        <f t="shared" si="7"/>
        <v>2.5810989572307725E-2</v>
      </c>
      <c r="U8" s="21" t="s">
        <v>7</v>
      </c>
      <c r="V8" s="20">
        <f t="shared" si="8"/>
        <v>-2.6063798033748069E-2</v>
      </c>
      <c r="W8" s="20">
        <f t="shared" si="9"/>
        <v>2.3698483478169819E-2</v>
      </c>
      <c r="X8" s="21" t="s">
        <v>7</v>
      </c>
      <c r="Y8" s="20">
        <f t="shared" si="10"/>
        <v>-2.8291183925997776E-2</v>
      </c>
      <c r="Z8" s="20">
        <f t="shared" si="11"/>
        <v>2.671230328021422E-2</v>
      </c>
    </row>
    <row r="9" spans="1:26" x14ac:dyDescent="0.25">
      <c r="A9" s="897" t="s">
        <v>8</v>
      </c>
      <c r="B9" s="891">
        <v>666</v>
      </c>
      <c r="C9" s="892">
        <v>770.84195031802346</v>
      </c>
      <c r="D9" s="892">
        <v>1135.6563084056149</v>
      </c>
      <c r="E9" s="892">
        <v>997.713475809187</v>
      </c>
      <c r="F9" s="892">
        <v>686.51164350473675</v>
      </c>
      <c r="G9" s="901">
        <v>709.17425297621162</v>
      </c>
      <c r="I9" s="21" t="s">
        <v>8</v>
      </c>
      <c r="J9" s="20">
        <f t="shared" si="0"/>
        <v>-2.76382952234718E-2</v>
      </c>
      <c r="K9" s="20">
        <f t="shared" si="1"/>
        <v>2.6683819562601154E-2</v>
      </c>
      <c r="L9" s="21" t="s">
        <v>8</v>
      </c>
      <c r="M9" s="20">
        <f t="shared" si="2"/>
        <v>-3.0930872169925804E-2</v>
      </c>
      <c r="N9" s="20">
        <f t="shared" si="3"/>
        <v>2.7954622807499069E-2</v>
      </c>
      <c r="O9" s="21" t="s">
        <v>8</v>
      </c>
      <c r="P9" s="20">
        <f t="shared" si="4"/>
        <v>-4.4052638358150376E-2</v>
      </c>
      <c r="Q9" s="20">
        <f t="shared" si="5"/>
        <v>4.326532793256159E-2</v>
      </c>
      <c r="R9" s="21" t="s">
        <v>8</v>
      </c>
      <c r="S9" s="20">
        <f t="shared" si="6"/>
        <v>-3.7707845390555113E-2</v>
      </c>
      <c r="T9" s="20">
        <f t="shared" si="7"/>
        <v>3.625103586041243E-2</v>
      </c>
      <c r="U9" s="21" t="s">
        <v>8</v>
      </c>
      <c r="V9" s="20">
        <f t="shared" si="8"/>
        <v>-2.5593894097363363E-2</v>
      </c>
      <c r="W9" s="20">
        <f t="shared" si="9"/>
        <v>2.6074096610824837E-2</v>
      </c>
      <c r="X9" s="21" t="s">
        <v>8</v>
      </c>
      <c r="Y9" s="20">
        <f t="shared" si="10"/>
        <v>-2.6324533622637595E-2</v>
      </c>
      <c r="Z9" s="20">
        <f t="shared" si="11"/>
        <v>2.4022404384391117E-2</v>
      </c>
    </row>
    <row r="10" spans="1:26" x14ac:dyDescent="0.25">
      <c r="A10" s="897" t="s">
        <v>9</v>
      </c>
      <c r="B10" s="891">
        <v>566</v>
      </c>
      <c r="C10" s="892">
        <v>673.48127272507986</v>
      </c>
      <c r="D10" s="892">
        <v>779.42003546362332</v>
      </c>
      <c r="E10" s="892">
        <v>1143.5042415514595</v>
      </c>
      <c r="F10" s="892">
        <v>1012.9362688456066</v>
      </c>
      <c r="G10" s="901">
        <v>700.99910293353389</v>
      </c>
      <c r="I10" s="21" t="s">
        <v>9</v>
      </c>
      <c r="J10" s="20">
        <f t="shared" si="0"/>
        <v>-2.3488401045773332E-2</v>
      </c>
      <c r="K10" s="20">
        <f t="shared" si="1"/>
        <v>2.3031912686226501E-2</v>
      </c>
      <c r="L10" s="21" t="s">
        <v>9</v>
      </c>
      <c r="M10" s="20">
        <f t="shared" si="2"/>
        <v>-2.7024169023110462E-2</v>
      </c>
      <c r="N10" s="20">
        <f t="shared" si="3"/>
        <v>2.6180039832105786E-2</v>
      </c>
      <c r="O10" s="21" t="s">
        <v>9</v>
      </c>
      <c r="P10" s="20">
        <f t="shared" si="4"/>
        <v>-3.0234067029998261E-2</v>
      </c>
      <c r="Q10" s="20">
        <f t="shared" si="5"/>
        <v>2.7444838352665858E-2</v>
      </c>
      <c r="R10" s="21" t="s">
        <v>9</v>
      </c>
      <c r="S10" s="20">
        <f t="shared" si="6"/>
        <v>-4.3217899917503931E-2</v>
      </c>
      <c r="T10" s="20">
        <f t="shared" si="7"/>
        <v>4.253701949631996E-2</v>
      </c>
      <c r="U10" s="21" t="s">
        <v>9</v>
      </c>
      <c r="V10" s="20">
        <f t="shared" si="8"/>
        <v>-3.7763356000580291E-2</v>
      </c>
      <c r="W10" s="20">
        <f t="shared" si="9"/>
        <v>3.6436511634022374E-2</v>
      </c>
      <c r="X10" s="21" t="s">
        <v>9</v>
      </c>
      <c r="Y10" s="20">
        <f t="shared" si="10"/>
        <v>-2.6021072221909337E-2</v>
      </c>
      <c r="Z10" s="20">
        <f t="shared" si="11"/>
        <v>2.6554044929287573E-2</v>
      </c>
    </row>
    <row r="11" spans="1:26" x14ac:dyDescent="0.25">
      <c r="A11" s="897" t="s">
        <v>10</v>
      </c>
      <c r="B11" s="891">
        <v>644</v>
      </c>
      <c r="C11" s="892">
        <v>575.40517161020716</v>
      </c>
      <c r="D11" s="892">
        <v>680.31665241828898</v>
      </c>
      <c r="E11" s="892">
        <v>787.16520930436593</v>
      </c>
      <c r="F11" s="892">
        <v>1150.3839927205797</v>
      </c>
      <c r="G11" s="901">
        <v>1027.2975681147557</v>
      </c>
      <c r="I11" s="21" t="s">
        <v>10</v>
      </c>
      <c r="J11" s="20">
        <f t="shared" si="0"/>
        <v>-2.6725318504378138E-2</v>
      </c>
      <c r="K11" s="20">
        <f t="shared" si="1"/>
        <v>2.6227331203054323E-2</v>
      </c>
      <c r="L11" s="21" t="s">
        <v>10</v>
      </c>
      <c r="M11" s="20">
        <f t="shared" si="2"/>
        <v>-2.3088758728876616E-2</v>
      </c>
      <c r="N11" s="20">
        <f t="shared" si="3"/>
        <v>2.2690357181002738E-2</v>
      </c>
      <c r="O11" s="21" t="s">
        <v>10</v>
      </c>
      <c r="P11" s="20">
        <f t="shared" si="4"/>
        <v>-2.6389800537528717E-2</v>
      </c>
      <c r="Q11" s="20">
        <f t="shared" si="5"/>
        <v>2.5628445031192444E-2</v>
      </c>
      <c r="R11" s="21" t="s">
        <v>10</v>
      </c>
      <c r="S11" s="20">
        <f t="shared" si="6"/>
        <v>-2.9750328855886615E-2</v>
      </c>
      <c r="T11" s="20">
        <f t="shared" si="7"/>
        <v>2.7097250673257644E-2</v>
      </c>
      <c r="U11" s="21" t="s">
        <v>10</v>
      </c>
      <c r="V11" s="20">
        <f t="shared" si="8"/>
        <v>-4.2887555308869854E-2</v>
      </c>
      <c r="W11" s="20">
        <f t="shared" si="9"/>
        <v>4.2265161154426474E-2</v>
      </c>
      <c r="X11" s="21" t="s">
        <v>10</v>
      </c>
      <c r="Y11" s="20">
        <f t="shared" si="10"/>
        <v>-3.8133264509812727E-2</v>
      </c>
      <c r="Z11" s="20">
        <f t="shared" si="11"/>
        <v>3.6891113562111007E-2</v>
      </c>
    </row>
    <row r="12" spans="1:26" x14ac:dyDescent="0.25">
      <c r="A12" s="898" t="s">
        <v>11</v>
      </c>
      <c r="B12" s="893">
        <v>781</v>
      </c>
      <c r="C12" s="894">
        <v>653.49231757187886</v>
      </c>
      <c r="D12" s="894">
        <v>582.51822621048041</v>
      </c>
      <c r="E12" s="894">
        <v>684.52314748212154</v>
      </c>
      <c r="F12" s="894">
        <v>791.89536804724412</v>
      </c>
      <c r="G12" s="902">
        <v>1153.1538122044408</v>
      </c>
      <c r="I12" s="21" t="s">
        <v>11</v>
      </c>
      <c r="J12" s="20">
        <f t="shared" si="0"/>
        <v>-3.2410673527825042E-2</v>
      </c>
      <c r="K12" s="20">
        <f t="shared" si="1"/>
        <v>3.4693115325559201E-2</v>
      </c>
      <c r="L12" s="21" t="s">
        <v>11</v>
      </c>
      <c r="M12" s="20">
        <f t="shared" si="2"/>
        <v>-2.6222090443449662E-2</v>
      </c>
      <c r="N12" s="20">
        <f t="shared" si="3"/>
        <v>2.5883387976542827E-2</v>
      </c>
      <c r="O12" s="21" t="s">
        <v>11</v>
      </c>
      <c r="P12" s="20">
        <f t="shared" si="4"/>
        <v>-2.2596153929975962E-2</v>
      </c>
      <c r="Q12" s="20">
        <f t="shared" si="5"/>
        <v>2.2288033922751003E-2</v>
      </c>
      <c r="R12" s="21" t="s">
        <v>11</v>
      </c>
      <c r="S12" s="20">
        <f t="shared" si="6"/>
        <v>-2.5871047788121215E-2</v>
      </c>
      <c r="T12" s="20">
        <f t="shared" si="7"/>
        <v>2.5221740950738623E-2</v>
      </c>
      <c r="U12" s="21" t="s">
        <v>11</v>
      </c>
      <c r="V12" s="20">
        <f t="shared" si="8"/>
        <v>-2.9522712947044002E-2</v>
      </c>
      <c r="W12" s="20">
        <f t="shared" si="9"/>
        <v>2.7017803119556021E-2</v>
      </c>
      <c r="X12" s="21" t="s">
        <v>11</v>
      </c>
      <c r="Y12" s="20">
        <f t="shared" si="10"/>
        <v>-4.2805045690888589E-2</v>
      </c>
      <c r="Z12" s="20">
        <f t="shared" si="11"/>
        <v>4.2297974550265897E-2</v>
      </c>
    </row>
    <row r="13" spans="1:26" x14ac:dyDescent="0.25">
      <c r="A13" s="898" t="s">
        <v>12</v>
      </c>
      <c r="B13" s="893">
        <v>911</v>
      </c>
      <c r="C13" s="894">
        <v>788.94379383293222</v>
      </c>
      <c r="D13" s="894">
        <v>660.15114248109467</v>
      </c>
      <c r="E13" s="894">
        <v>587.1481292731836</v>
      </c>
      <c r="F13" s="894">
        <v>686.01334970038204</v>
      </c>
      <c r="G13" s="902">
        <v>793.57116892898671</v>
      </c>
      <c r="I13" s="21" t="s">
        <v>12</v>
      </c>
      <c r="J13" s="20">
        <f t="shared" si="0"/>
        <v>-3.7805535958833049E-2</v>
      </c>
      <c r="K13" s="20">
        <f t="shared" si="1"/>
        <v>4.0751960824998962E-2</v>
      </c>
      <c r="L13" s="21" t="s">
        <v>12</v>
      </c>
      <c r="M13" s="20">
        <f t="shared" si="2"/>
        <v>-3.1657228341341548E-2</v>
      </c>
      <c r="N13" s="20">
        <f t="shared" si="3"/>
        <v>3.4008619822716628E-2</v>
      </c>
      <c r="O13" s="21" t="s">
        <v>12</v>
      </c>
      <c r="P13" s="20">
        <f t="shared" si="4"/>
        <v>-2.5607570993259214E-2</v>
      </c>
      <c r="Q13" s="20">
        <f t="shared" si="5"/>
        <v>2.5417099472649852E-2</v>
      </c>
      <c r="R13" s="21" t="s">
        <v>12</v>
      </c>
      <c r="S13" s="20">
        <f t="shared" si="6"/>
        <v>-2.2190830751313992E-2</v>
      </c>
      <c r="T13" s="20">
        <f t="shared" si="7"/>
        <v>2.1966530276962951E-2</v>
      </c>
      <c r="U13" s="21" t="s">
        <v>12</v>
      </c>
      <c r="V13" s="20">
        <f t="shared" si="8"/>
        <v>-2.5575317167199556E-2</v>
      </c>
      <c r="W13" s="20">
        <f t="shared" si="9"/>
        <v>2.5025895564789246E-2</v>
      </c>
      <c r="X13" s="21" t="s">
        <v>12</v>
      </c>
      <c r="Y13" s="20">
        <f t="shared" si="10"/>
        <v>-2.9457345399604734E-2</v>
      </c>
      <c r="Z13" s="20">
        <f t="shared" si="11"/>
        <v>2.7081331902665942E-2</v>
      </c>
    </row>
    <row r="14" spans="1:26" x14ac:dyDescent="0.25">
      <c r="A14" s="898" t="s">
        <v>13</v>
      </c>
      <c r="B14" s="893">
        <v>990</v>
      </c>
      <c r="C14" s="894">
        <v>909.49142277423857</v>
      </c>
      <c r="D14" s="894">
        <v>788.09475046087084</v>
      </c>
      <c r="E14" s="894">
        <v>659.45761179894771</v>
      </c>
      <c r="F14" s="894">
        <v>585.39819590533045</v>
      </c>
      <c r="G14" s="902">
        <v>680.32068626599801</v>
      </c>
      <c r="I14" s="21" t="s">
        <v>13</v>
      </c>
      <c r="J14" s="20">
        <f t="shared" si="0"/>
        <v>-4.1083952359214838E-2</v>
      </c>
      <c r="K14" s="20">
        <f t="shared" si="1"/>
        <v>4.0502967174337053E-2</v>
      </c>
      <c r="L14" s="21" t="s">
        <v>13</v>
      </c>
      <c r="M14" s="20">
        <f t="shared" si="2"/>
        <v>-3.6494333145553205E-2</v>
      </c>
      <c r="N14" s="20">
        <f t="shared" si="3"/>
        <v>3.9731165329811406E-2</v>
      </c>
      <c r="O14" s="21" t="s">
        <v>13</v>
      </c>
      <c r="P14" s="20">
        <f t="shared" si="4"/>
        <v>-3.0570563274333201E-2</v>
      </c>
      <c r="Q14" s="20">
        <f t="shared" si="5"/>
        <v>3.3242334835722857E-2</v>
      </c>
      <c r="R14" s="21" t="s">
        <v>13</v>
      </c>
      <c r="S14" s="20">
        <f t="shared" si="6"/>
        <v>-2.4923714343109866E-2</v>
      </c>
      <c r="T14" s="20">
        <f t="shared" si="7"/>
        <v>2.5087552639930257E-2</v>
      </c>
      <c r="U14" s="21" t="s">
        <v>13</v>
      </c>
      <c r="V14" s="20">
        <f t="shared" si="8"/>
        <v>-2.1824275775280746E-2</v>
      </c>
      <c r="W14" s="20">
        <f t="shared" si="9"/>
        <v>2.186905671931685E-2</v>
      </c>
      <c r="X14" s="21" t="s">
        <v>13</v>
      </c>
      <c r="Y14" s="20">
        <f t="shared" si="10"/>
        <v>-2.5253489822318589E-2</v>
      </c>
      <c r="Z14" s="20">
        <f t="shared" si="11"/>
        <v>2.5016776078552794E-2</v>
      </c>
    </row>
    <row r="15" spans="1:26" x14ac:dyDescent="0.25">
      <c r="A15" s="898" t="s">
        <v>14</v>
      </c>
      <c r="B15" s="893">
        <v>802</v>
      </c>
      <c r="C15" s="894">
        <v>964.11212605795481</v>
      </c>
      <c r="D15" s="894">
        <v>889.76402786215033</v>
      </c>
      <c r="E15" s="894">
        <v>771.49653558731927</v>
      </c>
      <c r="F15" s="894">
        <v>645.70735037952602</v>
      </c>
      <c r="G15" s="902">
        <v>572.28668008260968</v>
      </c>
      <c r="I15" s="21" t="s">
        <v>14</v>
      </c>
      <c r="J15" s="20">
        <f t="shared" si="0"/>
        <v>-3.328215130514172E-2</v>
      </c>
      <c r="K15" s="20">
        <f t="shared" si="1"/>
        <v>3.1082707390961532E-2</v>
      </c>
      <c r="L15" s="21" t="s">
        <v>14</v>
      </c>
      <c r="M15" s="20">
        <f t="shared" si="2"/>
        <v>-3.8686048308957395E-2</v>
      </c>
      <c r="N15" s="20">
        <f t="shared" si="3"/>
        <v>3.8939561698207309E-2</v>
      </c>
      <c r="O15" s="21" t="s">
        <v>14</v>
      </c>
      <c r="P15" s="20">
        <f t="shared" si="4"/>
        <v>-3.451436200669878E-2</v>
      </c>
      <c r="Q15" s="20">
        <f t="shared" si="5"/>
        <v>3.8333134190579821E-2</v>
      </c>
      <c r="R15" s="21" t="s">
        <v>14</v>
      </c>
      <c r="S15" s="20">
        <f t="shared" si="6"/>
        <v>-2.9158142882335179E-2</v>
      </c>
      <c r="T15" s="20">
        <f t="shared" si="7"/>
        <v>3.2412422480643917E-2</v>
      </c>
      <c r="U15" s="21" t="s">
        <v>14</v>
      </c>
      <c r="V15" s="20">
        <f t="shared" si="8"/>
        <v>-2.4072666064532178E-2</v>
      </c>
      <c r="W15" s="20">
        <f t="shared" si="9"/>
        <v>2.4815802895724909E-2</v>
      </c>
      <c r="X15" s="21" t="s">
        <v>14</v>
      </c>
      <c r="Y15" s="20">
        <f t="shared" si="10"/>
        <v>-2.1243269744210026E-2</v>
      </c>
      <c r="Z15" s="20">
        <f t="shared" si="11"/>
        <v>2.1764144213451169E-2</v>
      </c>
    </row>
    <row r="16" spans="1:26" x14ac:dyDescent="0.25">
      <c r="A16" s="898" t="s">
        <v>15</v>
      </c>
      <c r="B16" s="893">
        <v>589</v>
      </c>
      <c r="C16" s="894">
        <v>755.44872511604297</v>
      </c>
      <c r="D16" s="894">
        <v>908.61600210698145</v>
      </c>
      <c r="E16" s="894">
        <v>842.18255047537571</v>
      </c>
      <c r="F16" s="894">
        <v>730.87403247467705</v>
      </c>
      <c r="G16" s="902">
        <v>612.01206801570879</v>
      </c>
      <c r="I16" s="21" t="s">
        <v>15</v>
      </c>
      <c r="J16" s="20">
        <f t="shared" si="0"/>
        <v>-2.4442876706643982E-2</v>
      </c>
      <c r="K16" s="20">
        <f t="shared" si="1"/>
        <v>2.2865916919118563E-2</v>
      </c>
      <c r="L16" s="21" t="s">
        <v>15</v>
      </c>
      <c r="M16" s="20">
        <f t="shared" si="2"/>
        <v>-3.0313202256127124E-2</v>
      </c>
      <c r="N16" s="20">
        <f t="shared" si="3"/>
        <v>2.9265786232472897E-2</v>
      </c>
      <c r="O16" s="21" t="s">
        <v>15</v>
      </c>
      <c r="P16" s="20">
        <f t="shared" si="4"/>
        <v>-3.5245638888267504E-2</v>
      </c>
      <c r="Q16" s="20">
        <f t="shared" si="5"/>
        <v>3.6648655138896293E-2</v>
      </c>
      <c r="R16" s="21" t="s">
        <v>15</v>
      </c>
      <c r="S16" s="20">
        <f t="shared" si="6"/>
        <v>-3.1829668711443125E-2</v>
      </c>
      <c r="T16" s="20">
        <f t="shared" si="7"/>
        <v>3.6491067690515119E-2</v>
      </c>
      <c r="U16" s="21" t="s">
        <v>15</v>
      </c>
      <c r="V16" s="20">
        <f t="shared" si="8"/>
        <v>-2.7247771778747303E-2</v>
      </c>
      <c r="W16" s="20">
        <f t="shared" si="9"/>
        <v>3.1325511953125634E-2</v>
      </c>
      <c r="X16" s="21" t="s">
        <v>15</v>
      </c>
      <c r="Y16" s="20">
        <f t="shared" si="10"/>
        <v>-2.2717875323767452E-2</v>
      </c>
      <c r="Z16" s="20">
        <f t="shared" si="11"/>
        <v>2.4264437609980954E-2</v>
      </c>
    </row>
    <row r="17" spans="1:26" x14ac:dyDescent="0.25">
      <c r="A17" s="898" t="s">
        <v>16</v>
      </c>
      <c r="B17" s="893">
        <v>411</v>
      </c>
      <c r="C17" s="894">
        <v>533.35073559724083</v>
      </c>
      <c r="D17" s="894">
        <v>683.83585487600067</v>
      </c>
      <c r="E17" s="894">
        <v>822.87657923279141</v>
      </c>
      <c r="F17" s="894">
        <v>765.9685512126058</v>
      </c>
      <c r="G17" s="902">
        <v>665.51624205183202</v>
      </c>
      <c r="I17" s="21" t="s">
        <v>16</v>
      </c>
      <c r="J17" s="20">
        <f t="shared" si="0"/>
        <v>-1.7056065070340708E-2</v>
      </c>
      <c r="K17" s="20">
        <f t="shared" si="1"/>
        <v>1.8301033323650247E-2</v>
      </c>
      <c r="L17" s="21" t="s">
        <v>16</v>
      </c>
      <c r="M17" s="20">
        <f t="shared" si="2"/>
        <v>-2.1401278715679709E-2</v>
      </c>
      <c r="N17" s="20">
        <f t="shared" si="3"/>
        <v>2.1178804139874177E-2</v>
      </c>
      <c r="O17" s="21" t="s">
        <v>16</v>
      </c>
      <c r="P17" s="20">
        <f t="shared" si="4"/>
        <v>-2.6526312043722293E-2</v>
      </c>
      <c r="Q17" s="20">
        <f t="shared" si="5"/>
        <v>2.7041680131262263E-2</v>
      </c>
      <c r="R17" s="21" t="s">
        <v>16</v>
      </c>
      <c r="S17" s="20">
        <f t="shared" si="6"/>
        <v>-3.1100013759013577E-2</v>
      </c>
      <c r="T17" s="20">
        <f t="shared" si="7"/>
        <v>3.412240863110113E-2</v>
      </c>
      <c r="U17" s="21" t="s">
        <v>16</v>
      </c>
      <c r="V17" s="20">
        <f t="shared" si="8"/>
        <v>-2.8556133267550347E-2</v>
      </c>
      <c r="W17" s="20">
        <f t="shared" si="9"/>
        <v>3.4518667096651606E-2</v>
      </c>
      <c r="X17" s="21" t="s">
        <v>16</v>
      </c>
      <c r="Y17" s="20">
        <f t="shared" si="10"/>
        <v>-2.4703949158871311E-2</v>
      </c>
      <c r="Z17" s="20">
        <f t="shared" si="11"/>
        <v>2.9999926350085401E-2</v>
      </c>
    </row>
    <row r="18" spans="1:26" x14ac:dyDescent="0.25">
      <c r="A18" s="898" t="s">
        <v>17</v>
      </c>
      <c r="B18" s="893">
        <v>290</v>
      </c>
      <c r="C18" s="894">
        <v>356.03951125646682</v>
      </c>
      <c r="D18" s="894">
        <v>461.36362333865731</v>
      </c>
      <c r="E18" s="894">
        <v>591.3271024195036</v>
      </c>
      <c r="F18" s="894">
        <v>711.96524131628905</v>
      </c>
      <c r="G18" s="902">
        <v>665.59737784208107</v>
      </c>
      <c r="I18" s="21" t="s">
        <v>17</v>
      </c>
      <c r="J18" s="20">
        <f t="shared" si="0"/>
        <v>-1.2034693115325559E-2</v>
      </c>
      <c r="K18" s="20">
        <f t="shared" si="1"/>
        <v>1.8674523799643111E-2</v>
      </c>
      <c r="L18" s="21" t="s">
        <v>17</v>
      </c>
      <c r="M18" s="20">
        <f t="shared" si="2"/>
        <v>-1.4286472869792829E-2</v>
      </c>
      <c r="N18" s="20">
        <f t="shared" si="3"/>
        <v>1.6374266788876182E-2</v>
      </c>
      <c r="O18" s="21" t="s">
        <v>17</v>
      </c>
      <c r="P18" s="20">
        <f t="shared" si="4"/>
        <v>-1.7896510326330776E-2</v>
      </c>
      <c r="Q18" s="20">
        <f t="shared" si="5"/>
        <v>1.8829154677815197E-2</v>
      </c>
      <c r="R18" s="21" t="s">
        <v>17</v>
      </c>
      <c r="S18" s="20">
        <f t="shared" si="6"/>
        <v>-2.2348771961003388E-2</v>
      </c>
      <c r="T18" s="20">
        <f t="shared" si="7"/>
        <v>2.4177817460240628E-2</v>
      </c>
      <c r="U18" s="21" t="s">
        <v>17</v>
      </c>
      <c r="V18" s="20">
        <f t="shared" si="8"/>
        <v>-2.6542831661568352E-2</v>
      </c>
      <c r="W18" s="20">
        <f t="shared" si="9"/>
        <v>3.0883770157761493E-2</v>
      </c>
      <c r="X18" s="21" t="s">
        <v>17</v>
      </c>
      <c r="Y18" s="20">
        <f t="shared" si="10"/>
        <v>-2.4706960917729514E-2</v>
      </c>
      <c r="Z18" s="20">
        <f t="shared" si="11"/>
        <v>3.16486195195506E-2</v>
      </c>
    </row>
    <row r="19" spans="1:26" x14ac:dyDescent="0.25">
      <c r="A19" s="898" t="s">
        <v>18</v>
      </c>
      <c r="B19" s="893">
        <v>249</v>
      </c>
      <c r="C19" s="894">
        <v>227.55092330477154</v>
      </c>
      <c r="D19" s="894">
        <v>277.59156864350695</v>
      </c>
      <c r="E19" s="894">
        <v>359.17715586453471</v>
      </c>
      <c r="F19" s="894">
        <v>460.24213079097399</v>
      </c>
      <c r="G19" s="902">
        <v>554.54431797218194</v>
      </c>
      <c r="I19" s="21" t="s">
        <v>18</v>
      </c>
      <c r="J19" s="20">
        <f t="shared" si="0"/>
        <v>-1.0333236502469187E-2</v>
      </c>
      <c r="K19" s="20">
        <f t="shared" si="1"/>
        <v>1.4483130680167655E-2</v>
      </c>
      <c r="L19" s="21" t="s">
        <v>18</v>
      </c>
      <c r="M19" s="20">
        <f t="shared" si="2"/>
        <v>-9.1307284430805734E-3</v>
      </c>
      <c r="N19" s="20">
        <f t="shared" si="3"/>
        <v>1.6221770445368062E-2</v>
      </c>
      <c r="O19" s="21" t="s">
        <v>18</v>
      </c>
      <c r="P19" s="20">
        <f t="shared" si="4"/>
        <v>-1.0767906534937737E-2</v>
      </c>
      <c r="Q19" s="20">
        <f t="shared" si="5"/>
        <v>1.4280529015933506E-2</v>
      </c>
      <c r="R19" s="21" t="s">
        <v>18</v>
      </c>
      <c r="S19" s="20">
        <f t="shared" si="6"/>
        <v>-1.3574835851720465E-2</v>
      </c>
      <c r="T19" s="20">
        <f t="shared" si="7"/>
        <v>1.6455904597320041E-2</v>
      </c>
      <c r="U19" s="21" t="s">
        <v>18</v>
      </c>
      <c r="V19" s="20">
        <f t="shared" si="8"/>
        <v>-1.7158322755421368E-2</v>
      </c>
      <c r="W19" s="20">
        <f t="shared" si="9"/>
        <v>2.1348827753243753E-2</v>
      </c>
      <c r="X19" s="21" t="s">
        <v>18</v>
      </c>
      <c r="Y19" s="20">
        <f t="shared" si="10"/>
        <v>-2.0584673629135564E-2</v>
      </c>
      <c r="Z19" s="20">
        <f t="shared" si="11"/>
        <v>2.7526783201387732E-2</v>
      </c>
    </row>
    <row r="20" spans="1:26" ht="15.75" thickBot="1" x14ac:dyDescent="0.3">
      <c r="A20" s="899" t="s">
        <v>19</v>
      </c>
      <c r="B20" s="895">
        <v>220</v>
      </c>
      <c r="C20" s="896">
        <v>309.72257853576269</v>
      </c>
      <c r="D20" s="896">
        <v>355.79424082654941</v>
      </c>
      <c r="E20" s="896">
        <v>419.0170313795237</v>
      </c>
      <c r="F20" s="896">
        <v>514.25498835257247</v>
      </c>
      <c r="G20" s="903">
        <v>643.64845199612409</v>
      </c>
      <c r="I20" s="21" t="s">
        <v>19</v>
      </c>
      <c r="J20" s="20">
        <f t="shared" si="0"/>
        <v>-9.1297671909366315E-3</v>
      </c>
      <c r="K20" s="20">
        <f t="shared" si="1"/>
        <v>1.8384031207204218E-2</v>
      </c>
      <c r="L20" s="21" t="s">
        <v>19</v>
      </c>
      <c r="M20" s="20">
        <f t="shared" si="2"/>
        <v>-1.2427955537288935E-2</v>
      </c>
      <c r="N20" s="20">
        <f t="shared" si="3"/>
        <v>2.4431389097106977E-2</v>
      </c>
      <c r="O20" s="21" t="s">
        <v>19</v>
      </c>
      <c r="P20" s="20">
        <f t="shared" si="4"/>
        <v>-1.3801424696041559E-2</v>
      </c>
      <c r="Q20" s="20">
        <f t="shared" si="5"/>
        <v>3.0230371122715177E-2</v>
      </c>
      <c r="R20" s="21" t="s">
        <v>19</v>
      </c>
      <c r="S20" s="20">
        <f t="shared" si="6"/>
        <v>-1.5836439838054526E-2</v>
      </c>
      <c r="T20" s="20">
        <f t="shared" si="7"/>
        <v>3.3407769104339437E-2</v>
      </c>
      <c r="U20" s="21" t="s">
        <v>19</v>
      </c>
      <c r="V20" s="20">
        <f t="shared" si="8"/>
        <v>-1.9171980308657004E-2</v>
      </c>
      <c r="W20" s="20">
        <f t="shared" si="9"/>
        <v>3.7865038206627746E-2</v>
      </c>
      <c r="X20" s="21" t="s">
        <v>19</v>
      </c>
      <c r="Y20" s="20">
        <f t="shared" si="10"/>
        <v>-2.3892217243677863E-2</v>
      </c>
      <c r="Z20" s="20">
        <f t="shared" si="11"/>
        <v>4.5343610238913659E-2</v>
      </c>
    </row>
    <row r="21" spans="1:26" ht="15.75" thickTop="1" x14ac:dyDescent="0.25">
      <c r="A21" s="898" t="s">
        <v>20</v>
      </c>
      <c r="B21" s="893">
        <v>11935</v>
      </c>
      <c r="C21" s="894">
        <v>12298.089394701645</v>
      </c>
      <c r="D21" s="894">
        <v>12676.7316788997</v>
      </c>
      <c r="E21" s="894">
        <v>12956.024689588119</v>
      </c>
      <c r="F21" s="894">
        <v>13070.391437905577</v>
      </c>
      <c r="G21" s="902">
        <v>13062.040460006552</v>
      </c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 x14ac:dyDescent="0.25">
      <c r="A22" s="890"/>
      <c r="B22" s="890"/>
      <c r="C22" s="890"/>
      <c r="D22" s="890"/>
      <c r="E22" s="890"/>
      <c r="F22" s="890"/>
      <c r="G22" s="890"/>
    </row>
    <row r="23" spans="1:26" x14ac:dyDescent="0.25">
      <c r="A23" s="922" t="s">
        <v>140</v>
      </c>
      <c r="B23" s="923"/>
      <c r="C23" s="923"/>
      <c r="D23" s="923"/>
      <c r="E23" s="923"/>
      <c r="F23" s="923"/>
      <c r="G23" s="924"/>
    </row>
    <row r="24" spans="1:26" x14ac:dyDescent="0.25">
      <c r="A24" s="897" t="s">
        <v>1</v>
      </c>
      <c r="B24" s="891">
        <v>2010</v>
      </c>
      <c r="C24" s="891">
        <v>2015</v>
      </c>
      <c r="D24" s="891">
        <v>2020</v>
      </c>
      <c r="E24" s="891">
        <v>2025</v>
      </c>
      <c r="F24" s="891">
        <v>2030</v>
      </c>
      <c r="G24" s="900">
        <v>2035</v>
      </c>
      <c r="Q24" s="919" t="s">
        <v>223</v>
      </c>
      <c r="R24" s="918"/>
      <c r="S24" s="920">
        <f>(SUM(B$48:B$50,B$61:B$65)/SUM(B$51:B$60))*100</f>
        <v>48.471965495995072</v>
      </c>
    </row>
    <row r="25" spans="1:26" x14ac:dyDescent="0.25">
      <c r="A25" s="897" t="s">
        <v>2</v>
      </c>
      <c r="B25" s="891">
        <v>664</v>
      </c>
      <c r="C25" s="892">
        <v>631.5434342601003</v>
      </c>
      <c r="D25" s="892">
        <v>721.45319485899881</v>
      </c>
      <c r="E25" s="892">
        <v>709.57342854094679</v>
      </c>
      <c r="F25" s="892">
        <v>630.12168999138214</v>
      </c>
      <c r="G25" s="901">
        <v>577.79172131766245</v>
      </c>
      <c r="Q25" s="919" t="s">
        <v>224</v>
      </c>
      <c r="R25" s="918"/>
      <c r="S25" s="920">
        <f>(SUM(B$48:B$50)/SUM(B$51:B$60))*100</f>
        <v>23.869377695625385</v>
      </c>
    </row>
    <row r="26" spans="1:26" x14ac:dyDescent="0.25">
      <c r="A26" s="897" t="s">
        <v>3</v>
      </c>
      <c r="B26" s="891">
        <v>586</v>
      </c>
      <c r="C26" s="892">
        <v>674.63760237557267</v>
      </c>
      <c r="D26" s="892">
        <v>643.63150646271208</v>
      </c>
      <c r="E26" s="892">
        <v>732.28333386684506</v>
      </c>
      <c r="F26" s="892">
        <v>721.78546171183882</v>
      </c>
      <c r="G26" s="901">
        <v>642.13220621600954</v>
      </c>
      <c r="Q26" s="919" t="s">
        <v>225</v>
      </c>
      <c r="R26" s="918"/>
      <c r="S26" s="920">
        <f>(SUM(B$61:B$65)/SUM(B$51:B$60))*100</f>
        <v>24.602587800369687</v>
      </c>
    </row>
    <row r="27" spans="1:26" x14ac:dyDescent="0.25">
      <c r="A27" s="897" t="s">
        <v>4</v>
      </c>
      <c r="B27" s="891">
        <v>630</v>
      </c>
      <c r="C27" s="892">
        <v>599.07216665975022</v>
      </c>
      <c r="D27" s="892">
        <v>686.65681370668176</v>
      </c>
      <c r="E27" s="892">
        <v>656.9493756395442</v>
      </c>
      <c r="F27" s="892">
        <v>744.69779257000448</v>
      </c>
      <c r="G27" s="901">
        <v>735.66702994007346</v>
      </c>
      <c r="Q27" s="919" t="s">
        <v>226</v>
      </c>
      <c r="R27" s="918"/>
      <c r="S27" s="920">
        <f>(SUM(B$61:B$65)/SUM(B$48:B$50))*100</f>
        <v>103.07176045431079</v>
      </c>
    </row>
    <row r="28" spans="1:26" x14ac:dyDescent="0.25">
      <c r="A28" s="897" t="s">
        <v>5</v>
      </c>
      <c r="B28" s="891">
        <v>898</v>
      </c>
      <c r="C28" s="892">
        <v>648.41420647712221</v>
      </c>
      <c r="D28" s="892">
        <v>611.87325332157297</v>
      </c>
      <c r="E28" s="892">
        <v>698.28574123926717</v>
      </c>
      <c r="F28" s="892">
        <v>669.91679434888704</v>
      </c>
      <c r="G28" s="901">
        <v>756.92674623362325</v>
      </c>
      <c r="Q28" s="919" t="s">
        <v>227</v>
      </c>
      <c r="R28" s="918"/>
      <c r="S28" s="921">
        <f>(B$21/B$43)*100</f>
        <v>98.133530669297812</v>
      </c>
      <c r="T28" s="890"/>
    </row>
    <row r="29" spans="1:26" x14ac:dyDescent="0.25">
      <c r="A29" s="897" t="s">
        <v>6</v>
      </c>
      <c r="B29" s="891">
        <v>1092</v>
      </c>
      <c r="C29" s="892">
        <v>919.47638075920872</v>
      </c>
      <c r="D29" s="892">
        <v>666.00819115773845</v>
      </c>
      <c r="E29" s="892">
        <v>623.98522612079296</v>
      </c>
      <c r="F29" s="892">
        <v>709.15811540477443</v>
      </c>
      <c r="G29" s="901">
        <v>682.25406934119951</v>
      </c>
      <c r="Q29" s="919" t="s">
        <v>228</v>
      </c>
      <c r="R29" s="918"/>
      <c r="S29" s="921">
        <f>(SUM(B$48)/SUM(B$28:B$33))*1000</f>
        <v>305.21642619311876</v>
      </c>
    </row>
    <row r="30" spans="1:26" x14ac:dyDescent="0.25">
      <c r="A30" s="897" t="s">
        <v>7</v>
      </c>
      <c r="B30" s="891">
        <v>685</v>
      </c>
      <c r="C30" s="892">
        <v>1104.078045002416</v>
      </c>
      <c r="D30" s="892">
        <v>939.82956468334442</v>
      </c>
      <c r="E30" s="892">
        <v>682.93406461012103</v>
      </c>
      <c r="F30" s="892">
        <v>635.6705540500086</v>
      </c>
      <c r="G30" s="901">
        <v>719.62063965036191</v>
      </c>
      <c r="Q30" s="919" t="s">
        <v>229</v>
      </c>
      <c r="R30" s="918"/>
      <c r="S30" s="921">
        <f>(SUM(B$52:B$54)/SUM(B$48:B$51,B$55:B$65))*100</f>
        <v>25.931539064541415</v>
      </c>
    </row>
    <row r="31" spans="1:26" x14ac:dyDescent="0.25">
      <c r="A31" s="897" t="s">
        <v>8</v>
      </c>
      <c r="B31" s="891">
        <v>643</v>
      </c>
      <c r="C31" s="892">
        <v>696.66952315328047</v>
      </c>
      <c r="D31" s="892">
        <v>1115.3598157364536</v>
      </c>
      <c r="E31" s="892">
        <v>959.16769084437783</v>
      </c>
      <c r="F31" s="892">
        <v>699.39223977029303</v>
      </c>
      <c r="G31" s="901">
        <v>647.15565062634164</v>
      </c>
      <c r="Q31" s="918"/>
      <c r="R31" s="918"/>
      <c r="S31" s="904"/>
    </row>
    <row r="32" spans="1:26" x14ac:dyDescent="0.25">
      <c r="A32" s="897" t="s">
        <v>9</v>
      </c>
      <c r="B32" s="891">
        <v>555</v>
      </c>
      <c r="C32" s="892">
        <v>652.4443556818195</v>
      </c>
      <c r="D32" s="892">
        <v>707.51503133548033</v>
      </c>
      <c r="E32" s="892">
        <v>1125.4887976937196</v>
      </c>
      <c r="F32" s="892">
        <v>977.34597909542299</v>
      </c>
      <c r="G32" s="901">
        <v>715.35721187593265</v>
      </c>
      <c r="Q32" s="904"/>
      <c r="R32" s="904"/>
      <c r="S32" s="904"/>
    </row>
    <row r="33" spans="1:19" x14ac:dyDescent="0.25">
      <c r="A33" s="897" t="s">
        <v>10</v>
      </c>
      <c r="B33" s="891">
        <v>632</v>
      </c>
      <c r="C33" s="892">
        <v>565.47643036794057</v>
      </c>
      <c r="D33" s="892">
        <v>660.68926536644926</v>
      </c>
      <c r="E33" s="892">
        <v>716.96730147462608</v>
      </c>
      <c r="F33" s="892">
        <v>1133.6893532784838</v>
      </c>
      <c r="G33" s="901">
        <v>993.83443129160094</v>
      </c>
      <c r="Q33" s="904"/>
      <c r="R33" s="904"/>
      <c r="S33" s="904"/>
    </row>
    <row r="34" spans="1:19" x14ac:dyDescent="0.25">
      <c r="A34" s="898" t="s">
        <v>11</v>
      </c>
      <c r="B34" s="893">
        <v>836</v>
      </c>
      <c r="C34" s="894">
        <v>645.05136353949149</v>
      </c>
      <c r="D34" s="894">
        <v>574.57503726669563</v>
      </c>
      <c r="E34" s="894">
        <v>667.34311041339208</v>
      </c>
      <c r="F34" s="894">
        <v>724.70552362739488</v>
      </c>
      <c r="G34" s="902">
        <v>1139.493482927129</v>
      </c>
      <c r="Q34" s="904"/>
      <c r="R34" s="904"/>
      <c r="S34" s="904"/>
    </row>
    <row r="35" spans="1:19" x14ac:dyDescent="0.25">
      <c r="A35" s="898" t="s">
        <v>12</v>
      </c>
      <c r="B35" s="893">
        <v>982</v>
      </c>
      <c r="C35" s="894">
        <v>847.5438612835585</v>
      </c>
      <c r="D35" s="894">
        <v>655.24087621751653</v>
      </c>
      <c r="E35" s="894">
        <v>581.21335353692587</v>
      </c>
      <c r="F35" s="894">
        <v>671.27607190229321</v>
      </c>
      <c r="G35" s="902">
        <v>729.56214901974306</v>
      </c>
      <c r="Q35" s="904"/>
      <c r="R35" s="904"/>
      <c r="S35" s="904"/>
    </row>
    <row r="36" spans="1:19" x14ac:dyDescent="0.25">
      <c r="A36" s="898" t="s">
        <v>13</v>
      </c>
      <c r="B36" s="893">
        <v>976</v>
      </c>
      <c r="C36" s="894">
        <v>990.15794973340144</v>
      </c>
      <c r="D36" s="894">
        <v>856.97176535479286</v>
      </c>
      <c r="E36" s="894">
        <v>663.7926162230475</v>
      </c>
      <c r="F36" s="894">
        <v>586.59936675377458</v>
      </c>
      <c r="G36" s="902">
        <v>673.9436960860105</v>
      </c>
      <c r="Q36" s="904"/>
      <c r="R36" s="904"/>
      <c r="S36" s="904"/>
    </row>
    <row r="37" spans="1:19" x14ac:dyDescent="0.25">
      <c r="A37" s="898" t="s">
        <v>14</v>
      </c>
      <c r="B37" s="893">
        <v>749</v>
      </c>
      <c r="C37" s="894">
        <v>970.43004539522906</v>
      </c>
      <c r="D37" s="894">
        <v>988.21017961655537</v>
      </c>
      <c r="E37" s="894">
        <v>857.6016570986319</v>
      </c>
      <c r="F37" s="894">
        <v>665.64070188087419</v>
      </c>
      <c r="G37" s="902">
        <v>586.3188664800474</v>
      </c>
      <c r="Q37" s="904"/>
      <c r="R37" s="904"/>
      <c r="S37" s="904"/>
    </row>
    <row r="38" spans="1:19" x14ac:dyDescent="0.25">
      <c r="A38" s="898" t="s">
        <v>15</v>
      </c>
      <c r="B38" s="893">
        <v>551</v>
      </c>
      <c r="C38" s="894">
        <v>729.34560697464747</v>
      </c>
      <c r="D38" s="894">
        <v>944.78510151183889</v>
      </c>
      <c r="E38" s="894">
        <v>965.5187031877291</v>
      </c>
      <c r="F38" s="894">
        <v>840.25231224126208</v>
      </c>
      <c r="G38" s="902">
        <v>653.67594589210444</v>
      </c>
      <c r="Q38" s="904"/>
      <c r="R38" s="904"/>
      <c r="S38" s="904"/>
    </row>
    <row r="39" spans="1:19" x14ac:dyDescent="0.25">
      <c r="A39" s="898" t="s">
        <v>16</v>
      </c>
      <c r="B39" s="893">
        <v>441</v>
      </c>
      <c r="C39" s="894">
        <v>527.80634826254243</v>
      </c>
      <c r="D39" s="894">
        <v>697.12180190617255</v>
      </c>
      <c r="E39" s="894">
        <v>902.846252966885</v>
      </c>
      <c r="F39" s="894">
        <v>925.90313884890406</v>
      </c>
      <c r="G39" s="902">
        <v>808.18812077140637</v>
      </c>
      <c r="Q39" s="904"/>
      <c r="R39" s="904"/>
      <c r="S39" s="904"/>
    </row>
    <row r="40" spans="1:19" x14ac:dyDescent="0.25">
      <c r="A40" s="898" t="s">
        <v>17</v>
      </c>
      <c r="B40" s="893">
        <v>450</v>
      </c>
      <c r="C40" s="894">
        <v>408.07034723182949</v>
      </c>
      <c r="D40" s="894">
        <v>485.40675629816559</v>
      </c>
      <c r="E40" s="894">
        <v>639.72189463200743</v>
      </c>
      <c r="F40" s="894">
        <v>828.40335776850714</v>
      </c>
      <c r="G40" s="902">
        <v>852.60337095601017</v>
      </c>
      <c r="Q40" s="904"/>
      <c r="R40" s="904"/>
      <c r="S40" s="904"/>
    </row>
    <row r="41" spans="1:19" x14ac:dyDescent="0.25">
      <c r="A41" s="898" t="s">
        <v>18</v>
      </c>
      <c r="B41" s="893">
        <v>349</v>
      </c>
      <c r="C41" s="894">
        <v>404.2699183851945</v>
      </c>
      <c r="D41" s="894">
        <v>368.14532497379446</v>
      </c>
      <c r="E41" s="894">
        <v>435.407475641367</v>
      </c>
      <c r="F41" s="894">
        <v>572.64513059342391</v>
      </c>
      <c r="G41" s="902">
        <v>741.56246008077744</v>
      </c>
      <c r="Q41" s="904"/>
      <c r="R41" s="904"/>
      <c r="S41" s="904"/>
    </row>
    <row r="42" spans="1:19" ht="15.75" thickBot="1" x14ac:dyDescent="0.3">
      <c r="A42" s="899" t="s">
        <v>19</v>
      </c>
      <c r="B42" s="895">
        <v>443</v>
      </c>
      <c r="C42" s="896">
        <v>608.86545704661944</v>
      </c>
      <c r="D42" s="896">
        <v>779.32475671125451</v>
      </c>
      <c r="E42" s="896">
        <v>883.93757550703117</v>
      </c>
      <c r="F42" s="896">
        <v>1015.6637169675403</v>
      </c>
      <c r="G42" s="903">
        <v>1221.5419038145208</v>
      </c>
      <c r="Q42" s="904"/>
      <c r="R42" s="904"/>
      <c r="S42" s="904"/>
    </row>
    <row r="43" spans="1:19" ht="15.75" thickTop="1" x14ac:dyDescent="0.25">
      <c r="A43" s="898" t="s">
        <v>20</v>
      </c>
      <c r="B43" s="893">
        <v>12162</v>
      </c>
      <c r="C43" s="894">
        <v>12623.353042589724</v>
      </c>
      <c r="D43" s="894">
        <v>13102.798236486218</v>
      </c>
      <c r="E43" s="894">
        <v>13503.017599237257</v>
      </c>
      <c r="F43" s="894">
        <v>13752.86730080507</v>
      </c>
      <c r="G43" s="902">
        <v>13877.629702520555</v>
      </c>
      <c r="Q43" s="904"/>
      <c r="R43" s="904"/>
      <c r="S43" s="904"/>
    </row>
    <row r="44" spans="1:19" x14ac:dyDescent="0.25">
      <c r="Q44" s="919" t="s">
        <v>223</v>
      </c>
      <c r="R44" s="918"/>
      <c r="S44" s="920">
        <f>(SUM(C$48:C$50,C$61:C$65)/SUM(C$51:C$60))*100</f>
        <v>54.75795129658335</v>
      </c>
    </row>
    <row r="45" spans="1:19" x14ac:dyDescent="0.25">
      <c r="Q45" s="919" t="s">
        <v>224</v>
      </c>
      <c r="R45" s="918"/>
      <c r="S45" s="920">
        <f>(SUM(C$48:C$50)/SUM(C$51:C$60))*100</f>
        <v>24.575252004208028</v>
      </c>
    </row>
    <row r="46" spans="1:19" x14ac:dyDescent="0.25">
      <c r="A46" s="922" t="s">
        <v>222</v>
      </c>
      <c r="B46" s="923"/>
      <c r="C46" s="923"/>
      <c r="D46" s="923"/>
      <c r="E46" s="923"/>
      <c r="F46" s="923"/>
      <c r="G46" s="924"/>
      <c r="Q46" s="919" t="s">
        <v>225</v>
      </c>
      <c r="R46" s="918"/>
      <c r="S46" s="920">
        <f>(SUM(C$61:C$65)/SUM(C$51:C$60))*100</f>
        <v>30.182699292375315</v>
      </c>
    </row>
    <row r="47" spans="1:19" x14ac:dyDescent="0.25">
      <c r="A47" s="897" t="s">
        <v>1</v>
      </c>
      <c r="B47" s="891">
        <f>B24</f>
        <v>2010</v>
      </c>
      <c r="C47" s="891">
        <f t="shared" ref="C47:G47" si="12">C24</f>
        <v>2015</v>
      </c>
      <c r="D47" s="891">
        <f t="shared" si="12"/>
        <v>2020</v>
      </c>
      <c r="E47" s="891">
        <f t="shared" si="12"/>
        <v>2025</v>
      </c>
      <c r="F47" s="891">
        <f t="shared" si="12"/>
        <v>2030</v>
      </c>
      <c r="G47" s="900">
        <f t="shared" si="12"/>
        <v>2035</v>
      </c>
      <c r="Q47" s="919" t="s">
        <v>226</v>
      </c>
      <c r="R47" s="918"/>
      <c r="S47" s="920">
        <f>(SUM(C$61:C$65)/SUM(C$48:C$50))*100</f>
        <v>122.81745589915872</v>
      </c>
    </row>
    <row r="48" spans="1:19" x14ac:dyDescent="0.25">
      <c r="A48" s="897" t="s">
        <v>2</v>
      </c>
      <c r="B48" s="891">
        <f t="shared" ref="B48:G63" si="13">SUM(B3,B25)</f>
        <v>1375</v>
      </c>
      <c r="C48" s="892">
        <f t="shared" si="13"/>
        <v>1289.0308248520764</v>
      </c>
      <c r="D48" s="892">
        <f t="shared" si="13"/>
        <v>1472.3554775142429</v>
      </c>
      <c r="E48" s="892">
        <f t="shared" si="13"/>
        <v>1448.1090666130963</v>
      </c>
      <c r="F48" s="892">
        <f t="shared" si="13"/>
        <v>1285.9626330608517</v>
      </c>
      <c r="G48" s="901">
        <f t="shared" si="13"/>
        <v>1179.1667782056188</v>
      </c>
      <c r="Q48" s="919" t="s">
        <v>227</v>
      </c>
      <c r="R48" s="918"/>
      <c r="S48" s="921">
        <f>(C$21/C$43)*100</f>
        <v>97.423318140666126</v>
      </c>
    </row>
    <row r="49" spans="1:19" x14ac:dyDescent="0.25">
      <c r="A49" s="897" t="s">
        <v>3</v>
      </c>
      <c r="B49" s="891">
        <f t="shared" si="13"/>
        <v>1246</v>
      </c>
      <c r="C49" s="892">
        <f t="shared" si="13"/>
        <v>1397.1290301829049</v>
      </c>
      <c r="D49" s="892">
        <f t="shared" si="13"/>
        <v>1313.5768745737573</v>
      </c>
      <c r="E49" s="892">
        <f t="shared" si="13"/>
        <v>1493.8524924752144</v>
      </c>
      <c r="F49" s="892">
        <f t="shared" si="13"/>
        <v>1472.4240227857031</v>
      </c>
      <c r="G49" s="901">
        <f t="shared" si="13"/>
        <v>1309.9331586990879</v>
      </c>
      <c r="Q49" s="919" t="s">
        <v>228</v>
      </c>
      <c r="R49" s="918"/>
      <c r="S49" s="921">
        <f>(SUM(C$48)/SUM(C$28:C$33))*1000</f>
        <v>281.04529807849127</v>
      </c>
    </row>
    <row r="50" spans="1:19" x14ac:dyDescent="0.25">
      <c r="A50" s="897" t="s">
        <v>4</v>
      </c>
      <c r="B50" s="891">
        <f t="shared" si="13"/>
        <v>1253</v>
      </c>
      <c r="C50" s="892">
        <f t="shared" si="13"/>
        <v>1271.3151766102651</v>
      </c>
      <c r="D50" s="892">
        <f t="shared" si="13"/>
        <v>1421.8868169309214</v>
      </c>
      <c r="E50" s="892">
        <f t="shared" si="13"/>
        <v>1340.4604851948409</v>
      </c>
      <c r="F50" s="892">
        <f t="shared" si="13"/>
        <v>1518.3941912499115</v>
      </c>
      <c r="G50" s="901">
        <f t="shared" si="13"/>
        <v>1499.9498762709513</v>
      </c>
      <c r="Q50" s="919" t="s">
        <v>229</v>
      </c>
      <c r="R50" s="918"/>
      <c r="S50" s="921">
        <f>(SUM(C$52:C$54)/SUM(C$48:C$51,C$55:C$65))*100</f>
        <v>28.842071279237754</v>
      </c>
    </row>
    <row r="51" spans="1:19" x14ac:dyDescent="0.25">
      <c r="A51" s="897" t="s">
        <v>5</v>
      </c>
      <c r="B51" s="891">
        <f t="shared" si="13"/>
        <v>1844</v>
      </c>
      <c r="C51" s="892">
        <f t="shared" si="13"/>
        <v>1288.6526146817164</v>
      </c>
      <c r="D51" s="892">
        <f t="shared" si="13"/>
        <v>1294.381846953791</v>
      </c>
      <c r="E51" s="892">
        <f t="shared" si="13"/>
        <v>1443.9319148991251</v>
      </c>
      <c r="F51" s="892">
        <f t="shared" si="13"/>
        <v>1364.8956916520046</v>
      </c>
      <c r="G51" s="901">
        <f t="shared" si="13"/>
        <v>1540.6090788727483</v>
      </c>
      <c r="Q51" s="904"/>
      <c r="R51" s="904"/>
      <c r="S51" s="904"/>
    </row>
    <row r="52" spans="1:19" x14ac:dyDescent="0.25">
      <c r="A52" s="897" t="s">
        <v>6</v>
      </c>
      <c r="B52" s="891">
        <f t="shared" si="13"/>
        <v>2208</v>
      </c>
      <c r="C52" s="892">
        <f t="shared" si="13"/>
        <v>1882.6286837540881</v>
      </c>
      <c r="D52" s="892">
        <f t="shared" si="13"/>
        <v>1321.5068785961889</v>
      </c>
      <c r="E52" s="892">
        <f t="shared" si="13"/>
        <v>1314.8755999305781</v>
      </c>
      <c r="F52" s="892">
        <f t="shared" si="13"/>
        <v>1463.1276415607472</v>
      </c>
      <c r="G52" s="901">
        <f t="shared" si="13"/>
        <v>1386.8764481484811</v>
      </c>
      <c r="Q52" s="904"/>
      <c r="R52" s="904"/>
      <c r="S52" s="904"/>
    </row>
    <row r="53" spans="1:19" x14ac:dyDescent="0.25">
      <c r="A53" s="897" t="s">
        <v>7</v>
      </c>
      <c r="B53" s="891">
        <f t="shared" si="13"/>
        <v>1445</v>
      </c>
      <c r="C53" s="892">
        <f t="shared" si="13"/>
        <v>2228.6743714541617</v>
      </c>
      <c r="D53" s="892">
        <f t="shared" si="13"/>
        <v>1919.353875428028</v>
      </c>
      <c r="E53" s="892">
        <f t="shared" si="13"/>
        <v>1353.2175303144686</v>
      </c>
      <c r="F53" s="892">
        <f t="shared" si="13"/>
        <v>1334.7865524227309</v>
      </c>
      <c r="G53" s="901">
        <f t="shared" si="13"/>
        <v>1481.7758031241306</v>
      </c>
      <c r="Q53" s="904"/>
      <c r="R53" s="904"/>
      <c r="S53" s="904"/>
    </row>
    <row r="54" spans="1:19" x14ac:dyDescent="0.25">
      <c r="A54" s="897" t="s">
        <v>8</v>
      </c>
      <c r="B54" s="891">
        <f t="shared" si="13"/>
        <v>1309</v>
      </c>
      <c r="C54" s="892">
        <f t="shared" si="13"/>
        <v>1467.5114734713038</v>
      </c>
      <c r="D54" s="892">
        <f t="shared" si="13"/>
        <v>2251.0161241420683</v>
      </c>
      <c r="E54" s="892">
        <f t="shared" si="13"/>
        <v>1956.8811666535648</v>
      </c>
      <c r="F54" s="892">
        <f t="shared" si="13"/>
        <v>1385.9038832750298</v>
      </c>
      <c r="G54" s="901">
        <f t="shared" si="13"/>
        <v>1356.3299036025533</v>
      </c>
      <c r="Q54" s="904"/>
      <c r="R54" s="904"/>
      <c r="S54" s="904"/>
    </row>
    <row r="55" spans="1:19" x14ac:dyDescent="0.25">
      <c r="A55" s="897" t="s">
        <v>9</v>
      </c>
      <c r="B55" s="891">
        <f t="shared" si="13"/>
        <v>1121</v>
      </c>
      <c r="C55" s="892">
        <f t="shared" si="13"/>
        <v>1325.9256284068992</v>
      </c>
      <c r="D55" s="892">
        <f t="shared" si="13"/>
        <v>1486.9350667991037</v>
      </c>
      <c r="E55" s="892">
        <f t="shared" si="13"/>
        <v>2268.9930392451788</v>
      </c>
      <c r="F55" s="892">
        <f t="shared" si="13"/>
        <v>1990.2822479410297</v>
      </c>
      <c r="G55" s="901">
        <f t="shared" si="13"/>
        <v>1416.3563148094665</v>
      </c>
      <c r="Q55" s="904"/>
      <c r="R55" s="904"/>
      <c r="S55" s="904"/>
    </row>
    <row r="56" spans="1:19" x14ac:dyDescent="0.25">
      <c r="A56" s="897" t="s">
        <v>10</v>
      </c>
      <c r="B56" s="891">
        <f t="shared" si="13"/>
        <v>1276</v>
      </c>
      <c r="C56" s="892">
        <f t="shared" si="13"/>
        <v>1140.8816019781477</v>
      </c>
      <c r="D56" s="892">
        <f t="shared" si="13"/>
        <v>1341.0059177847384</v>
      </c>
      <c r="E56" s="892">
        <f t="shared" si="13"/>
        <v>1504.1325107789921</v>
      </c>
      <c r="F56" s="892">
        <f t="shared" si="13"/>
        <v>2284.0733459990633</v>
      </c>
      <c r="G56" s="901">
        <f t="shared" si="13"/>
        <v>2021.1319994063565</v>
      </c>
      <c r="Q56" s="904"/>
      <c r="R56" s="904"/>
      <c r="S56" s="904"/>
    </row>
    <row r="57" spans="1:19" x14ac:dyDescent="0.25">
      <c r="A57" s="898" t="s">
        <v>11</v>
      </c>
      <c r="B57" s="893">
        <f t="shared" si="13"/>
        <v>1617</v>
      </c>
      <c r="C57" s="894">
        <f t="shared" si="13"/>
        <v>1298.5436811113705</v>
      </c>
      <c r="D57" s="894">
        <f t="shared" si="13"/>
        <v>1157.0932634771762</v>
      </c>
      <c r="E57" s="894">
        <f t="shared" si="13"/>
        <v>1351.8662578955136</v>
      </c>
      <c r="F57" s="894">
        <f t="shared" si="13"/>
        <v>1516.6008916746391</v>
      </c>
      <c r="G57" s="902">
        <f t="shared" si="13"/>
        <v>2292.64729513157</v>
      </c>
      <c r="Q57" s="904"/>
      <c r="R57" s="904"/>
      <c r="S57" s="904"/>
    </row>
    <row r="58" spans="1:19" x14ac:dyDescent="0.25">
      <c r="A58" s="898" t="s">
        <v>12</v>
      </c>
      <c r="B58" s="893">
        <f t="shared" si="13"/>
        <v>1893</v>
      </c>
      <c r="C58" s="894">
        <f t="shared" si="13"/>
        <v>1636.4876551164907</v>
      </c>
      <c r="D58" s="894">
        <f t="shared" si="13"/>
        <v>1315.3920186986111</v>
      </c>
      <c r="E58" s="894">
        <f t="shared" si="13"/>
        <v>1168.3614828101095</v>
      </c>
      <c r="F58" s="894">
        <f t="shared" si="13"/>
        <v>1357.2894216026752</v>
      </c>
      <c r="G58" s="902">
        <f t="shared" si="13"/>
        <v>1523.1333179487297</v>
      </c>
      <c r="Q58" s="904"/>
      <c r="R58" s="904"/>
      <c r="S58" s="904"/>
    </row>
    <row r="59" spans="1:19" x14ac:dyDescent="0.25">
      <c r="A59" s="898" t="s">
        <v>13</v>
      </c>
      <c r="B59" s="893">
        <f t="shared" si="13"/>
        <v>1966</v>
      </c>
      <c r="C59" s="894">
        <f t="shared" si="13"/>
        <v>1899.64937250764</v>
      </c>
      <c r="D59" s="894">
        <f t="shared" si="13"/>
        <v>1645.0665158156637</v>
      </c>
      <c r="E59" s="894">
        <f t="shared" si="13"/>
        <v>1323.2502280219951</v>
      </c>
      <c r="F59" s="894">
        <f t="shared" si="13"/>
        <v>1171.9975626591049</v>
      </c>
      <c r="G59" s="902">
        <f t="shared" si="13"/>
        <v>1354.2643823520084</v>
      </c>
      <c r="Q59" s="904"/>
      <c r="R59" s="904"/>
      <c r="S59" s="904"/>
    </row>
    <row r="60" spans="1:19" x14ac:dyDescent="0.25">
      <c r="A60" s="898" t="s">
        <v>14</v>
      </c>
      <c r="B60" s="893">
        <f t="shared" si="13"/>
        <v>1551</v>
      </c>
      <c r="C60" s="894">
        <f t="shared" si="13"/>
        <v>1934.542171453184</v>
      </c>
      <c r="D60" s="894">
        <f t="shared" si="13"/>
        <v>1877.9742074787057</v>
      </c>
      <c r="E60" s="894">
        <f t="shared" si="13"/>
        <v>1629.0981926859513</v>
      </c>
      <c r="F60" s="894">
        <f t="shared" si="13"/>
        <v>1311.3480522604002</v>
      </c>
      <c r="G60" s="902">
        <f t="shared" si="13"/>
        <v>1158.6055465626571</v>
      </c>
      <c r="Q60" s="904"/>
      <c r="R60" s="904"/>
      <c r="S60" s="904"/>
    </row>
    <row r="61" spans="1:19" x14ac:dyDescent="0.25">
      <c r="A61" s="898" t="s">
        <v>15</v>
      </c>
      <c r="B61" s="893">
        <f t="shared" si="13"/>
        <v>1140</v>
      </c>
      <c r="C61" s="894">
        <f t="shared" si="13"/>
        <v>1484.7943320906904</v>
      </c>
      <c r="D61" s="894">
        <f t="shared" si="13"/>
        <v>1853.4011036188203</v>
      </c>
      <c r="E61" s="894">
        <f t="shared" si="13"/>
        <v>1807.7012536631048</v>
      </c>
      <c r="F61" s="894">
        <f t="shared" si="13"/>
        <v>1571.126344715939</v>
      </c>
      <c r="G61" s="902">
        <f t="shared" si="13"/>
        <v>1265.6880139078132</v>
      </c>
      <c r="Q61" s="904"/>
      <c r="R61" s="904"/>
      <c r="S61" s="904"/>
    </row>
    <row r="62" spans="1:19" x14ac:dyDescent="0.25">
      <c r="A62" s="898" t="s">
        <v>16</v>
      </c>
      <c r="B62" s="893">
        <f t="shared" si="13"/>
        <v>852</v>
      </c>
      <c r="C62" s="894">
        <f t="shared" si="13"/>
        <v>1061.1570838597831</v>
      </c>
      <c r="D62" s="894">
        <f t="shared" si="13"/>
        <v>1380.9576567821732</v>
      </c>
      <c r="E62" s="894">
        <f t="shared" si="13"/>
        <v>1725.7228321996763</v>
      </c>
      <c r="F62" s="894">
        <f t="shared" si="13"/>
        <v>1691.87169006151</v>
      </c>
      <c r="G62" s="902">
        <f t="shared" si="13"/>
        <v>1473.7043628232384</v>
      </c>
      <c r="Q62" s="904"/>
      <c r="R62" s="904"/>
      <c r="S62" s="904"/>
    </row>
    <row r="63" spans="1:19" x14ac:dyDescent="0.25">
      <c r="A63" s="898" t="s">
        <v>17</v>
      </c>
      <c r="B63" s="893">
        <f t="shared" si="13"/>
        <v>740</v>
      </c>
      <c r="C63" s="894">
        <f t="shared" si="13"/>
        <v>764.10985848829637</v>
      </c>
      <c r="D63" s="894">
        <f t="shared" si="13"/>
        <v>946.7703796368229</v>
      </c>
      <c r="E63" s="894">
        <f t="shared" si="13"/>
        <v>1231.0489970515109</v>
      </c>
      <c r="F63" s="894">
        <f t="shared" si="13"/>
        <v>1540.3685990847962</v>
      </c>
      <c r="G63" s="902">
        <f t="shared" si="13"/>
        <v>1518.2007487980914</v>
      </c>
      <c r="Q63" s="904"/>
      <c r="R63" s="904"/>
      <c r="S63" s="904"/>
    </row>
    <row r="64" spans="1:19" x14ac:dyDescent="0.25">
      <c r="A64" s="898" t="s">
        <v>18</v>
      </c>
      <c r="B64" s="893">
        <f t="shared" ref="B64:G65" si="14">SUM(B19,B41)</f>
        <v>598</v>
      </c>
      <c r="C64" s="894">
        <f t="shared" si="14"/>
        <v>631.82084168996607</v>
      </c>
      <c r="D64" s="894">
        <f t="shared" si="14"/>
        <v>645.73689361730135</v>
      </c>
      <c r="E64" s="894">
        <f t="shared" si="14"/>
        <v>794.58463150590171</v>
      </c>
      <c r="F64" s="894">
        <f t="shared" si="14"/>
        <v>1032.8872613843978</v>
      </c>
      <c r="G64" s="902">
        <f t="shared" si="14"/>
        <v>1296.1067780529593</v>
      </c>
      <c r="Q64" s="919" t="s">
        <v>223</v>
      </c>
      <c r="R64" s="918"/>
      <c r="S64" s="920">
        <f>(SUM(D$48:D$50,D$61:D$65)/SUM(D$51:D$60))*100</f>
        <v>65.15043496456741</v>
      </c>
    </row>
    <row r="65" spans="1:19" ht="15.75" thickBot="1" x14ac:dyDescent="0.3">
      <c r="A65" s="899" t="s">
        <v>19</v>
      </c>
      <c r="B65" s="895">
        <f t="shared" si="14"/>
        <v>663</v>
      </c>
      <c r="C65" s="896">
        <f t="shared" si="14"/>
        <v>918.58803558238219</v>
      </c>
      <c r="D65" s="896">
        <f t="shared" si="14"/>
        <v>1135.1189975378038</v>
      </c>
      <c r="E65" s="896">
        <f t="shared" si="14"/>
        <v>1302.9546068865548</v>
      </c>
      <c r="F65" s="896">
        <f t="shared" si="14"/>
        <v>1529.9187053201126</v>
      </c>
      <c r="G65" s="903">
        <f t="shared" si="14"/>
        <v>1865.1903558106449</v>
      </c>
      <c r="Q65" s="919" t="s">
        <v>224</v>
      </c>
      <c r="R65" s="918"/>
      <c r="S65" s="920">
        <f>(SUM(D$48:D$50)/SUM(D$51:D$60))*100</f>
        <v>26.956394018688862</v>
      </c>
    </row>
    <row r="66" spans="1:19" ht="15.75" thickTop="1" x14ac:dyDescent="0.25">
      <c r="A66" s="898" t="s">
        <v>20</v>
      </c>
      <c r="B66" s="893">
        <f>SUM(B48:B65)</f>
        <v>24097</v>
      </c>
      <c r="C66" s="894">
        <f t="shared" ref="C66:G66" si="15">SUM(C48:C65)</f>
        <v>24921.442437291367</v>
      </c>
      <c r="D66" s="894">
        <f t="shared" si="15"/>
        <v>25779.52991538592</v>
      </c>
      <c r="E66" s="894">
        <f t="shared" si="15"/>
        <v>26459.042288825382</v>
      </c>
      <c r="F66" s="894">
        <f t="shared" si="15"/>
        <v>26823.258738710651</v>
      </c>
      <c r="G66" s="902">
        <f t="shared" si="15"/>
        <v>26939.670162527105</v>
      </c>
      <c r="Q66" s="919" t="s">
        <v>225</v>
      </c>
      <c r="R66" s="918"/>
      <c r="S66" s="920">
        <f>(SUM(D$61:D$65)/SUM(D$51:D$60))*100</f>
        <v>38.194040945878562</v>
      </c>
    </row>
    <row r="67" spans="1:19" x14ac:dyDescent="0.25">
      <c r="Q67" s="919" t="s">
        <v>226</v>
      </c>
      <c r="R67" s="918"/>
      <c r="S67" s="920">
        <f>(SUM(D$61:D$65)/SUM(D$48:D$50))*100</f>
        <v>141.68824257205415</v>
      </c>
    </row>
    <row r="68" spans="1:19" x14ac:dyDescent="0.25">
      <c r="Q68" s="919" t="s">
        <v>227</v>
      </c>
      <c r="R68" s="918"/>
      <c r="S68" s="921">
        <f>(D$21/D$43)*100</f>
        <v>96.748278116653836</v>
      </c>
    </row>
    <row r="69" spans="1:19" x14ac:dyDescent="0.25">
      <c r="Q69" s="919" t="s">
        <v>228</v>
      </c>
      <c r="R69" s="918"/>
      <c r="S69" s="921">
        <f>(SUM(D$48)/SUM(D$28:D$33))*1000</f>
        <v>313.1821557834773</v>
      </c>
    </row>
    <row r="70" spans="1:19" x14ac:dyDescent="0.25">
      <c r="Q70" s="919" t="s">
        <v>229</v>
      </c>
      <c r="R70" s="918"/>
      <c r="S70" s="921">
        <f>(SUM(D$52:D$54)/SUM(D$48:D$51,D$55:D$65))*100</f>
        <v>27.07004535266309</v>
      </c>
    </row>
    <row r="71" spans="1:19" x14ac:dyDescent="0.25">
      <c r="Q71" s="904"/>
      <c r="R71" s="904"/>
      <c r="S71" s="904"/>
    </row>
    <row r="72" spans="1:19" x14ac:dyDescent="0.25">
      <c r="Q72" s="904"/>
      <c r="R72" s="904"/>
      <c r="S72" s="904"/>
    </row>
    <row r="73" spans="1:19" x14ac:dyDescent="0.25">
      <c r="Q73" s="904"/>
      <c r="R73" s="904"/>
      <c r="S73" s="904"/>
    </row>
    <row r="74" spans="1:19" x14ac:dyDescent="0.25">
      <c r="Q74" s="904"/>
      <c r="R74" s="904"/>
      <c r="S74" s="904"/>
    </row>
    <row r="75" spans="1:19" x14ac:dyDescent="0.25">
      <c r="Q75" s="904"/>
      <c r="R75" s="904"/>
      <c r="S75" s="904"/>
    </row>
    <row r="76" spans="1:19" x14ac:dyDescent="0.25">
      <c r="Q76" s="904"/>
      <c r="R76" s="904"/>
      <c r="S76" s="904"/>
    </row>
    <row r="77" spans="1:19" x14ac:dyDescent="0.25">
      <c r="Q77" s="904"/>
      <c r="R77" s="904"/>
      <c r="S77" s="904"/>
    </row>
    <row r="78" spans="1:19" x14ac:dyDescent="0.25">
      <c r="Q78" s="904"/>
      <c r="R78" s="904"/>
      <c r="S78" s="904"/>
    </row>
    <row r="79" spans="1:19" x14ac:dyDescent="0.25">
      <c r="Q79" s="904"/>
      <c r="R79" s="904"/>
      <c r="S79" s="904"/>
    </row>
    <row r="80" spans="1:19" x14ac:dyDescent="0.25">
      <c r="Q80" s="904"/>
      <c r="R80" s="904"/>
      <c r="S80" s="904"/>
    </row>
    <row r="81" spans="17:19" x14ac:dyDescent="0.25">
      <c r="Q81" s="904"/>
      <c r="R81" s="904"/>
      <c r="S81" s="904"/>
    </row>
    <row r="82" spans="17:19" x14ac:dyDescent="0.25">
      <c r="Q82" s="904"/>
      <c r="R82" s="904"/>
      <c r="S82" s="904"/>
    </row>
    <row r="83" spans="17:19" x14ac:dyDescent="0.25">
      <c r="Q83" s="904"/>
      <c r="R83" s="904"/>
      <c r="S83" s="904"/>
    </row>
    <row r="84" spans="17:19" x14ac:dyDescent="0.25">
      <c r="Q84" s="919" t="s">
        <v>223</v>
      </c>
      <c r="R84" s="918"/>
      <c r="S84" s="920">
        <f>(SUM(E$48:E$50,E$61:E$65)/SUM(E$51:E$60))*100</f>
        <v>72.769961996098203</v>
      </c>
    </row>
    <row r="85" spans="17:19" x14ac:dyDescent="0.25">
      <c r="Q85" s="919" t="s">
        <v>224</v>
      </c>
      <c r="R85" s="918"/>
      <c r="S85" s="920">
        <f>(SUM(E$48:E$50)/SUM(E$51:E$60))*100</f>
        <v>27.962988447035702</v>
      </c>
    </row>
    <row r="86" spans="17:19" x14ac:dyDescent="0.25">
      <c r="Q86" s="919" t="s">
        <v>225</v>
      </c>
      <c r="R86" s="918"/>
      <c r="S86" s="920">
        <f>(SUM(E$61:E$65)/SUM(E$51:E$60))*100</f>
        <v>44.806973549062491</v>
      </c>
    </row>
    <row r="87" spans="17:19" x14ac:dyDescent="0.25">
      <c r="Q87" s="919" t="s">
        <v>226</v>
      </c>
      <c r="R87" s="918"/>
      <c r="S87" s="920">
        <f>(SUM(E$61:E$65)/SUM(E$48:E$50))*100</f>
        <v>160.23671301774749</v>
      </c>
    </row>
    <row r="88" spans="17:19" x14ac:dyDescent="0.25">
      <c r="Q88" s="919" t="s">
        <v>227</v>
      </c>
      <c r="R88" s="918"/>
      <c r="S88" s="921">
        <f>(E$21/E$43)*100</f>
        <v>95.949106148835682</v>
      </c>
    </row>
    <row r="89" spans="17:19" x14ac:dyDescent="0.25">
      <c r="Q89" s="919" t="s">
        <v>228</v>
      </c>
      <c r="R89" s="918"/>
      <c r="S89" s="921">
        <f>(SUM(E$48)/SUM(E$28:E$33))*1000</f>
        <v>301.26079380869754</v>
      </c>
    </row>
    <row r="90" spans="17:19" x14ac:dyDescent="0.25">
      <c r="Q90" s="919" t="s">
        <v>229</v>
      </c>
      <c r="R90" s="918"/>
      <c r="S90" s="921">
        <f>(SUM(E$52:E$54)/SUM(E$48:E$51,E$55:E$65))*100</f>
        <v>21.182375627889012</v>
      </c>
    </row>
    <row r="91" spans="17:19" x14ac:dyDescent="0.25">
      <c r="Q91" s="904"/>
      <c r="R91" s="904"/>
      <c r="S91" s="904"/>
    </row>
    <row r="92" spans="17:19" x14ac:dyDescent="0.25">
      <c r="Q92" s="904"/>
      <c r="R92" s="904"/>
      <c r="S92" s="904"/>
    </row>
    <row r="93" spans="17:19" x14ac:dyDescent="0.25">
      <c r="Q93" s="904"/>
      <c r="R93" s="904"/>
      <c r="S93" s="904"/>
    </row>
    <row r="94" spans="17:19" x14ac:dyDescent="0.25">
      <c r="Q94" s="904"/>
      <c r="R94" s="904"/>
      <c r="S94" s="904"/>
    </row>
    <row r="95" spans="17:19" x14ac:dyDescent="0.25">
      <c r="Q95" s="904"/>
      <c r="R95" s="904"/>
      <c r="S95" s="904"/>
    </row>
    <row r="96" spans="17:19" x14ac:dyDescent="0.25">
      <c r="Q96" s="904"/>
      <c r="R96" s="904"/>
      <c r="S96" s="904"/>
    </row>
    <row r="97" spans="17:19" x14ac:dyDescent="0.25">
      <c r="Q97" s="904"/>
      <c r="R97" s="904"/>
      <c r="S97" s="904"/>
    </row>
    <row r="98" spans="17:19" x14ac:dyDescent="0.25">
      <c r="Q98" s="904"/>
      <c r="R98" s="904"/>
      <c r="S98" s="904"/>
    </row>
    <row r="99" spans="17:19" x14ac:dyDescent="0.25">
      <c r="Q99" s="904"/>
      <c r="R99" s="904"/>
      <c r="S99" s="904"/>
    </row>
    <row r="100" spans="17:19" x14ac:dyDescent="0.25">
      <c r="Q100" s="904"/>
      <c r="R100" s="904"/>
      <c r="S100" s="904"/>
    </row>
    <row r="101" spans="17:19" x14ac:dyDescent="0.25">
      <c r="Q101" s="904"/>
      <c r="R101" s="904"/>
      <c r="S101" s="904"/>
    </row>
    <row r="102" spans="17:19" x14ac:dyDescent="0.25">
      <c r="Q102" s="904"/>
      <c r="R102" s="904"/>
      <c r="S102" s="904"/>
    </row>
    <row r="103" spans="17:19" x14ac:dyDescent="0.25">
      <c r="Q103" s="904"/>
      <c r="R103" s="904"/>
      <c r="S103" s="904"/>
    </row>
    <row r="104" spans="17:19" x14ac:dyDescent="0.25">
      <c r="Q104" s="919" t="s">
        <v>223</v>
      </c>
      <c r="R104" s="918"/>
      <c r="S104" s="920">
        <f>(SUM(F$48:F$50,F$61:F$65)/SUM(F$51:F$60))*100</f>
        <v>76.697755574979425</v>
      </c>
    </row>
    <row r="105" spans="17:19" x14ac:dyDescent="0.25">
      <c r="Q105" s="919" t="s">
        <v>224</v>
      </c>
      <c r="R105" s="918"/>
      <c r="S105" s="920">
        <f>(SUM(F$48:F$50)/SUM(F$51:F$60))*100</f>
        <v>28.173220268624604</v>
      </c>
    </row>
    <row r="106" spans="17:19" x14ac:dyDescent="0.25">
      <c r="Q106" s="919" t="s">
        <v>225</v>
      </c>
      <c r="R106" s="918"/>
      <c r="S106" s="920">
        <f>(SUM(F$61:F$65)/SUM(F$51:F$60))*100</f>
        <v>48.524535306354807</v>
      </c>
    </row>
    <row r="107" spans="17:19" x14ac:dyDescent="0.25">
      <c r="Q107" s="919" t="s">
        <v>226</v>
      </c>
      <c r="R107" s="918"/>
      <c r="S107" s="920">
        <f>(SUM(F$61:F$65)/SUM(F$48:F$50))*100</f>
        <v>172.23638208087507</v>
      </c>
    </row>
    <row r="108" spans="17:19" x14ac:dyDescent="0.25">
      <c r="Q108" s="919" t="s">
        <v>227</v>
      </c>
      <c r="R108" s="918"/>
      <c r="S108" s="921">
        <f>(F$21/F$43)*100</f>
        <v>95.037573998408746</v>
      </c>
    </row>
    <row r="109" spans="17:19" x14ac:dyDescent="0.25">
      <c r="Q109" s="919" t="s">
        <v>228</v>
      </c>
      <c r="R109" s="918"/>
      <c r="S109" s="921">
        <f>(SUM(F$48)/SUM(F$28:F$33))*1000</f>
        <v>266.51119524218961</v>
      </c>
    </row>
    <row r="110" spans="17:19" x14ac:dyDescent="0.25">
      <c r="Q110" s="919" t="s">
        <v>229</v>
      </c>
      <c r="R110" s="918"/>
      <c r="S110" s="921">
        <f>(SUM(F$52:F$54)/SUM(F$48:F$51,F$55:F$65))*100</f>
        <v>18.480218393302607</v>
      </c>
    </row>
    <row r="111" spans="17:19" x14ac:dyDescent="0.25">
      <c r="Q111" s="904"/>
      <c r="R111" s="904"/>
      <c r="S111" s="904"/>
    </row>
    <row r="112" spans="17:19" x14ac:dyDescent="0.25">
      <c r="Q112" s="904"/>
      <c r="R112" s="904"/>
      <c r="S112" s="904"/>
    </row>
    <row r="113" spans="17:19" x14ac:dyDescent="0.25">
      <c r="Q113" s="904"/>
      <c r="R113" s="904"/>
      <c r="S113" s="904"/>
    </row>
    <row r="114" spans="17:19" x14ac:dyDescent="0.25">
      <c r="Q114" s="904"/>
      <c r="R114" s="904"/>
      <c r="S114" s="904"/>
    </row>
    <row r="115" spans="17:19" x14ac:dyDescent="0.25">
      <c r="Q115" s="904"/>
      <c r="R115" s="904"/>
      <c r="S115" s="904"/>
    </row>
    <row r="116" spans="17:19" x14ac:dyDescent="0.25">
      <c r="Q116" s="904"/>
      <c r="R116" s="904"/>
      <c r="S116" s="904"/>
    </row>
    <row r="117" spans="17:19" x14ac:dyDescent="0.25">
      <c r="Q117" s="904"/>
      <c r="R117" s="904"/>
      <c r="S117" s="904"/>
    </row>
    <row r="118" spans="17:19" x14ac:dyDescent="0.25">
      <c r="Q118" s="904"/>
      <c r="R118" s="904"/>
      <c r="S118" s="904"/>
    </row>
    <row r="119" spans="17:19" x14ac:dyDescent="0.25">
      <c r="Q119" s="904"/>
      <c r="R119" s="904"/>
      <c r="S119" s="904"/>
    </row>
    <row r="120" spans="17:19" x14ac:dyDescent="0.25">
      <c r="Q120" s="904"/>
      <c r="R120" s="904"/>
      <c r="S120" s="904"/>
    </row>
    <row r="121" spans="17:19" x14ac:dyDescent="0.25">
      <c r="Q121" s="904"/>
      <c r="R121" s="904"/>
      <c r="S121" s="904"/>
    </row>
    <row r="122" spans="17:19" x14ac:dyDescent="0.25">
      <c r="Q122" s="904"/>
      <c r="R122" s="904"/>
      <c r="S122" s="904"/>
    </row>
    <row r="123" spans="17:19" x14ac:dyDescent="0.25">
      <c r="Q123" s="904"/>
      <c r="R123" s="904"/>
      <c r="S123" s="904"/>
    </row>
    <row r="124" spans="17:19" x14ac:dyDescent="0.25">
      <c r="Q124" s="919" t="s">
        <v>223</v>
      </c>
      <c r="R124" s="918"/>
      <c r="S124" s="920">
        <f>(SUM(G$48:G$50,G$61:G$65)/SUM(G$51:G$60))*100</f>
        <v>73.449255211714387</v>
      </c>
    </row>
    <row r="125" spans="17:19" x14ac:dyDescent="0.25">
      <c r="Q125" s="919" t="s">
        <v>224</v>
      </c>
      <c r="R125" s="918"/>
      <c r="S125" s="920">
        <f>(SUM(G$48:G$50)/SUM(G$51:G$60))*100</f>
        <v>25.683229041911996</v>
      </c>
    </row>
    <row r="126" spans="17:19" x14ac:dyDescent="0.25">
      <c r="Q126" s="919" t="s">
        <v>225</v>
      </c>
      <c r="R126" s="918"/>
      <c r="S126" s="920">
        <f>(SUM(G$61:G$65)/SUM(G$51:G$60))*100</f>
        <v>47.766026169802402</v>
      </c>
    </row>
    <row r="127" spans="17:19" x14ac:dyDescent="0.25">
      <c r="Q127" s="919" t="s">
        <v>226</v>
      </c>
      <c r="R127" s="918"/>
      <c r="S127" s="920">
        <f>(SUM(G$61:G$65)/SUM(G$48:G$50))*100</f>
        <v>185.98138922428282</v>
      </c>
    </row>
    <row r="128" spans="17:19" x14ac:dyDescent="0.25">
      <c r="Q128" s="919" t="s">
        <v>227</v>
      </c>
      <c r="R128" s="918"/>
      <c r="S128" s="921">
        <f>(G$21/G$43)*100</f>
        <v>94.122993191222932</v>
      </c>
    </row>
    <row r="129" spans="17:19" x14ac:dyDescent="0.25">
      <c r="Q129" s="919" t="s">
        <v>228</v>
      </c>
      <c r="R129" s="918"/>
      <c r="S129" s="921">
        <f>(SUM(G$48)/SUM(G$28:G$33))*1000</f>
        <v>261.1579028181074</v>
      </c>
    </row>
    <row r="130" spans="17:19" x14ac:dyDescent="0.25">
      <c r="Q130" s="919" t="s">
        <v>229</v>
      </c>
      <c r="R130" s="918"/>
      <c r="S130" s="921">
        <f>(SUM(G$52:G$54)/SUM(G$48:G$51,G$55:G$65))*100</f>
        <v>18.600220938328036</v>
      </c>
    </row>
    <row r="147" spans="4:8" x14ac:dyDescent="0.25">
      <c r="D147" s="19"/>
      <c r="E147" s="19"/>
      <c r="F147" s="19"/>
      <c r="G147" s="19"/>
      <c r="H147" s="19"/>
    </row>
  </sheetData>
  <mergeCells count="3">
    <mergeCell ref="A46:G46"/>
    <mergeCell ref="A1:G1"/>
    <mergeCell ref="A23:G23"/>
  </mergeCells>
  <pageMargins left="0.7" right="0.7" top="0.75" bottom="0.75" header="0.3" footer="0.3"/>
  <pageSetup orientation="portrait" horizontalDpi="4294967293" verticalDpi="4294967293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Z147"/>
  <sheetViews>
    <sheetView workbookViewId="0">
      <selection sqref="A1:G1"/>
    </sheetView>
  </sheetViews>
  <sheetFormatPr defaultRowHeight="15" x14ac:dyDescent="0.25"/>
  <cols>
    <col min="1" max="9" width="9.140625" style="18"/>
    <col min="10" max="11" width="11.140625" style="18" bestFit="1" customWidth="1"/>
    <col min="12" max="12" width="11.140625" style="18" customWidth="1"/>
    <col min="13" max="14" width="11.140625" style="18" bestFit="1" customWidth="1"/>
    <col min="15" max="15" width="11.140625" style="18" customWidth="1"/>
    <col min="16" max="17" width="11.140625" style="18" bestFit="1" customWidth="1"/>
    <col min="18" max="18" width="11.140625" style="18" customWidth="1"/>
    <col min="19" max="20" width="11.140625" style="18" bestFit="1" customWidth="1"/>
    <col min="21" max="21" width="11.140625" style="18" customWidth="1"/>
    <col min="22" max="23" width="11.140625" style="18" bestFit="1" customWidth="1"/>
    <col min="24" max="24" width="11.140625" style="18" customWidth="1"/>
    <col min="25" max="26" width="11.140625" style="18" bestFit="1" customWidth="1"/>
    <col min="27" max="16384" width="9.140625" style="18"/>
  </cols>
  <sheetData>
    <row r="1" spans="1:26" x14ac:dyDescent="0.25">
      <c r="A1" s="922" t="s">
        <v>141</v>
      </c>
      <c r="B1" s="923"/>
      <c r="C1" s="923"/>
      <c r="D1" s="923"/>
      <c r="E1" s="923"/>
      <c r="F1" s="923"/>
      <c r="G1" s="924"/>
      <c r="J1" s="20" t="s">
        <v>23</v>
      </c>
      <c r="K1" s="20" t="s">
        <v>24</v>
      </c>
      <c r="L1" s="20"/>
      <c r="M1" s="20" t="s">
        <v>23</v>
      </c>
      <c r="N1" s="20" t="s">
        <v>24</v>
      </c>
      <c r="O1" s="20"/>
      <c r="P1" s="20" t="s">
        <v>23</v>
      </c>
      <c r="Q1" s="20" t="s">
        <v>24</v>
      </c>
      <c r="R1" s="20"/>
      <c r="S1" s="20" t="s">
        <v>23</v>
      </c>
      <c r="T1" s="20" t="s">
        <v>24</v>
      </c>
      <c r="U1" s="20"/>
      <c r="V1" s="20" t="s">
        <v>23</v>
      </c>
      <c r="W1" s="20" t="s">
        <v>24</v>
      </c>
      <c r="X1" s="20"/>
      <c r="Y1" s="20" t="s">
        <v>23</v>
      </c>
      <c r="Z1" s="20" t="s">
        <v>24</v>
      </c>
    </row>
    <row r="2" spans="1:26" x14ac:dyDescent="0.25">
      <c r="A2" s="533" t="s">
        <v>1</v>
      </c>
      <c r="B2" s="527">
        <v>2010</v>
      </c>
      <c r="C2" s="527">
        <v>2015</v>
      </c>
      <c r="D2" s="527">
        <v>2020</v>
      </c>
      <c r="E2" s="527">
        <v>2025</v>
      </c>
      <c r="F2" s="527">
        <v>2030</v>
      </c>
      <c r="G2" s="536">
        <v>2035</v>
      </c>
      <c r="J2" s="1">
        <f>B2</f>
        <v>2010</v>
      </c>
      <c r="K2" s="1">
        <f>B24</f>
        <v>2010</v>
      </c>
      <c r="L2" s="1"/>
      <c r="M2" s="1">
        <v>2015</v>
      </c>
      <c r="N2" s="1">
        <v>2015</v>
      </c>
      <c r="O2" s="1"/>
      <c r="P2" s="1">
        <v>2020</v>
      </c>
      <c r="Q2" s="1">
        <v>2020</v>
      </c>
      <c r="R2" s="1"/>
      <c r="S2" s="1">
        <v>2025</v>
      </c>
      <c r="T2" s="1">
        <v>2025</v>
      </c>
      <c r="U2" s="1"/>
      <c r="V2" s="1">
        <v>2030</v>
      </c>
      <c r="W2" s="1">
        <v>2030</v>
      </c>
      <c r="X2" s="1"/>
      <c r="Y2" s="1">
        <v>2035</v>
      </c>
      <c r="Z2" s="1">
        <v>2035</v>
      </c>
    </row>
    <row r="3" spans="1:26" x14ac:dyDescent="0.25">
      <c r="A3" s="533" t="s">
        <v>2</v>
      </c>
      <c r="B3" s="527">
        <v>2259</v>
      </c>
      <c r="C3" s="528">
        <v>2166.0937330089346</v>
      </c>
      <c r="D3" s="528">
        <v>2140.3089548895568</v>
      </c>
      <c r="E3" s="528">
        <v>2198.3674323790628</v>
      </c>
      <c r="F3" s="528">
        <v>2525.6177966049736</v>
      </c>
      <c r="G3" s="537">
        <v>3073.7770028950745</v>
      </c>
      <c r="I3" s="21" t="s">
        <v>2</v>
      </c>
      <c r="J3" s="20">
        <f>-B3/B$66</f>
        <v>-5.0392611760506828E-2</v>
      </c>
      <c r="K3" s="20">
        <f>B25/B$66</f>
        <v>4.8072633175693762E-2</v>
      </c>
      <c r="L3" s="21" t="s">
        <v>2</v>
      </c>
      <c r="M3" s="20">
        <f>-C3/C$66</f>
        <v>-4.0388801044978127E-2</v>
      </c>
      <c r="N3" s="20">
        <f>C25/C$66</f>
        <v>3.8758498439227546E-2</v>
      </c>
      <c r="O3" s="21" t="s">
        <v>2</v>
      </c>
      <c r="P3" s="20">
        <f>-D3/D$66</f>
        <v>-3.4426708433184648E-2</v>
      </c>
      <c r="Q3" s="20">
        <f>D25/D$66</f>
        <v>3.3072653638832952E-2</v>
      </c>
      <c r="R3" s="21" t="s">
        <v>2</v>
      </c>
      <c r="S3" s="20">
        <f>-E3/E$66</f>
        <v>-3.1190031631274935E-2</v>
      </c>
      <c r="T3" s="20">
        <f>E25/E$66</f>
        <v>2.9966608050876923E-2</v>
      </c>
      <c r="U3" s="21" t="s">
        <v>2</v>
      </c>
      <c r="V3" s="20">
        <f>-F3/F$66</f>
        <v>-3.1983637904639609E-2</v>
      </c>
      <c r="W3" s="20">
        <f>F25/F$66</f>
        <v>3.0729359650780712E-2</v>
      </c>
      <c r="X3" s="21" t="s">
        <v>2</v>
      </c>
      <c r="Y3" s="20">
        <f>-G3/G$66</f>
        <v>-3.4964924280724501E-2</v>
      </c>
      <c r="Z3" s="20">
        <f>G25/G$66</f>
        <v>3.3593749768422901E-2</v>
      </c>
    </row>
    <row r="4" spans="1:26" x14ac:dyDescent="0.25">
      <c r="A4" s="533" t="s">
        <v>3</v>
      </c>
      <c r="B4" s="527">
        <v>1997</v>
      </c>
      <c r="C4" s="528">
        <v>2527.2067031485722</v>
      </c>
      <c r="D4" s="528">
        <v>2450.522002165118</v>
      </c>
      <c r="E4" s="528">
        <v>2377.161544043674</v>
      </c>
      <c r="F4" s="528">
        <v>2399.8408185385761</v>
      </c>
      <c r="G4" s="537">
        <v>2705.3978442804341</v>
      </c>
      <c r="I4" s="21" t="s">
        <v>3</v>
      </c>
      <c r="J4" s="20">
        <f t="shared" ref="J4:J20" si="0">-B4/B$66</f>
        <v>-4.4548050325689301E-2</v>
      </c>
      <c r="K4" s="20">
        <f t="shared" ref="K4:K20" si="1">B26/B$66</f>
        <v>4.3164986169358439E-2</v>
      </c>
      <c r="L4" s="21" t="s">
        <v>3</v>
      </c>
      <c r="M4" s="20">
        <f t="shared" ref="M4:M20" si="2">-C4/C$66</f>
        <v>-4.7122083027873185E-2</v>
      </c>
      <c r="N4" s="20">
        <f t="shared" ref="N4:N20" si="3">C26/C$66</f>
        <v>4.508771673944658E-2</v>
      </c>
      <c r="O4" s="21" t="s">
        <v>3</v>
      </c>
      <c r="P4" s="20">
        <f t="shared" ref="P4:P20" si="4">-D4/D$66</f>
        <v>-3.941646194812827E-2</v>
      </c>
      <c r="Q4" s="20">
        <f t="shared" ref="Q4:Q20" si="5">D26/D$66</f>
        <v>3.7860530556718827E-2</v>
      </c>
      <c r="R4" s="21" t="s">
        <v>3</v>
      </c>
      <c r="S4" s="20">
        <f t="shared" ref="S4:S20" si="6">-E4/E$66</f>
        <v>-3.3726729508148937E-2</v>
      </c>
      <c r="T4" s="20">
        <f t="shared" ref="T4:T20" si="7">E26/E$66</f>
        <v>3.2441838256381278E-2</v>
      </c>
      <c r="U4" s="21" t="s">
        <v>3</v>
      </c>
      <c r="V4" s="20">
        <f t="shared" ref="V4:V20" si="8">-F4/F$66</f>
        <v>-3.0390837391187791E-2</v>
      </c>
      <c r="W4" s="20">
        <f t="shared" ref="W4:W20" si="9">F26/F$66</f>
        <v>2.9240365605845708E-2</v>
      </c>
      <c r="X4" s="21" t="s">
        <v>3</v>
      </c>
      <c r="Y4" s="20">
        <f t="shared" ref="Y4:Y20" si="10">-G4/G$66</f>
        <v>-3.0774526156388742E-2</v>
      </c>
      <c r="Z4" s="20">
        <f t="shared" ref="Z4:Z20" si="11">G26/G$66</f>
        <v>2.961043318320225E-2</v>
      </c>
    </row>
    <row r="5" spans="1:26" x14ac:dyDescent="0.25">
      <c r="A5" s="533" t="s">
        <v>4</v>
      </c>
      <c r="B5" s="527">
        <v>1673</v>
      </c>
      <c r="C5" s="528">
        <v>2224.9573598342449</v>
      </c>
      <c r="D5" s="528">
        <v>2780.1685694084804</v>
      </c>
      <c r="E5" s="528">
        <v>2723.5866656968014</v>
      </c>
      <c r="F5" s="528">
        <v>2612.7450212637591</v>
      </c>
      <c r="G5" s="537">
        <v>2601.0355468330463</v>
      </c>
      <c r="I5" s="21" t="s">
        <v>4</v>
      </c>
      <c r="J5" s="20">
        <f t="shared" si="0"/>
        <v>-3.7320424734540912E-2</v>
      </c>
      <c r="K5" s="20">
        <f t="shared" si="1"/>
        <v>3.399660926206835E-2</v>
      </c>
      <c r="L5" s="21" t="s">
        <v>4</v>
      </c>
      <c r="M5" s="20">
        <f t="shared" si="2"/>
        <v>-4.1486367265868671E-2</v>
      </c>
      <c r="N5" s="20">
        <f t="shared" si="3"/>
        <v>3.9941949388472189E-2</v>
      </c>
      <c r="O5" s="21" t="s">
        <v>4</v>
      </c>
      <c r="P5" s="20">
        <f t="shared" si="4"/>
        <v>-4.4718802168946081E-2</v>
      </c>
      <c r="Q5" s="20">
        <f t="shared" si="5"/>
        <v>4.280549111364533E-2</v>
      </c>
      <c r="R5" s="21" t="s">
        <v>4</v>
      </c>
      <c r="S5" s="20">
        <f t="shared" si="6"/>
        <v>-3.8641745234403661E-2</v>
      </c>
      <c r="T5" s="20">
        <f t="shared" si="7"/>
        <v>3.7097187663865223E-2</v>
      </c>
      <c r="U5" s="21" t="s">
        <v>4</v>
      </c>
      <c r="V5" s="20">
        <f t="shared" si="8"/>
        <v>-3.308698996719979E-2</v>
      </c>
      <c r="W5" s="20">
        <f t="shared" si="9"/>
        <v>3.1815410911863615E-2</v>
      </c>
      <c r="X5" s="21" t="s">
        <v>4</v>
      </c>
      <c r="Y5" s="20">
        <f t="shared" si="10"/>
        <v>-2.9587380887043085E-2</v>
      </c>
      <c r="Z5" s="20">
        <f t="shared" si="11"/>
        <v>2.8461097845650058E-2</v>
      </c>
    </row>
    <row r="6" spans="1:26" x14ac:dyDescent="0.25">
      <c r="A6" s="533" t="s">
        <v>5</v>
      </c>
      <c r="B6" s="527">
        <v>1322</v>
      </c>
      <c r="C6" s="528">
        <v>1853.9459479086333</v>
      </c>
      <c r="D6" s="528">
        <v>2436.8315775890756</v>
      </c>
      <c r="E6" s="528">
        <v>3020.1831876139604</v>
      </c>
      <c r="F6" s="528">
        <v>2986.2476212264569</v>
      </c>
      <c r="G6" s="537">
        <v>2844.3737951749135</v>
      </c>
      <c r="I6" s="21" t="s">
        <v>5</v>
      </c>
      <c r="J6" s="20">
        <f t="shared" si="0"/>
        <v>-2.9490497010796823E-2</v>
      </c>
      <c r="K6" s="20">
        <f t="shared" si="1"/>
        <v>2.6345141429463727E-2</v>
      </c>
      <c r="L6" s="21" t="s">
        <v>5</v>
      </c>
      <c r="M6" s="20">
        <f t="shared" si="2"/>
        <v>-3.4568519772323406E-2</v>
      </c>
      <c r="N6" s="20">
        <f t="shared" si="3"/>
        <v>3.1436442299844318E-2</v>
      </c>
      <c r="O6" s="21" t="s">
        <v>5</v>
      </c>
      <c r="P6" s="20">
        <f t="shared" si="4"/>
        <v>-3.9196252499333881E-2</v>
      </c>
      <c r="Q6" s="20">
        <f t="shared" si="5"/>
        <v>3.7561388482957349E-2</v>
      </c>
      <c r="R6" s="21" t="s">
        <v>5</v>
      </c>
      <c r="S6" s="20">
        <f t="shared" si="6"/>
        <v>-4.2849801978726468E-2</v>
      </c>
      <c r="T6" s="20">
        <f t="shared" si="7"/>
        <v>4.102877929215229E-2</v>
      </c>
      <c r="U6" s="21" t="s">
        <v>5</v>
      </c>
      <c r="V6" s="20">
        <f t="shared" si="8"/>
        <v>-3.781691067400926E-2</v>
      </c>
      <c r="W6" s="20">
        <f t="shared" si="9"/>
        <v>3.630440486125959E-2</v>
      </c>
      <c r="X6" s="21" t="s">
        <v>5</v>
      </c>
      <c r="Y6" s="20">
        <f t="shared" si="10"/>
        <v>-3.2355409738799044E-2</v>
      </c>
      <c r="Z6" s="20">
        <f t="shared" si="11"/>
        <v>3.1114311353154109E-2</v>
      </c>
    </row>
    <row r="7" spans="1:26" x14ac:dyDescent="0.25">
      <c r="A7" s="533" t="s">
        <v>6</v>
      </c>
      <c r="B7" s="527">
        <v>1027</v>
      </c>
      <c r="C7" s="528">
        <v>1458.0745970927358</v>
      </c>
      <c r="D7" s="528">
        <v>2014.2135812159506</v>
      </c>
      <c r="E7" s="528">
        <v>2626.8523324144498</v>
      </c>
      <c r="F7" s="528">
        <v>3237.8489946096311</v>
      </c>
      <c r="G7" s="537">
        <v>3227.1514065000683</v>
      </c>
      <c r="I7" s="21" t="s">
        <v>6</v>
      </c>
      <c r="J7" s="20">
        <f t="shared" si="0"/>
        <v>-2.2909788525029E-2</v>
      </c>
      <c r="K7" s="20">
        <f t="shared" si="1"/>
        <v>2.8977424823770859E-2</v>
      </c>
      <c r="L7" s="21" t="s">
        <v>6</v>
      </c>
      <c r="M7" s="20">
        <f t="shared" si="2"/>
        <v>-2.7187135955058988E-2</v>
      </c>
      <c r="N7" s="20">
        <f t="shared" si="3"/>
        <v>2.5328423116975838E-2</v>
      </c>
      <c r="O7" s="21" t="s">
        <v>6</v>
      </c>
      <c r="P7" s="20">
        <f t="shared" si="4"/>
        <v>-3.2398473839147401E-2</v>
      </c>
      <c r="Q7" s="20">
        <f t="shared" si="5"/>
        <v>2.9596347360004341E-2</v>
      </c>
      <c r="R7" s="21" t="s">
        <v>6</v>
      </c>
      <c r="S7" s="20">
        <f t="shared" si="6"/>
        <v>-3.7269296356901099E-2</v>
      </c>
      <c r="T7" s="20">
        <f t="shared" si="7"/>
        <v>3.5676910032603128E-2</v>
      </c>
      <c r="U7" s="21" t="s">
        <v>6</v>
      </c>
      <c r="V7" s="20">
        <f t="shared" si="8"/>
        <v>-4.1003112178217345E-2</v>
      </c>
      <c r="W7" s="20">
        <f t="shared" si="9"/>
        <v>3.9358735610769094E-2</v>
      </c>
      <c r="X7" s="21" t="s">
        <v>6</v>
      </c>
      <c r="Y7" s="20">
        <f t="shared" si="10"/>
        <v>-3.6709593592648866E-2</v>
      </c>
      <c r="Z7" s="20">
        <f t="shared" si="11"/>
        <v>3.5329072841439817E-2</v>
      </c>
    </row>
    <row r="8" spans="1:26" x14ac:dyDescent="0.25">
      <c r="A8" s="533" t="s">
        <v>7</v>
      </c>
      <c r="B8" s="527">
        <v>1873</v>
      </c>
      <c r="C8" s="528">
        <v>1280.3270888886689</v>
      </c>
      <c r="D8" s="528">
        <v>1598.4959998696208</v>
      </c>
      <c r="E8" s="528">
        <v>2163.2495205156774</v>
      </c>
      <c r="F8" s="528">
        <v>2803.6513789198993</v>
      </c>
      <c r="G8" s="537">
        <v>3441.3844572832713</v>
      </c>
      <c r="I8" s="21" t="s">
        <v>7</v>
      </c>
      <c r="J8" s="20">
        <f t="shared" si="0"/>
        <v>-4.1781922013027571E-2</v>
      </c>
      <c r="K8" s="20">
        <f t="shared" si="1"/>
        <v>4.4391897920942266E-2</v>
      </c>
      <c r="L8" s="21" t="s">
        <v>7</v>
      </c>
      <c r="M8" s="20">
        <f t="shared" si="2"/>
        <v>-2.3872870909325133E-2</v>
      </c>
      <c r="N8" s="20">
        <f t="shared" si="3"/>
        <v>2.9292504980659977E-2</v>
      </c>
      <c r="O8" s="21" t="s">
        <v>7</v>
      </c>
      <c r="P8" s="20">
        <f t="shared" si="4"/>
        <v>-2.5711687835256049E-2</v>
      </c>
      <c r="Q8" s="20">
        <f t="shared" si="5"/>
        <v>2.4720439845740624E-2</v>
      </c>
      <c r="R8" s="21" t="s">
        <v>7</v>
      </c>
      <c r="S8" s="20">
        <f t="shared" si="6"/>
        <v>-3.0691785175422943E-2</v>
      </c>
      <c r="T8" s="20">
        <f t="shared" si="7"/>
        <v>2.8223143376335684E-2</v>
      </c>
      <c r="U8" s="21" t="s">
        <v>7</v>
      </c>
      <c r="V8" s="20">
        <f t="shared" si="8"/>
        <v>-3.5504568678109791E-2</v>
      </c>
      <c r="W8" s="20">
        <f t="shared" si="9"/>
        <v>3.3991738887552442E-2</v>
      </c>
      <c r="X8" s="21" t="s">
        <v>7</v>
      </c>
      <c r="Y8" s="20">
        <f t="shared" si="10"/>
        <v>-3.9146544091012328E-2</v>
      </c>
      <c r="Z8" s="20">
        <f t="shared" si="11"/>
        <v>3.767561301996511E-2</v>
      </c>
    </row>
    <row r="9" spans="1:26" x14ac:dyDescent="0.25">
      <c r="A9" s="533" t="s">
        <v>8</v>
      </c>
      <c r="B9" s="527">
        <v>1939</v>
      </c>
      <c r="C9" s="528">
        <v>2129.5970445586404</v>
      </c>
      <c r="D9" s="528">
        <v>1518.4512274444594</v>
      </c>
      <c r="E9" s="528">
        <v>1740.2311574072278</v>
      </c>
      <c r="F9" s="528">
        <v>2303.3335633530755</v>
      </c>
      <c r="G9" s="537">
        <v>2967.6984932590585</v>
      </c>
      <c r="I9" s="21" t="s">
        <v>8</v>
      </c>
      <c r="J9" s="20">
        <f t="shared" si="0"/>
        <v>-4.3254216114928169E-2</v>
      </c>
      <c r="K9" s="20">
        <f t="shared" si="1"/>
        <v>4.4146515570625502E-2</v>
      </c>
      <c r="L9" s="21" t="s">
        <v>8</v>
      </c>
      <c r="M9" s="20">
        <f t="shared" si="2"/>
        <v>-3.9708286870472918E-2</v>
      </c>
      <c r="N9" s="20">
        <f t="shared" si="3"/>
        <v>4.2106788909363368E-2</v>
      </c>
      <c r="O9" s="21" t="s">
        <v>8</v>
      </c>
      <c r="P9" s="20">
        <f t="shared" si="4"/>
        <v>-2.4424173695960279E-2</v>
      </c>
      <c r="Q9" s="20">
        <f t="shared" si="5"/>
        <v>2.9397083391965655E-2</v>
      </c>
      <c r="R9" s="21" t="s">
        <v>8</v>
      </c>
      <c r="S9" s="20">
        <f t="shared" si="6"/>
        <v>-2.4690078667387452E-2</v>
      </c>
      <c r="T9" s="20">
        <f t="shared" si="7"/>
        <v>2.4331713066202205E-2</v>
      </c>
      <c r="U9" s="21" t="s">
        <v>8</v>
      </c>
      <c r="V9" s="20">
        <f t="shared" si="8"/>
        <v>-2.9168699540728829E-2</v>
      </c>
      <c r="W9" s="20">
        <f t="shared" si="9"/>
        <v>2.703609789014489E-2</v>
      </c>
      <c r="X9" s="21" t="s">
        <v>8</v>
      </c>
      <c r="Y9" s="20">
        <f t="shared" si="10"/>
        <v>-3.3758256700824586E-2</v>
      </c>
      <c r="Z9" s="20">
        <f t="shared" si="11"/>
        <v>3.2361543344346315E-2</v>
      </c>
    </row>
    <row r="10" spans="1:26" x14ac:dyDescent="0.25">
      <c r="A10" s="533" t="s">
        <v>9</v>
      </c>
      <c r="B10" s="527">
        <v>1689</v>
      </c>
      <c r="C10" s="528">
        <v>2158.5800695889452</v>
      </c>
      <c r="D10" s="528">
        <v>2363.7584475046265</v>
      </c>
      <c r="E10" s="528">
        <v>1743.0741415780114</v>
      </c>
      <c r="F10" s="528">
        <v>1881.1136787205533</v>
      </c>
      <c r="G10" s="537">
        <v>2434.6892943242669</v>
      </c>
      <c r="I10" s="21" t="s">
        <v>9</v>
      </c>
      <c r="J10" s="20">
        <f t="shared" si="0"/>
        <v>-3.7677344516819845E-2</v>
      </c>
      <c r="K10" s="20">
        <f t="shared" si="1"/>
        <v>3.8837333809226375E-2</v>
      </c>
      <c r="L10" s="21" t="s">
        <v>9</v>
      </c>
      <c r="M10" s="20">
        <f t="shared" si="2"/>
        <v>-4.0248701910594258E-2</v>
      </c>
      <c r="N10" s="20">
        <f t="shared" si="3"/>
        <v>4.1274727068832541E-2</v>
      </c>
      <c r="O10" s="21" t="s">
        <v>9</v>
      </c>
      <c r="P10" s="20">
        <f t="shared" si="4"/>
        <v>-3.8020876702316152E-2</v>
      </c>
      <c r="Q10" s="20">
        <f t="shared" si="5"/>
        <v>4.0326883825650299E-2</v>
      </c>
      <c r="R10" s="21" t="s">
        <v>9</v>
      </c>
      <c r="S10" s="20">
        <f t="shared" si="6"/>
        <v>-2.4730414402400591E-2</v>
      </c>
      <c r="T10" s="20">
        <f t="shared" si="7"/>
        <v>2.93952435773563E-2</v>
      </c>
      <c r="U10" s="21" t="s">
        <v>9</v>
      </c>
      <c r="V10" s="20">
        <f t="shared" si="8"/>
        <v>-2.3821838299737403E-2</v>
      </c>
      <c r="W10" s="20">
        <f t="shared" si="9"/>
        <v>2.395878001940634E-2</v>
      </c>
      <c r="X10" s="21" t="s">
        <v>9</v>
      </c>
      <c r="Y10" s="20">
        <f t="shared" si="10"/>
        <v>-2.7695153793837038E-2</v>
      </c>
      <c r="Z10" s="20">
        <f t="shared" si="11"/>
        <v>2.5902224085886438E-2</v>
      </c>
    </row>
    <row r="11" spans="1:26" x14ac:dyDescent="0.25">
      <c r="A11" s="533" t="s">
        <v>10</v>
      </c>
      <c r="B11" s="527">
        <v>1560</v>
      </c>
      <c r="C11" s="528">
        <v>1890.1718335367225</v>
      </c>
      <c r="D11" s="528">
        <v>2358.5897755977071</v>
      </c>
      <c r="E11" s="528">
        <v>2578.7205192519764</v>
      </c>
      <c r="F11" s="528">
        <v>1954.8466429475645</v>
      </c>
      <c r="G11" s="537">
        <v>2018.5629805513154</v>
      </c>
      <c r="I11" s="21" t="s">
        <v>10</v>
      </c>
      <c r="J11" s="20">
        <f t="shared" si="0"/>
        <v>-3.4799678772195947E-2</v>
      </c>
      <c r="K11" s="20">
        <f t="shared" si="1"/>
        <v>3.3260462211118051E-2</v>
      </c>
      <c r="L11" s="21" t="s">
        <v>10</v>
      </c>
      <c r="M11" s="20">
        <f t="shared" si="2"/>
        <v>-3.5243984580246836E-2</v>
      </c>
      <c r="N11" s="20">
        <f t="shared" si="3"/>
        <v>3.616747386624905E-2</v>
      </c>
      <c r="O11" s="21" t="s">
        <v>10</v>
      </c>
      <c r="P11" s="20">
        <f t="shared" si="4"/>
        <v>-3.793773900375174E-2</v>
      </c>
      <c r="Q11" s="20">
        <f t="shared" si="5"/>
        <v>3.9060335472084873E-2</v>
      </c>
      <c r="R11" s="21" t="s">
        <v>10</v>
      </c>
      <c r="S11" s="20">
        <f t="shared" si="6"/>
        <v>-3.6586411069893576E-2</v>
      </c>
      <c r="T11" s="20">
        <f t="shared" si="7"/>
        <v>3.8854852799936876E-2</v>
      </c>
      <c r="U11" s="21" t="s">
        <v>10</v>
      </c>
      <c r="V11" s="20">
        <f t="shared" si="8"/>
        <v>-2.4755569615949425E-2</v>
      </c>
      <c r="W11" s="20">
        <f t="shared" si="9"/>
        <v>2.9175021388020292E-2</v>
      </c>
      <c r="X11" s="21" t="s">
        <v>10</v>
      </c>
      <c r="Y11" s="20">
        <f t="shared" si="10"/>
        <v>-2.2961620737084926E-2</v>
      </c>
      <c r="Z11" s="20">
        <f t="shared" si="11"/>
        <v>2.348701144046289E-2</v>
      </c>
    </row>
    <row r="12" spans="1:26" x14ac:dyDescent="0.25">
      <c r="A12" s="534" t="s">
        <v>11</v>
      </c>
      <c r="B12" s="529">
        <v>1512</v>
      </c>
      <c r="C12" s="530">
        <v>1754.623846784616</v>
      </c>
      <c r="D12" s="530">
        <v>2075.5734258645234</v>
      </c>
      <c r="E12" s="530">
        <v>2543.9277501324045</v>
      </c>
      <c r="F12" s="530">
        <v>2778.8293095058334</v>
      </c>
      <c r="G12" s="538">
        <v>2154.9678509526725</v>
      </c>
      <c r="I12" s="21" t="s">
        <v>11</v>
      </c>
      <c r="J12" s="20">
        <f t="shared" si="0"/>
        <v>-3.3728919425359154E-2</v>
      </c>
      <c r="K12" s="20">
        <f t="shared" si="1"/>
        <v>3.3082002319978585E-2</v>
      </c>
      <c r="L12" s="21" t="s">
        <v>11</v>
      </c>
      <c r="M12" s="20">
        <f t="shared" si="2"/>
        <v>-3.2716568252157782E-2</v>
      </c>
      <c r="N12" s="20">
        <f t="shared" si="3"/>
        <v>3.1468057905753445E-2</v>
      </c>
      <c r="O12" s="21" t="s">
        <v>11</v>
      </c>
      <c r="P12" s="20">
        <f t="shared" si="4"/>
        <v>-3.338544232161629E-2</v>
      </c>
      <c r="Q12" s="20">
        <f t="shared" si="5"/>
        <v>3.4164228560411708E-2</v>
      </c>
      <c r="R12" s="21" t="s">
        <v>11</v>
      </c>
      <c r="S12" s="20">
        <f t="shared" si="6"/>
        <v>-3.6092777679316686E-2</v>
      </c>
      <c r="T12" s="20">
        <f t="shared" si="7"/>
        <v>3.7267755462592256E-2</v>
      </c>
      <c r="U12" s="21" t="s">
        <v>11</v>
      </c>
      <c r="V12" s="20">
        <f t="shared" si="8"/>
        <v>-3.5190229714688444E-2</v>
      </c>
      <c r="W12" s="20">
        <f t="shared" si="9"/>
        <v>3.7415008048029504E-2</v>
      </c>
      <c r="X12" s="21" t="s">
        <v>11</v>
      </c>
      <c r="Y12" s="20">
        <f t="shared" si="10"/>
        <v>-2.4513257684271855E-2</v>
      </c>
      <c r="Z12" s="20">
        <f t="shared" si="11"/>
        <v>2.8699308322167067E-2</v>
      </c>
    </row>
    <row r="13" spans="1:26" x14ac:dyDescent="0.25">
      <c r="A13" s="534" t="s">
        <v>12</v>
      </c>
      <c r="B13" s="529">
        <v>1406</v>
      </c>
      <c r="C13" s="530">
        <v>1683.3820513696505</v>
      </c>
      <c r="D13" s="530">
        <v>1922.5260260220989</v>
      </c>
      <c r="E13" s="530">
        <v>2235.8039897739327</v>
      </c>
      <c r="F13" s="530">
        <v>2702.0882915121947</v>
      </c>
      <c r="G13" s="538">
        <v>2948.9231488746959</v>
      </c>
      <c r="I13" s="21" t="s">
        <v>12</v>
      </c>
      <c r="J13" s="20">
        <f t="shared" si="0"/>
        <v>-3.1364325867761222E-2</v>
      </c>
      <c r="K13" s="20">
        <f t="shared" si="1"/>
        <v>3.1386633354153655E-2</v>
      </c>
      <c r="L13" s="21" t="s">
        <v>12</v>
      </c>
      <c r="M13" s="20">
        <f t="shared" si="2"/>
        <v>-3.138819974378991E-2</v>
      </c>
      <c r="N13" s="20">
        <f t="shared" si="3"/>
        <v>3.0978422579059309E-2</v>
      </c>
      <c r="O13" s="21" t="s">
        <v>12</v>
      </c>
      <c r="P13" s="20">
        <f t="shared" si="4"/>
        <v>-3.0923686415397569E-2</v>
      </c>
      <c r="Q13" s="20">
        <f t="shared" si="5"/>
        <v>2.9940089564702545E-2</v>
      </c>
      <c r="R13" s="21" t="s">
        <v>12</v>
      </c>
      <c r="S13" s="20">
        <f t="shared" si="6"/>
        <v>-3.1721174602242448E-2</v>
      </c>
      <c r="T13" s="20">
        <f t="shared" si="7"/>
        <v>3.2442624233825976E-2</v>
      </c>
      <c r="U13" s="21" t="s">
        <v>12</v>
      </c>
      <c r="V13" s="20">
        <f t="shared" si="8"/>
        <v>-3.4218405341562251E-2</v>
      </c>
      <c r="W13" s="20">
        <f t="shared" si="9"/>
        <v>3.5452701647016721E-2</v>
      </c>
      <c r="X13" s="21" t="s">
        <v>12</v>
      </c>
      <c r="Y13" s="20">
        <f t="shared" si="10"/>
        <v>-3.3544682816276213E-2</v>
      </c>
      <c r="Z13" s="20">
        <f t="shared" si="11"/>
        <v>3.5746273512799853E-2</v>
      </c>
    </row>
    <row r="14" spans="1:26" x14ac:dyDescent="0.25">
      <c r="A14" s="534" t="s">
        <v>13</v>
      </c>
      <c r="B14" s="529">
        <v>1182</v>
      </c>
      <c r="C14" s="530">
        <v>1538.3227044118685</v>
      </c>
      <c r="D14" s="530">
        <v>1823.9606664519197</v>
      </c>
      <c r="E14" s="530">
        <v>2061.9228866076446</v>
      </c>
      <c r="F14" s="530">
        <v>2367.8269796539817</v>
      </c>
      <c r="G14" s="538">
        <v>2828.4328144904639</v>
      </c>
      <c r="I14" s="21" t="s">
        <v>13</v>
      </c>
      <c r="J14" s="20">
        <f t="shared" si="0"/>
        <v>-2.636744891585616E-2</v>
      </c>
      <c r="K14" s="20">
        <f t="shared" si="1"/>
        <v>2.8843579905416257E-2</v>
      </c>
      <c r="L14" s="21" t="s">
        <v>13</v>
      </c>
      <c r="M14" s="20">
        <f t="shared" si="2"/>
        <v>-2.8683435395548223E-2</v>
      </c>
      <c r="N14" s="20">
        <f t="shared" si="3"/>
        <v>2.9187902169725593E-2</v>
      </c>
      <c r="O14" s="21" t="s">
        <v>13</v>
      </c>
      <c r="P14" s="20">
        <f t="shared" si="4"/>
        <v>-2.9338270025963429E-2</v>
      </c>
      <c r="Q14" s="20">
        <f t="shared" si="5"/>
        <v>2.9247103468753304E-2</v>
      </c>
      <c r="R14" s="21" t="s">
        <v>13</v>
      </c>
      <c r="S14" s="20">
        <f t="shared" si="6"/>
        <v>-2.9254181583714886E-2</v>
      </c>
      <c r="T14" s="20">
        <f t="shared" si="7"/>
        <v>2.8599574502285643E-2</v>
      </c>
      <c r="U14" s="21" t="s">
        <v>13</v>
      </c>
      <c r="V14" s="20">
        <f t="shared" si="8"/>
        <v>-2.9985424096983605E-2</v>
      </c>
      <c r="W14" s="20">
        <f t="shared" si="9"/>
        <v>3.0785506477020934E-2</v>
      </c>
      <c r="X14" s="21" t="s">
        <v>13</v>
      </c>
      <c r="Y14" s="20">
        <f t="shared" si="10"/>
        <v>-3.2174077396840826E-2</v>
      </c>
      <c r="Z14" s="20">
        <f t="shared" si="11"/>
        <v>3.3558411267448407E-2</v>
      </c>
    </row>
    <row r="15" spans="1:26" x14ac:dyDescent="0.25">
      <c r="A15" s="534" t="s">
        <v>14</v>
      </c>
      <c r="B15" s="529">
        <v>936</v>
      </c>
      <c r="C15" s="530">
        <v>1261.2832384561389</v>
      </c>
      <c r="D15" s="530">
        <v>1618.8916328317773</v>
      </c>
      <c r="E15" s="530">
        <v>1908.0793760470322</v>
      </c>
      <c r="F15" s="530">
        <v>2142.3852645095531</v>
      </c>
      <c r="G15" s="538">
        <v>2435.7509582629286</v>
      </c>
      <c r="I15" s="21" t="s">
        <v>14</v>
      </c>
      <c r="J15" s="20">
        <f t="shared" si="0"/>
        <v>-2.0879807263317569E-2</v>
      </c>
      <c r="K15" s="20">
        <f t="shared" si="1"/>
        <v>2.1035959668064604E-2</v>
      </c>
      <c r="L15" s="21" t="s">
        <v>14</v>
      </c>
      <c r="M15" s="20">
        <f t="shared" si="2"/>
        <v>-2.3517780880427198E-2</v>
      </c>
      <c r="N15" s="20">
        <f t="shared" si="3"/>
        <v>2.6014942664554754E-2</v>
      </c>
      <c r="O15" s="21" t="s">
        <v>14</v>
      </c>
      <c r="P15" s="20">
        <f t="shared" si="4"/>
        <v>-2.603975005622388E-2</v>
      </c>
      <c r="Q15" s="20">
        <f t="shared" si="5"/>
        <v>2.7223805948716352E-2</v>
      </c>
      <c r="R15" s="21" t="s">
        <v>14</v>
      </c>
      <c r="S15" s="20">
        <f t="shared" si="6"/>
        <v>-2.707147823304748E-2</v>
      </c>
      <c r="T15" s="20">
        <f t="shared" si="7"/>
        <v>2.7629907973006032E-2</v>
      </c>
      <c r="U15" s="21" t="s">
        <v>14</v>
      </c>
      <c r="V15" s="20">
        <f t="shared" si="8"/>
        <v>-2.7130500364868297E-2</v>
      </c>
      <c r="W15" s="20">
        <f t="shared" si="9"/>
        <v>2.7140578172614886E-2</v>
      </c>
      <c r="X15" s="21" t="s">
        <v>14</v>
      </c>
      <c r="Y15" s="20">
        <f t="shared" si="10"/>
        <v>-2.7707230466670466E-2</v>
      </c>
      <c r="Z15" s="20">
        <f t="shared" si="11"/>
        <v>2.8966087244351391E-2</v>
      </c>
    </row>
    <row r="16" spans="1:26" x14ac:dyDescent="0.25">
      <c r="A16" s="534" t="s">
        <v>15</v>
      </c>
      <c r="B16" s="529">
        <v>647</v>
      </c>
      <c r="C16" s="530">
        <v>968.62323247789459</v>
      </c>
      <c r="D16" s="530">
        <v>1296.6597986240129</v>
      </c>
      <c r="E16" s="530">
        <v>1649.9186453668547</v>
      </c>
      <c r="F16" s="530">
        <v>1937.389953873776</v>
      </c>
      <c r="G16" s="538">
        <v>2164.4790384015396</v>
      </c>
      <c r="I16" s="21" t="s">
        <v>15</v>
      </c>
      <c r="J16" s="20">
        <f t="shared" si="0"/>
        <v>-1.4432943695904345E-2</v>
      </c>
      <c r="K16" s="20">
        <f t="shared" si="1"/>
        <v>1.4410636209511912E-2</v>
      </c>
      <c r="L16" s="21" t="s">
        <v>15</v>
      </c>
      <c r="M16" s="20">
        <f t="shared" si="2"/>
        <v>-1.8060867093571853E-2</v>
      </c>
      <c r="N16" s="20">
        <f t="shared" si="3"/>
        <v>1.8636185233404219E-2</v>
      </c>
      <c r="O16" s="21" t="s">
        <v>15</v>
      </c>
      <c r="P16" s="20">
        <f t="shared" si="4"/>
        <v>-2.0856675258158833E-2</v>
      </c>
      <c r="Q16" s="20">
        <f t="shared" si="5"/>
        <v>2.3518797238661238E-2</v>
      </c>
      <c r="R16" s="21" t="s">
        <v>15</v>
      </c>
      <c r="S16" s="20">
        <f t="shared" si="6"/>
        <v>-2.3408741405130634E-2</v>
      </c>
      <c r="T16" s="20">
        <f t="shared" si="7"/>
        <v>2.5245298564524461E-2</v>
      </c>
      <c r="U16" s="21" t="s">
        <v>15</v>
      </c>
      <c r="V16" s="20">
        <f t="shared" si="8"/>
        <v>-2.4534503537344637E-2</v>
      </c>
      <c r="W16" s="20">
        <f t="shared" si="9"/>
        <v>2.5785179333548423E-2</v>
      </c>
      <c r="X16" s="21" t="s">
        <v>15</v>
      </c>
      <c r="Y16" s="20">
        <f t="shared" si="10"/>
        <v>-2.4621449641156232E-2</v>
      </c>
      <c r="Z16" s="20">
        <f t="shared" si="11"/>
        <v>2.5349181454163608E-2</v>
      </c>
    </row>
    <row r="17" spans="1:26" x14ac:dyDescent="0.25">
      <c r="A17" s="534" t="s">
        <v>16</v>
      </c>
      <c r="B17" s="529">
        <v>405</v>
      </c>
      <c r="C17" s="530">
        <v>640.41984314216734</v>
      </c>
      <c r="D17" s="530">
        <v>948.97271306580046</v>
      </c>
      <c r="E17" s="530">
        <v>1265.894354671457</v>
      </c>
      <c r="F17" s="530">
        <v>1601.726543349376</v>
      </c>
      <c r="G17" s="538">
        <v>1875.817337473949</v>
      </c>
      <c r="I17" s="21" t="s">
        <v>16</v>
      </c>
      <c r="J17" s="20">
        <f t="shared" si="0"/>
        <v>-9.0345319889354875E-3</v>
      </c>
      <c r="K17" s="20">
        <f t="shared" si="1"/>
        <v>9.8376014990630856E-3</v>
      </c>
      <c r="L17" s="21" t="s">
        <v>16</v>
      </c>
      <c r="M17" s="20">
        <f t="shared" si="2"/>
        <v>-1.1941214378564664E-2</v>
      </c>
      <c r="N17" s="20">
        <f t="shared" si="3"/>
        <v>1.2389764514837382E-2</v>
      </c>
      <c r="O17" s="21" t="s">
        <v>16</v>
      </c>
      <c r="P17" s="20">
        <f t="shared" si="4"/>
        <v>-1.5264154658199957E-2</v>
      </c>
      <c r="Q17" s="20">
        <f t="shared" si="5"/>
        <v>1.6254710660756785E-2</v>
      </c>
      <c r="R17" s="21" t="s">
        <v>16</v>
      </c>
      <c r="S17" s="20">
        <f t="shared" si="6"/>
        <v>-1.7960275603849576E-2</v>
      </c>
      <c r="T17" s="20">
        <f t="shared" si="7"/>
        <v>2.0810683655467128E-2</v>
      </c>
      <c r="U17" s="21" t="s">
        <v>16</v>
      </c>
      <c r="V17" s="20">
        <f t="shared" si="8"/>
        <v>-2.0283766551534601E-2</v>
      </c>
      <c r="W17" s="20">
        <f t="shared" si="9"/>
        <v>2.2685412678969709E-2</v>
      </c>
      <c r="X17" s="21" t="s">
        <v>16</v>
      </c>
      <c r="Y17" s="20">
        <f t="shared" si="10"/>
        <v>-2.1337856034277104E-2</v>
      </c>
      <c r="Z17" s="20">
        <f t="shared" si="11"/>
        <v>2.3238619541380196E-2</v>
      </c>
    </row>
    <row r="18" spans="1:26" x14ac:dyDescent="0.25">
      <c r="A18" s="534" t="s">
        <v>17</v>
      </c>
      <c r="B18" s="529">
        <v>322</v>
      </c>
      <c r="C18" s="530">
        <v>391.06214594091256</v>
      </c>
      <c r="D18" s="530">
        <v>593.22782159303335</v>
      </c>
      <c r="E18" s="530">
        <v>871.23315254117733</v>
      </c>
      <c r="F18" s="530">
        <v>1159.9177539925931</v>
      </c>
      <c r="G18" s="538">
        <v>1461.7513024314794</v>
      </c>
      <c r="I18" s="21" t="s">
        <v>17</v>
      </c>
      <c r="J18" s="20">
        <f t="shared" si="0"/>
        <v>-7.1830106183635228E-3</v>
      </c>
      <c r="K18" s="20">
        <f t="shared" si="1"/>
        <v>8.52145980190952E-3</v>
      </c>
      <c r="L18" s="21" t="s">
        <v>17</v>
      </c>
      <c r="M18" s="20">
        <f t="shared" si="2"/>
        <v>-7.2917117888012329E-3</v>
      </c>
      <c r="N18" s="20">
        <f t="shared" si="3"/>
        <v>8.4535236449106085E-3</v>
      </c>
      <c r="O18" s="21" t="s">
        <v>17</v>
      </c>
      <c r="P18" s="20">
        <f t="shared" si="4"/>
        <v>-9.5420248566359389E-3</v>
      </c>
      <c r="Q18" s="20">
        <f t="shared" si="5"/>
        <v>1.0551518686088704E-2</v>
      </c>
      <c r="R18" s="21" t="s">
        <v>17</v>
      </c>
      <c r="S18" s="20">
        <f t="shared" si="6"/>
        <v>-1.2360895265159271E-2</v>
      </c>
      <c r="T18" s="20">
        <f t="shared" si="7"/>
        <v>1.395217354084017E-2</v>
      </c>
      <c r="U18" s="21" t="s">
        <v>17</v>
      </c>
      <c r="V18" s="20">
        <f t="shared" si="8"/>
        <v>-1.4688837516401309E-2</v>
      </c>
      <c r="W18" s="20">
        <f t="shared" si="9"/>
        <v>1.7969018184280334E-2</v>
      </c>
      <c r="X18" s="21" t="s">
        <v>17</v>
      </c>
      <c r="Y18" s="20">
        <f t="shared" si="10"/>
        <v>-1.6627759124565149E-2</v>
      </c>
      <c r="Z18" s="20">
        <f t="shared" si="11"/>
        <v>1.9777817341775191E-2</v>
      </c>
    </row>
    <row r="19" spans="1:26" x14ac:dyDescent="0.25">
      <c r="A19" s="534" t="s">
        <v>18</v>
      </c>
      <c r="B19" s="529">
        <v>234</v>
      </c>
      <c r="C19" s="530">
        <v>283.72483612836339</v>
      </c>
      <c r="D19" s="530">
        <v>338.08840407110301</v>
      </c>
      <c r="E19" s="530">
        <v>496.86732123210186</v>
      </c>
      <c r="F19" s="530">
        <v>723.9188438814092</v>
      </c>
      <c r="G19" s="538">
        <v>962.44331617513853</v>
      </c>
      <c r="I19" s="21" t="s">
        <v>18</v>
      </c>
      <c r="J19" s="20">
        <f t="shared" si="0"/>
        <v>-5.2199518158293923E-3</v>
      </c>
      <c r="K19" s="20">
        <f t="shared" si="1"/>
        <v>7.1160881591862228E-3</v>
      </c>
      <c r="L19" s="21" t="s">
        <v>18</v>
      </c>
      <c r="M19" s="20">
        <f t="shared" si="2"/>
        <v>-5.2903093634776811E-3</v>
      </c>
      <c r="N19" s="20">
        <f t="shared" si="3"/>
        <v>6.8968130207768125E-3</v>
      </c>
      <c r="O19" s="21" t="s">
        <v>18</v>
      </c>
      <c r="P19" s="20">
        <f t="shared" si="4"/>
        <v>-5.4381265307546145E-3</v>
      </c>
      <c r="Q19" s="20">
        <f t="shared" si="5"/>
        <v>6.9070497738705442E-3</v>
      </c>
      <c r="R19" s="21" t="s">
        <v>18</v>
      </c>
      <c r="S19" s="20">
        <f t="shared" si="6"/>
        <v>-7.0494619041026226E-3</v>
      </c>
      <c r="T19" s="20">
        <f t="shared" si="7"/>
        <v>8.5456002842009167E-3</v>
      </c>
      <c r="U19" s="21" t="s">
        <v>18</v>
      </c>
      <c r="V19" s="20">
        <f t="shared" si="8"/>
        <v>-9.1674829842314908E-3</v>
      </c>
      <c r="W19" s="20">
        <f t="shared" si="9"/>
        <v>1.1292842467470492E-2</v>
      </c>
      <c r="X19" s="21" t="s">
        <v>18</v>
      </c>
      <c r="Y19" s="20">
        <f t="shared" si="10"/>
        <v>-1.0948015305878659E-2</v>
      </c>
      <c r="Z19" s="20">
        <f t="shared" si="11"/>
        <v>1.4563624115329714E-2</v>
      </c>
    </row>
    <row r="20" spans="1:26" ht="15.75" thickBot="1" x14ac:dyDescent="0.3">
      <c r="A20" s="535" t="s">
        <v>19</v>
      </c>
      <c r="B20" s="531">
        <v>210</v>
      </c>
      <c r="C20" s="532">
        <v>317.38310047070394</v>
      </c>
      <c r="D20" s="532">
        <v>427.06380589733834</v>
      </c>
      <c r="E20" s="532">
        <v>539.50637420752696</v>
      </c>
      <c r="F20" s="532">
        <v>720.53969409461706</v>
      </c>
      <c r="G20" s="539">
        <v>994.71295370999576</v>
      </c>
      <c r="I20" s="21" t="s">
        <v>19</v>
      </c>
      <c r="J20" s="20">
        <f t="shared" si="0"/>
        <v>-4.6845721424109933E-3</v>
      </c>
      <c r="K20" s="20">
        <f t="shared" si="1"/>
        <v>9.5029892031765865E-3</v>
      </c>
      <c r="L20" s="21" t="s">
        <v>19</v>
      </c>
      <c r="M20" s="20">
        <f t="shared" si="2"/>
        <v>-5.9178985214748741E-3</v>
      </c>
      <c r="N20" s="20">
        <f t="shared" si="3"/>
        <v>1.1945126703351495E-2</v>
      </c>
      <c r="O20" s="21" t="s">
        <v>19</v>
      </c>
      <c r="P20" s="20">
        <f t="shared" si="4"/>
        <v>-6.8692891717366551E-3</v>
      </c>
      <c r="Q20" s="20">
        <f t="shared" si="5"/>
        <v>1.3882946989726986E-2</v>
      </c>
      <c r="R20" s="21" t="s">
        <v>19</v>
      </c>
      <c r="S20" s="20">
        <f t="shared" si="6"/>
        <v>-7.654416922742018E-3</v>
      </c>
      <c r="T20" s="20">
        <f t="shared" si="7"/>
        <v>1.5540408443682327E-2</v>
      </c>
      <c r="U20" s="21" t="s">
        <v>19</v>
      </c>
      <c r="V20" s="20">
        <f t="shared" si="8"/>
        <v>-9.1246904827882464E-3</v>
      </c>
      <c r="W20" s="20">
        <f t="shared" si="9"/>
        <v>1.800783332522456E-2</v>
      </c>
      <c r="X20" s="21" t="s">
        <v>19</v>
      </c>
      <c r="Y20" s="20">
        <f t="shared" si="10"/>
        <v>-1.131508989584078E-2</v>
      </c>
      <c r="Z20" s="20">
        <f t="shared" si="11"/>
        <v>2.1822791973914377E-2</v>
      </c>
    </row>
    <row r="21" spans="1:26" ht="15.75" thickTop="1" x14ac:dyDescent="0.25">
      <c r="A21" s="534" t="s">
        <v>20</v>
      </c>
      <c r="B21" s="529">
        <v>22193</v>
      </c>
      <c r="C21" s="530">
        <v>26527.779376748418</v>
      </c>
      <c r="D21" s="530">
        <v>30706.304430106204</v>
      </c>
      <c r="E21" s="530">
        <v>34744.580351480974</v>
      </c>
      <c r="F21" s="530">
        <v>38839.868150557821</v>
      </c>
      <c r="G21" s="538">
        <v>43141.349541874297</v>
      </c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 x14ac:dyDescent="0.25">
      <c r="A22" s="526"/>
      <c r="B22" s="526"/>
      <c r="C22" s="526"/>
      <c r="D22" s="526"/>
      <c r="E22" s="526"/>
      <c r="F22" s="526"/>
      <c r="G22" s="526"/>
    </row>
    <row r="23" spans="1:26" x14ac:dyDescent="0.25">
      <c r="A23" s="922" t="s">
        <v>142</v>
      </c>
      <c r="B23" s="923"/>
      <c r="C23" s="923"/>
      <c r="D23" s="923"/>
      <c r="E23" s="923"/>
      <c r="F23" s="923"/>
      <c r="G23" s="924"/>
    </row>
    <row r="24" spans="1:26" x14ac:dyDescent="0.25">
      <c r="A24" s="533" t="s">
        <v>1</v>
      </c>
      <c r="B24" s="527">
        <v>2010</v>
      </c>
      <c r="C24" s="527">
        <v>2015</v>
      </c>
      <c r="D24" s="527">
        <v>2020</v>
      </c>
      <c r="E24" s="527">
        <v>2025</v>
      </c>
      <c r="F24" s="527">
        <v>2030</v>
      </c>
      <c r="G24" s="536">
        <v>2035</v>
      </c>
      <c r="Q24" s="919" t="s">
        <v>223</v>
      </c>
      <c r="R24" s="918"/>
      <c r="S24" s="920">
        <f>(SUM(B$48:B$50,B$61:B$65)/SUM(B$51:B$60))*100</f>
        <v>53.242402488633644</v>
      </c>
    </row>
    <row r="25" spans="1:26" x14ac:dyDescent="0.25">
      <c r="A25" s="533" t="s">
        <v>2</v>
      </c>
      <c r="B25" s="527">
        <v>2155</v>
      </c>
      <c r="C25" s="528">
        <v>2078.6588954832596</v>
      </c>
      <c r="D25" s="528">
        <v>2056.1273489893965</v>
      </c>
      <c r="E25" s="528">
        <v>2112.1368511809751</v>
      </c>
      <c r="F25" s="528">
        <v>2426.5725444893251</v>
      </c>
      <c r="G25" s="537">
        <v>2953.236639385922</v>
      </c>
      <c r="Q25" s="919" t="s">
        <v>224</v>
      </c>
      <c r="R25" s="918"/>
      <c r="S25" s="920">
        <f>(SUM(B$48:B$50)/SUM(B$51:B$60))*100</f>
        <v>39.459200765733428</v>
      </c>
    </row>
    <row r="26" spans="1:26" x14ac:dyDescent="0.25">
      <c r="A26" s="533" t="s">
        <v>3</v>
      </c>
      <c r="B26" s="527">
        <v>1935</v>
      </c>
      <c r="C26" s="528">
        <v>2418.1015068071861</v>
      </c>
      <c r="D26" s="528">
        <v>2353.7897253431674</v>
      </c>
      <c r="E26" s="528">
        <v>2286.5985361112794</v>
      </c>
      <c r="F26" s="528">
        <v>2308.992741024218</v>
      </c>
      <c r="G26" s="537">
        <v>2603.0620811172071</v>
      </c>
      <c r="Q26" s="919" t="s">
        <v>225</v>
      </c>
      <c r="R26" s="918"/>
      <c r="S26" s="920">
        <f>(SUM(B$61:B$65)/SUM(B$51:B$60))*100</f>
        <v>13.783201722900214</v>
      </c>
    </row>
    <row r="27" spans="1:26" x14ac:dyDescent="0.25">
      <c r="A27" s="533" t="s">
        <v>4</v>
      </c>
      <c r="B27" s="527">
        <v>1524</v>
      </c>
      <c r="C27" s="528">
        <v>2142.1286103090983</v>
      </c>
      <c r="D27" s="528">
        <v>2661.2179937791807</v>
      </c>
      <c r="E27" s="528">
        <v>2614.7215930143652</v>
      </c>
      <c r="F27" s="528">
        <v>2512.3335952239054</v>
      </c>
      <c r="G27" s="537">
        <v>2502.0236661382805</v>
      </c>
      <c r="Q27" s="919" t="s">
        <v>226</v>
      </c>
      <c r="R27" s="918"/>
      <c r="S27" s="920">
        <f>(SUM(B$61:B$65)/SUM(B$48:B$50))*100</f>
        <v>34.930260764099451</v>
      </c>
    </row>
    <row r="28" spans="1:26" x14ac:dyDescent="0.25">
      <c r="A28" s="533" t="s">
        <v>5</v>
      </c>
      <c r="B28" s="527">
        <v>1181</v>
      </c>
      <c r="C28" s="528">
        <v>1685.9693502156208</v>
      </c>
      <c r="D28" s="528">
        <v>2335.1920583457972</v>
      </c>
      <c r="E28" s="528">
        <v>2891.8320203206922</v>
      </c>
      <c r="F28" s="528">
        <v>2866.8111890876694</v>
      </c>
      <c r="G28" s="537">
        <v>2735.2684630570157</v>
      </c>
      <c r="Q28" s="919" t="s">
        <v>227</v>
      </c>
      <c r="R28" s="918"/>
      <c r="S28" s="921">
        <f>(B$21/B$43)*100</f>
        <v>98.047271924011497</v>
      </c>
    </row>
    <row r="29" spans="1:26" x14ac:dyDescent="0.25">
      <c r="A29" s="533" t="s">
        <v>6</v>
      </c>
      <c r="B29" s="527">
        <v>1299</v>
      </c>
      <c r="C29" s="528">
        <v>1358.3898794020192</v>
      </c>
      <c r="D29" s="528">
        <v>1840.0053379944757</v>
      </c>
      <c r="E29" s="528">
        <v>2514.6161450169261</v>
      </c>
      <c r="F29" s="528">
        <v>3107.9992653371191</v>
      </c>
      <c r="G29" s="537">
        <v>3105.7894123193714</v>
      </c>
      <c r="Q29" s="919" t="s">
        <v>228</v>
      </c>
      <c r="R29" s="918"/>
      <c r="S29" s="921">
        <f>(SUM(B$48)/SUM(B$28:B$33))*1000</f>
        <v>455.94463381882036</v>
      </c>
    </row>
    <row r="30" spans="1:26" x14ac:dyDescent="0.25">
      <c r="A30" s="533" t="s">
        <v>7</v>
      </c>
      <c r="B30" s="527">
        <v>1990</v>
      </c>
      <c r="C30" s="528">
        <v>1570.9877446493272</v>
      </c>
      <c r="D30" s="528">
        <v>1536.8700982068556</v>
      </c>
      <c r="E30" s="528">
        <v>1989.2522063263154</v>
      </c>
      <c r="F30" s="528">
        <v>2684.1893635713718</v>
      </c>
      <c r="G30" s="537">
        <v>3312.0744647110505</v>
      </c>
      <c r="Q30" s="919" t="s">
        <v>229</v>
      </c>
      <c r="R30" s="918"/>
      <c r="S30" s="921">
        <f>(SUM(B$52:B$54)/SUM(B$48:B$51,B$55:B$65))*100</f>
        <v>29.109184643299447</v>
      </c>
    </row>
    <row r="31" spans="1:26" x14ac:dyDescent="0.25">
      <c r="A31" s="533" t="s">
        <v>8</v>
      </c>
      <c r="B31" s="527">
        <v>1979</v>
      </c>
      <c r="C31" s="528">
        <v>2258.231222861285</v>
      </c>
      <c r="D31" s="528">
        <v>1827.6170942561075</v>
      </c>
      <c r="E31" s="528">
        <v>1714.9724697648394</v>
      </c>
      <c r="F31" s="528">
        <v>2134.9306850487719</v>
      </c>
      <c r="G31" s="537">
        <v>2844.9130022821469</v>
      </c>
      <c r="Q31" s="918"/>
      <c r="R31" s="918"/>
      <c r="S31" s="904"/>
    </row>
    <row r="32" spans="1:26" x14ac:dyDescent="0.25">
      <c r="A32" s="533" t="s">
        <v>9</v>
      </c>
      <c r="B32" s="527">
        <v>1741</v>
      </c>
      <c r="C32" s="528">
        <v>2213.6068742394336</v>
      </c>
      <c r="D32" s="528">
        <v>2507.1229432910923</v>
      </c>
      <c r="E32" s="528">
        <v>2071.8653610633869</v>
      </c>
      <c r="F32" s="528">
        <v>1891.9274093325857</v>
      </c>
      <c r="G32" s="537">
        <v>2277.0723047990223</v>
      </c>
      <c r="Q32" s="904"/>
      <c r="R32" s="904"/>
      <c r="S32" s="904"/>
    </row>
    <row r="33" spans="1:19" x14ac:dyDescent="0.25">
      <c r="A33" s="533" t="s">
        <v>10</v>
      </c>
      <c r="B33" s="527">
        <v>1491</v>
      </c>
      <c r="C33" s="528">
        <v>1939.699531887625</v>
      </c>
      <c r="D33" s="528">
        <v>2428.3816140641684</v>
      </c>
      <c r="E33" s="528">
        <v>2738.6071291961725</v>
      </c>
      <c r="F33" s="528">
        <v>2303.8327739205019</v>
      </c>
      <c r="G33" s="537">
        <v>2064.7502352014944</v>
      </c>
      <c r="Q33" s="904"/>
      <c r="R33" s="904"/>
      <c r="S33" s="904"/>
    </row>
    <row r="34" spans="1:19" x14ac:dyDescent="0.25">
      <c r="A34" s="534" t="s">
        <v>11</v>
      </c>
      <c r="B34" s="529">
        <v>1483</v>
      </c>
      <c r="C34" s="530">
        <v>1687.6649282979899</v>
      </c>
      <c r="D34" s="530">
        <v>2123.9905774511644</v>
      </c>
      <c r="E34" s="530">
        <v>2626.7437255394921</v>
      </c>
      <c r="F34" s="530">
        <v>2954.5110055324208</v>
      </c>
      <c r="G34" s="538">
        <v>2522.9648207276045</v>
      </c>
      <c r="Q34" s="904"/>
      <c r="R34" s="904"/>
      <c r="S34" s="904"/>
    </row>
    <row r="35" spans="1:19" x14ac:dyDescent="0.25">
      <c r="A35" s="534" t="s">
        <v>12</v>
      </c>
      <c r="B35" s="529">
        <v>1407</v>
      </c>
      <c r="C35" s="530">
        <v>1661.4052725228448</v>
      </c>
      <c r="D35" s="530">
        <v>1861.3757957690527</v>
      </c>
      <c r="E35" s="530">
        <v>2286.6539341704233</v>
      </c>
      <c r="F35" s="530">
        <v>2799.5556504359697</v>
      </c>
      <c r="G35" s="538">
        <v>3142.4656487362713</v>
      </c>
      <c r="Q35" s="904"/>
      <c r="R35" s="904"/>
      <c r="S35" s="904"/>
    </row>
    <row r="36" spans="1:19" x14ac:dyDescent="0.25">
      <c r="A36" s="534" t="s">
        <v>13</v>
      </c>
      <c r="B36" s="529">
        <v>1293</v>
      </c>
      <c r="C36" s="530">
        <v>1565.3777862609174</v>
      </c>
      <c r="D36" s="530">
        <v>1818.2928402883474</v>
      </c>
      <c r="E36" s="530">
        <v>2015.7842066014412</v>
      </c>
      <c r="F36" s="530">
        <v>2431.0062309885902</v>
      </c>
      <c r="G36" s="538">
        <v>2950.1300211435923</v>
      </c>
      <c r="Q36" s="904"/>
      <c r="R36" s="904"/>
      <c r="S36" s="904"/>
    </row>
    <row r="37" spans="1:19" x14ac:dyDescent="0.25">
      <c r="A37" s="534" t="s">
        <v>14</v>
      </c>
      <c r="B37" s="529">
        <v>943</v>
      </c>
      <c r="C37" s="530">
        <v>1395.2086423047056</v>
      </c>
      <c r="D37" s="530">
        <v>1692.5044045758389</v>
      </c>
      <c r="E37" s="530">
        <v>1947.439187159433</v>
      </c>
      <c r="F37" s="530">
        <v>2143.1810679973064</v>
      </c>
      <c r="G37" s="538">
        <v>2546.4174359623348</v>
      </c>
      <c r="Q37" s="904"/>
      <c r="R37" s="904"/>
      <c r="S37" s="904"/>
    </row>
    <row r="38" spans="1:19" x14ac:dyDescent="0.25">
      <c r="A38" s="534" t="s">
        <v>15</v>
      </c>
      <c r="B38" s="529">
        <v>646</v>
      </c>
      <c r="C38" s="530">
        <v>999.47814732890606</v>
      </c>
      <c r="D38" s="530">
        <v>1462.1639601657948</v>
      </c>
      <c r="E38" s="530">
        <v>1779.3647291234859</v>
      </c>
      <c r="F38" s="530">
        <v>2036.150734560865</v>
      </c>
      <c r="G38" s="538">
        <v>2228.4541608167301</v>
      </c>
      <c r="Q38" s="904"/>
      <c r="R38" s="904"/>
      <c r="S38" s="904"/>
    </row>
    <row r="39" spans="1:19" x14ac:dyDescent="0.25">
      <c r="A39" s="534" t="s">
        <v>16</v>
      </c>
      <c r="B39" s="529">
        <v>441</v>
      </c>
      <c r="C39" s="530">
        <v>664.47605709213417</v>
      </c>
      <c r="D39" s="530">
        <v>1010.5555938894686</v>
      </c>
      <c r="E39" s="530">
        <v>1466.7997049367573</v>
      </c>
      <c r="F39" s="530">
        <v>1791.3747696919345</v>
      </c>
      <c r="G39" s="538">
        <v>2042.9140286941997</v>
      </c>
      <c r="Q39" s="904"/>
      <c r="R39" s="904"/>
      <c r="S39" s="904"/>
    </row>
    <row r="40" spans="1:19" x14ac:dyDescent="0.25">
      <c r="A40" s="534" t="s">
        <v>17</v>
      </c>
      <c r="B40" s="529">
        <v>382</v>
      </c>
      <c r="C40" s="530">
        <v>453.37133352118877</v>
      </c>
      <c r="D40" s="530">
        <v>655.98806738524593</v>
      </c>
      <c r="E40" s="530">
        <v>983.39124133264431</v>
      </c>
      <c r="F40" s="530">
        <v>1418.9402796844904</v>
      </c>
      <c r="G40" s="538">
        <v>1738.6738671166459</v>
      </c>
      <c r="Q40" s="904"/>
      <c r="R40" s="904"/>
      <c r="S40" s="904"/>
    </row>
    <row r="41" spans="1:19" x14ac:dyDescent="0.25">
      <c r="A41" s="534" t="s">
        <v>18</v>
      </c>
      <c r="B41" s="529">
        <v>319</v>
      </c>
      <c r="C41" s="530">
        <v>369.88331110404624</v>
      </c>
      <c r="D41" s="530">
        <v>429.41138307120724</v>
      </c>
      <c r="E41" s="530">
        <v>602.31966344269597</v>
      </c>
      <c r="F41" s="530">
        <v>891.74983768692948</v>
      </c>
      <c r="G41" s="538">
        <v>1280.2925733543452</v>
      </c>
      <c r="Q41" s="904"/>
      <c r="R41" s="904"/>
      <c r="S41" s="904"/>
    </row>
    <row r="42" spans="1:19" ht="15.75" thickBot="1" x14ac:dyDescent="0.3">
      <c r="A42" s="535" t="s">
        <v>19</v>
      </c>
      <c r="B42" s="531">
        <v>426</v>
      </c>
      <c r="C42" s="532">
        <v>640.62966522113459</v>
      </c>
      <c r="D42" s="532">
        <v>863.10301259378934</v>
      </c>
      <c r="E42" s="532">
        <v>1095.334824034077</v>
      </c>
      <c r="F42" s="532">
        <v>1422.0053534900017</v>
      </c>
      <c r="G42" s="539">
        <v>1918.4482016842312</v>
      </c>
      <c r="Q42" s="904"/>
      <c r="R42" s="904"/>
      <c r="S42" s="904"/>
    </row>
    <row r="43" spans="1:19" ht="15.75" thickTop="1" x14ac:dyDescent="0.25">
      <c r="A43" s="534" t="s">
        <v>20</v>
      </c>
      <c r="B43" s="529">
        <v>22635</v>
      </c>
      <c r="C43" s="530">
        <v>27103.268759508726</v>
      </c>
      <c r="D43" s="530">
        <v>31463.709849460156</v>
      </c>
      <c r="E43" s="530">
        <v>35738.433528335401</v>
      </c>
      <c r="F43" s="530">
        <v>40126.064497103966</v>
      </c>
      <c r="G43" s="538">
        <v>44768.951027247458</v>
      </c>
      <c r="Q43" s="904"/>
      <c r="R43" s="904"/>
      <c r="S43" s="904"/>
    </row>
    <row r="44" spans="1:19" x14ac:dyDescent="0.25">
      <c r="A44" s="526"/>
      <c r="B44" s="526"/>
      <c r="C44" s="526"/>
      <c r="D44" s="526"/>
      <c r="E44" s="526"/>
      <c r="F44" s="526"/>
      <c r="G44" s="526"/>
      <c r="Q44" s="919" t="s">
        <v>223</v>
      </c>
      <c r="R44" s="918"/>
      <c r="S44" s="920">
        <f>(SUM(C$48:C$50,C$61:C$65)/SUM(C$51:C$60))*100</f>
        <v>56.154557887479804</v>
      </c>
    </row>
    <row r="45" spans="1:19" x14ac:dyDescent="0.25">
      <c r="A45" s="526"/>
      <c r="B45" s="526"/>
      <c r="C45" s="526"/>
      <c r="D45" s="526"/>
      <c r="E45" s="526"/>
      <c r="F45" s="526"/>
      <c r="G45" s="526"/>
      <c r="Q45" s="919" t="s">
        <v>224</v>
      </c>
      <c r="R45" s="918"/>
      <c r="S45" s="920">
        <f>(SUM(C$48:C$50)/SUM(C$51:C$60))*100</f>
        <v>39.473594861183258</v>
      </c>
    </row>
    <row r="46" spans="1:19" x14ac:dyDescent="0.25">
      <c r="A46" s="922" t="s">
        <v>143</v>
      </c>
      <c r="B46" s="923"/>
      <c r="C46" s="923"/>
      <c r="D46" s="923"/>
      <c r="E46" s="923"/>
      <c r="F46" s="923"/>
      <c r="G46" s="924"/>
      <c r="Q46" s="919" t="s">
        <v>225</v>
      </c>
      <c r="R46" s="918"/>
      <c r="S46" s="920">
        <f>(SUM(C$61:C$65)/SUM(C$51:C$60))*100</f>
        <v>16.680963026296546</v>
      </c>
    </row>
    <row r="47" spans="1:19" x14ac:dyDescent="0.25">
      <c r="A47" s="533" t="s">
        <v>1</v>
      </c>
      <c r="B47" s="527">
        <v>2010</v>
      </c>
      <c r="C47" s="527">
        <v>2015</v>
      </c>
      <c r="D47" s="527">
        <v>2020</v>
      </c>
      <c r="E47" s="527">
        <v>2025</v>
      </c>
      <c r="F47" s="527">
        <v>2030</v>
      </c>
      <c r="G47" s="536">
        <v>2035</v>
      </c>
      <c r="Q47" s="919" t="s">
        <v>226</v>
      </c>
      <c r="R47" s="918"/>
      <c r="S47" s="920">
        <f>(SUM(C$61:C$65)/SUM(C$48:C$50))*100</f>
        <v>42.258535319517939</v>
      </c>
    </row>
    <row r="48" spans="1:19" x14ac:dyDescent="0.25">
      <c r="A48" s="533" t="s">
        <v>2</v>
      </c>
      <c r="B48" s="527">
        <v>4414</v>
      </c>
      <c r="C48" s="528">
        <v>4244.7526284921942</v>
      </c>
      <c r="D48" s="528">
        <v>4196.4363038789534</v>
      </c>
      <c r="E48" s="528">
        <v>4310.5042835600379</v>
      </c>
      <c r="F48" s="528">
        <v>4952.1903410942987</v>
      </c>
      <c r="G48" s="537">
        <v>6027.0136422809965</v>
      </c>
      <c r="Q48" s="919" t="s">
        <v>227</v>
      </c>
      <c r="R48" s="918"/>
      <c r="S48" s="921">
        <f>(C$21/C$43)*100</f>
        <v>97.876679053487209</v>
      </c>
    </row>
    <row r="49" spans="1:19" x14ac:dyDescent="0.25">
      <c r="A49" s="533" t="s">
        <v>3</v>
      </c>
      <c r="B49" s="527">
        <v>3932</v>
      </c>
      <c r="C49" s="528">
        <v>4945.3082099557578</v>
      </c>
      <c r="D49" s="528">
        <v>4804.3117275082859</v>
      </c>
      <c r="E49" s="528">
        <v>4663.7600801549534</v>
      </c>
      <c r="F49" s="528">
        <v>4708.8335595627941</v>
      </c>
      <c r="G49" s="537">
        <v>5308.4599253976412</v>
      </c>
      <c r="Q49" s="919" t="s">
        <v>228</v>
      </c>
      <c r="R49" s="918"/>
      <c r="S49" s="921">
        <f>(SUM(C$48)/SUM(C$28:C$33))*1000</f>
        <v>384.94577400756293</v>
      </c>
    </row>
    <row r="50" spans="1:19" x14ac:dyDescent="0.25">
      <c r="A50" s="533" t="s">
        <v>4</v>
      </c>
      <c r="B50" s="527">
        <v>3197</v>
      </c>
      <c r="C50" s="528">
        <v>4367.0859701433437</v>
      </c>
      <c r="D50" s="528">
        <v>5441.3865631876615</v>
      </c>
      <c r="E50" s="528">
        <v>5338.3082587111667</v>
      </c>
      <c r="F50" s="528">
        <v>5125.0786164876645</v>
      </c>
      <c r="G50" s="537">
        <v>5103.0592129713268</v>
      </c>
      <c r="Q50" s="919" t="s">
        <v>229</v>
      </c>
      <c r="R50" s="918"/>
      <c r="S50" s="921">
        <f>(SUM(C$52:C$54)/SUM(C$48:C$51,C$55:C$65))*100</f>
        <v>23.076318789899027</v>
      </c>
    </row>
    <row r="51" spans="1:19" x14ac:dyDescent="0.25">
      <c r="A51" s="533" t="s">
        <v>5</v>
      </c>
      <c r="B51" s="527">
        <v>2503</v>
      </c>
      <c r="C51" s="528">
        <v>3539.9152981242542</v>
      </c>
      <c r="D51" s="528">
        <v>4772.0236359348728</v>
      </c>
      <c r="E51" s="528">
        <v>5912.0152079346526</v>
      </c>
      <c r="F51" s="528">
        <v>5853.0588103141263</v>
      </c>
      <c r="G51" s="537">
        <v>5579.6422582319292</v>
      </c>
      <c r="Q51" s="904"/>
      <c r="R51" s="904"/>
      <c r="S51" s="904"/>
    </row>
    <row r="52" spans="1:19" x14ac:dyDescent="0.25">
      <c r="A52" s="533" t="s">
        <v>6</v>
      </c>
      <c r="B52" s="527">
        <v>2326</v>
      </c>
      <c r="C52" s="528">
        <v>2816.4644764947552</v>
      </c>
      <c r="D52" s="528">
        <v>3854.2189192104261</v>
      </c>
      <c r="E52" s="528">
        <v>5141.4684774313755</v>
      </c>
      <c r="F52" s="528">
        <v>6345.8482599467497</v>
      </c>
      <c r="G52" s="537">
        <v>6332.9408188194393</v>
      </c>
      <c r="Q52" s="904"/>
      <c r="R52" s="904"/>
      <c r="S52" s="904"/>
    </row>
    <row r="53" spans="1:19" x14ac:dyDescent="0.25">
      <c r="A53" s="533" t="s">
        <v>7</v>
      </c>
      <c r="B53" s="527">
        <v>3863</v>
      </c>
      <c r="C53" s="528">
        <v>2851.314833537996</v>
      </c>
      <c r="D53" s="528">
        <v>3135.3660980764762</v>
      </c>
      <c r="E53" s="528">
        <v>4152.5017268419924</v>
      </c>
      <c r="F53" s="528">
        <v>5487.8407424912712</v>
      </c>
      <c r="G53" s="537">
        <v>6753.4589219943218</v>
      </c>
      <c r="Q53" s="904"/>
      <c r="R53" s="904"/>
      <c r="S53" s="904"/>
    </row>
    <row r="54" spans="1:19" x14ac:dyDescent="0.25">
      <c r="A54" s="533" t="s">
        <v>8</v>
      </c>
      <c r="B54" s="527">
        <v>3918</v>
      </c>
      <c r="C54" s="528">
        <v>4387.8282674199254</v>
      </c>
      <c r="D54" s="528">
        <v>3346.0683217005671</v>
      </c>
      <c r="E54" s="528">
        <v>3455.2036271720672</v>
      </c>
      <c r="F54" s="528">
        <v>4438.264248401847</v>
      </c>
      <c r="G54" s="537">
        <v>5812.6114955412049</v>
      </c>
      <c r="Q54" s="904"/>
      <c r="R54" s="904"/>
      <c r="S54" s="904"/>
    </row>
    <row r="55" spans="1:19" x14ac:dyDescent="0.25">
      <c r="A55" s="533" t="s">
        <v>9</v>
      </c>
      <c r="B55" s="527">
        <v>3430</v>
      </c>
      <c r="C55" s="528">
        <v>4372.1869438283793</v>
      </c>
      <c r="D55" s="528">
        <v>4870.8813907957192</v>
      </c>
      <c r="E55" s="528">
        <v>3814.9395026413986</v>
      </c>
      <c r="F55" s="528">
        <v>3773.041088053139</v>
      </c>
      <c r="G55" s="537">
        <v>4711.7615991232888</v>
      </c>
      <c r="Q55" s="904"/>
      <c r="R55" s="904"/>
      <c r="S55" s="904"/>
    </row>
    <row r="56" spans="1:19" x14ac:dyDescent="0.25">
      <c r="A56" s="533" t="s">
        <v>10</v>
      </c>
      <c r="B56" s="527">
        <v>3051</v>
      </c>
      <c r="C56" s="528">
        <v>3829.8713654243475</v>
      </c>
      <c r="D56" s="528">
        <v>4786.9713896618759</v>
      </c>
      <c r="E56" s="528">
        <v>5317.3276484481485</v>
      </c>
      <c r="F56" s="528">
        <v>4258.6794168680663</v>
      </c>
      <c r="G56" s="537">
        <v>4083.3132157528098</v>
      </c>
      <c r="Q56" s="904"/>
      <c r="R56" s="904"/>
      <c r="S56" s="904"/>
    </row>
    <row r="57" spans="1:19" x14ac:dyDescent="0.25">
      <c r="A57" s="534" t="s">
        <v>11</v>
      </c>
      <c r="B57" s="529">
        <v>2995</v>
      </c>
      <c r="C57" s="530">
        <v>3442.2887750826058</v>
      </c>
      <c r="D57" s="530">
        <v>4199.5640033156878</v>
      </c>
      <c r="E57" s="530">
        <v>5170.6714756718966</v>
      </c>
      <c r="F57" s="530">
        <v>5733.3403150382546</v>
      </c>
      <c r="G57" s="538">
        <v>4677.9326716802771</v>
      </c>
      <c r="Q57" s="904"/>
      <c r="R57" s="904"/>
      <c r="S57" s="904"/>
    </row>
    <row r="58" spans="1:19" x14ac:dyDescent="0.25">
      <c r="A58" s="534" t="s">
        <v>12</v>
      </c>
      <c r="B58" s="529">
        <v>2813</v>
      </c>
      <c r="C58" s="530">
        <v>3344.7873238924954</v>
      </c>
      <c r="D58" s="530">
        <v>3783.9018217911516</v>
      </c>
      <c r="E58" s="530">
        <v>4522.4579239443556</v>
      </c>
      <c r="F58" s="530">
        <v>5501.6439419481649</v>
      </c>
      <c r="G58" s="538">
        <v>6091.3887976109672</v>
      </c>
      <c r="Q58" s="904"/>
      <c r="R58" s="904"/>
      <c r="S58" s="904"/>
    </row>
    <row r="59" spans="1:19" x14ac:dyDescent="0.25">
      <c r="A59" s="534" t="s">
        <v>13</v>
      </c>
      <c r="B59" s="529">
        <v>2475</v>
      </c>
      <c r="C59" s="530">
        <v>3103.7004906727861</v>
      </c>
      <c r="D59" s="530">
        <v>3642.2535067402669</v>
      </c>
      <c r="E59" s="530">
        <v>4077.7070932090855</v>
      </c>
      <c r="F59" s="530">
        <v>4798.8332106425714</v>
      </c>
      <c r="G59" s="538">
        <v>5778.5628356340567</v>
      </c>
      <c r="Q59" s="904"/>
      <c r="R59" s="904"/>
      <c r="S59" s="904"/>
    </row>
    <row r="60" spans="1:19" x14ac:dyDescent="0.25">
      <c r="A60" s="534" t="s">
        <v>14</v>
      </c>
      <c r="B60" s="529">
        <v>1879</v>
      </c>
      <c r="C60" s="530">
        <v>2656.4918807608447</v>
      </c>
      <c r="D60" s="530">
        <v>3311.3960374076159</v>
      </c>
      <c r="E60" s="530">
        <v>3855.5185632064649</v>
      </c>
      <c r="F60" s="530">
        <v>4285.5663325068599</v>
      </c>
      <c r="G60" s="538">
        <v>4982.1683942252639</v>
      </c>
      <c r="Q60" s="904"/>
      <c r="R60" s="904"/>
      <c r="S60" s="904"/>
    </row>
    <row r="61" spans="1:19" x14ac:dyDescent="0.25">
      <c r="A61" s="534" t="s">
        <v>15</v>
      </c>
      <c r="B61" s="529">
        <v>1293</v>
      </c>
      <c r="C61" s="530">
        <v>1968.1013798068007</v>
      </c>
      <c r="D61" s="530">
        <v>2758.8237587898075</v>
      </c>
      <c r="E61" s="530">
        <v>3429.2833744903405</v>
      </c>
      <c r="F61" s="530">
        <v>3973.5406884346412</v>
      </c>
      <c r="G61" s="538">
        <v>4392.9331992182697</v>
      </c>
      <c r="Q61" s="904"/>
      <c r="R61" s="904"/>
      <c r="S61" s="904"/>
    </row>
    <row r="62" spans="1:19" x14ac:dyDescent="0.25">
      <c r="A62" s="534" t="s">
        <v>16</v>
      </c>
      <c r="B62" s="529">
        <v>846</v>
      </c>
      <c r="C62" s="530">
        <v>1304.8959002343015</v>
      </c>
      <c r="D62" s="530">
        <v>1959.528306955269</v>
      </c>
      <c r="E62" s="530">
        <v>2732.694059608214</v>
      </c>
      <c r="F62" s="530">
        <v>3393.1013130413103</v>
      </c>
      <c r="G62" s="538">
        <v>3918.7313661681487</v>
      </c>
      <c r="Q62" s="904"/>
      <c r="R62" s="904"/>
      <c r="S62" s="904"/>
    </row>
    <row r="63" spans="1:19" x14ac:dyDescent="0.25">
      <c r="A63" s="534" t="s">
        <v>17</v>
      </c>
      <c r="B63" s="529">
        <v>704</v>
      </c>
      <c r="C63" s="530">
        <v>844.43347946210133</v>
      </c>
      <c r="D63" s="530">
        <v>1249.2158889782793</v>
      </c>
      <c r="E63" s="530">
        <v>1854.6243938738216</v>
      </c>
      <c r="F63" s="530">
        <v>2578.8580336770838</v>
      </c>
      <c r="G63" s="538">
        <v>3200.4251695481253</v>
      </c>
      <c r="Q63" s="904"/>
      <c r="R63" s="904"/>
      <c r="S63" s="904"/>
    </row>
    <row r="64" spans="1:19" x14ac:dyDescent="0.25">
      <c r="A64" s="534" t="s">
        <v>18</v>
      </c>
      <c r="B64" s="529">
        <v>553</v>
      </c>
      <c r="C64" s="530">
        <v>653.60814723240969</v>
      </c>
      <c r="D64" s="530">
        <v>767.4997871423102</v>
      </c>
      <c r="E64" s="530">
        <v>1099.1869846747977</v>
      </c>
      <c r="F64" s="530">
        <v>1615.6686815683388</v>
      </c>
      <c r="G64" s="538">
        <v>2242.7358895294838</v>
      </c>
      <c r="Q64" s="919" t="s">
        <v>223</v>
      </c>
      <c r="R64" s="918"/>
      <c r="S64" s="920">
        <f>(SUM(D$48:D$50,D$61:D$65)/SUM(D$51:D$60))*100</f>
        <v>56.589098999328812</v>
      </c>
    </row>
    <row r="65" spans="1:19" ht="15.75" thickBot="1" x14ac:dyDescent="0.3">
      <c r="A65" s="535" t="s">
        <v>19</v>
      </c>
      <c r="B65" s="531">
        <v>636</v>
      </c>
      <c r="C65" s="532">
        <v>958.01276569183847</v>
      </c>
      <c r="D65" s="532">
        <v>1290.1668184911277</v>
      </c>
      <c r="E65" s="532">
        <v>1634.8411982416039</v>
      </c>
      <c r="F65" s="532">
        <v>2142.5450475846187</v>
      </c>
      <c r="G65" s="539">
        <v>2913.1611553942271</v>
      </c>
      <c r="Q65" s="919" t="s">
        <v>224</v>
      </c>
      <c r="R65" s="918"/>
      <c r="S65" s="920">
        <f>(SUM(D$48:D$50)/SUM(D$51:D$60))*100</f>
        <v>36.375749145272593</v>
      </c>
    </row>
    <row r="66" spans="1:19" ht="15.75" thickTop="1" x14ac:dyDescent="0.25">
      <c r="A66" s="534" t="s">
        <v>20</v>
      </c>
      <c r="B66" s="529">
        <v>44828</v>
      </c>
      <c r="C66" s="530">
        <v>53631.048136257137</v>
      </c>
      <c r="D66" s="530">
        <v>62170.014279566349</v>
      </c>
      <c r="E66" s="530">
        <v>70483.013879816368</v>
      </c>
      <c r="F66" s="530">
        <v>78965.932647661772</v>
      </c>
      <c r="G66" s="538">
        <v>87910.30056912177</v>
      </c>
      <c r="Q66" s="919" t="s">
        <v>225</v>
      </c>
      <c r="R66" s="918"/>
      <c r="S66" s="920">
        <f>(SUM(D$61:D$65)/SUM(D$51:D$60))*100</f>
        <v>20.213349854056208</v>
      </c>
    </row>
    <row r="67" spans="1:19" x14ac:dyDescent="0.25">
      <c r="Q67" s="919" t="s">
        <v>226</v>
      </c>
      <c r="R67" s="918"/>
      <c r="S67" s="920">
        <f>(SUM(D$61:D$65)/SUM(D$48:D$50))*100</f>
        <v>55.568202247411705</v>
      </c>
    </row>
    <row r="68" spans="1:19" x14ac:dyDescent="0.25">
      <c r="Q68" s="919" t="s">
        <v>227</v>
      </c>
      <c r="R68" s="918"/>
      <c r="S68" s="921">
        <f>(D$21/D$43)*100</f>
        <v>97.592765052252901</v>
      </c>
    </row>
    <row r="69" spans="1:19" x14ac:dyDescent="0.25">
      <c r="Q69" s="919" t="s">
        <v>228</v>
      </c>
      <c r="R69" s="918"/>
      <c r="S69" s="921">
        <f>(SUM(D$48)/SUM(D$28:D$33))*1000</f>
        <v>336.38257943136426</v>
      </c>
    </row>
    <row r="70" spans="1:19" x14ac:dyDescent="0.25">
      <c r="Q70" s="919" t="s">
        <v>229</v>
      </c>
      <c r="R70" s="918"/>
      <c r="S70" s="921">
        <f>(SUM(D$52:D$54)/SUM(D$48:D$51,D$55:D$65))*100</f>
        <v>19.939771903112501</v>
      </c>
    </row>
    <row r="71" spans="1:19" x14ac:dyDescent="0.25">
      <c r="Q71" s="904"/>
      <c r="R71" s="904"/>
      <c r="S71" s="904"/>
    </row>
    <row r="72" spans="1:19" x14ac:dyDescent="0.25">
      <c r="Q72" s="904"/>
      <c r="R72" s="904"/>
      <c r="S72" s="904"/>
    </row>
    <row r="73" spans="1:19" x14ac:dyDescent="0.25">
      <c r="Q73" s="904"/>
      <c r="R73" s="904"/>
      <c r="S73" s="904"/>
    </row>
    <row r="74" spans="1:19" x14ac:dyDescent="0.25">
      <c r="Q74" s="904"/>
      <c r="R74" s="904"/>
      <c r="S74" s="904"/>
    </row>
    <row r="75" spans="1:19" x14ac:dyDescent="0.25">
      <c r="Q75" s="904"/>
      <c r="R75" s="904"/>
      <c r="S75" s="904"/>
    </row>
    <row r="76" spans="1:19" x14ac:dyDescent="0.25">
      <c r="Q76" s="904"/>
      <c r="R76" s="904"/>
      <c r="S76" s="904"/>
    </row>
    <row r="77" spans="1:19" x14ac:dyDescent="0.25">
      <c r="Q77" s="904"/>
      <c r="R77" s="904"/>
      <c r="S77" s="904"/>
    </row>
    <row r="78" spans="1:19" x14ac:dyDescent="0.25">
      <c r="Q78" s="904"/>
      <c r="R78" s="904"/>
      <c r="S78" s="904"/>
    </row>
    <row r="79" spans="1:19" x14ac:dyDescent="0.25">
      <c r="Q79" s="904"/>
      <c r="R79" s="904"/>
      <c r="S79" s="904"/>
    </row>
    <row r="80" spans="1:19" x14ac:dyDescent="0.25">
      <c r="Q80" s="904"/>
      <c r="R80" s="904"/>
      <c r="S80" s="904"/>
    </row>
    <row r="81" spans="17:19" x14ac:dyDescent="0.25">
      <c r="Q81" s="904"/>
      <c r="R81" s="904"/>
      <c r="S81" s="904"/>
    </row>
    <row r="82" spans="17:19" x14ac:dyDescent="0.25">
      <c r="Q82" s="904"/>
      <c r="R82" s="904"/>
      <c r="S82" s="904"/>
    </row>
    <row r="83" spans="17:19" x14ac:dyDescent="0.25">
      <c r="Q83" s="904"/>
      <c r="R83" s="904"/>
      <c r="S83" s="904"/>
    </row>
    <row r="84" spans="17:19" x14ac:dyDescent="0.25">
      <c r="Q84" s="919" t="s">
        <v>223</v>
      </c>
      <c r="R84" s="918"/>
      <c r="S84" s="920">
        <f>(SUM(E$48:E$50,E$61:E$65)/SUM(E$51:E$60))*100</f>
        <v>55.181212659146595</v>
      </c>
    </row>
    <row r="85" spans="17:19" x14ac:dyDescent="0.25">
      <c r="Q85" s="919" t="s">
        <v>224</v>
      </c>
      <c r="R85" s="918"/>
      <c r="S85" s="920">
        <f>(SUM(E$48:E$50)/SUM(E$51:E$60))*100</f>
        <v>31.511739546316626</v>
      </c>
    </row>
    <row r="86" spans="17:19" x14ac:dyDescent="0.25">
      <c r="Q86" s="919" t="s">
        <v>225</v>
      </c>
      <c r="R86" s="918"/>
      <c r="S86" s="920">
        <f>(SUM(E$61:E$65)/SUM(E$51:E$60))*100</f>
        <v>23.669473112829962</v>
      </c>
    </row>
    <row r="87" spans="17:19" x14ac:dyDescent="0.25">
      <c r="Q87" s="919" t="s">
        <v>226</v>
      </c>
      <c r="R87" s="918"/>
      <c r="S87" s="920">
        <f>(SUM(E$61:E$65)/SUM(E$48:E$50))*100</f>
        <v>75.113190999944862</v>
      </c>
    </row>
    <row r="88" spans="17:19" x14ac:dyDescent="0.25">
      <c r="Q88" s="919" t="s">
        <v>227</v>
      </c>
      <c r="R88" s="918"/>
      <c r="S88" s="921">
        <f>(E$21/E$43)*100</f>
        <v>97.219091385003082</v>
      </c>
    </row>
    <row r="89" spans="17:19" x14ac:dyDescent="0.25">
      <c r="Q89" s="919" t="s">
        <v>228</v>
      </c>
      <c r="R89" s="918"/>
      <c r="S89" s="921">
        <f>(SUM(E$48)/SUM(E$28:E$33))*1000</f>
        <v>309.63718723258722</v>
      </c>
    </row>
    <row r="90" spans="17:19" x14ac:dyDescent="0.25">
      <c r="Q90" s="919" t="s">
        <v>229</v>
      </c>
      <c r="R90" s="918"/>
      <c r="S90" s="921">
        <f>(SUM(E$52:E$54)/SUM(E$48:E$51,E$55:E$65))*100</f>
        <v>22.082670788507816</v>
      </c>
    </row>
    <row r="91" spans="17:19" x14ac:dyDescent="0.25">
      <c r="Q91" s="904"/>
      <c r="R91" s="904"/>
      <c r="S91" s="904"/>
    </row>
    <row r="92" spans="17:19" x14ac:dyDescent="0.25">
      <c r="Q92" s="904"/>
      <c r="R92" s="904"/>
      <c r="S92" s="904"/>
    </row>
    <row r="93" spans="17:19" x14ac:dyDescent="0.25">
      <c r="Q93" s="904"/>
      <c r="R93" s="904"/>
      <c r="S93" s="904"/>
    </row>
    <row r="94" spans="17:19" x14ac:dyDescent="0.25">
      <c r="Q94" s="904"/>
      <c r="R94" s="904"/>
      <c r="S94" s="904"/>
    </row>
    <row r="95" spans="17:19" x14ac:dyDescent="0.25">
      <c r="Q95" s="904"/>
      <c r="R95" s="904"/>
      <c r="S95" s="904"/>
    </row>
    <row r="96" spans="17:19" x14ac:dyDescent="0.25">
      <c r="Q96" s="904"/>
      <c r="R96" s="904"/>
      <c r="S96" s="904"/>
    </row>
    <row r="97" spans="17:19" x14ac:dyDescent="0.25">
      <c r="Q97" s="904"/>
      <c r="R97" s="904"/>
      <c r="S97" s="904"/>
    </row>
    <row r="98" spans="17:19" x14ac:dyDescent="0.25">
      <c r="Q98" s="904"/>
      <c r="R98" s="904"/>
      <c r="S98" s="904"/>
    </row>
    <row r="99" spans="17:19" x14ac:dyDescent="0.25">
      <c r="Q99" s="904"/>
      <c r="R99" s="904"/>
      <c r="S99" s="904"/>
    </row>
    <row r="100" spans="17:19" x14ac:dyDescent="0.25">
      <c r="Q100" s="904"/>
      <c r="R100" s="904"/>
      <c r="S100" s="904"/>
    </row>
    <row r="101" spans="17:19" x14ac:dyDescent="0.25">
      <c r="Q101" s="904"/>
      <c r="R101" s="904"/>
      <c r="S101" s="904"/>
    </row>
    <row r="102" spans="17:19" x14ac:dyDescent="0.25">
      <c r="Q102" s="904"/>
      <c r="R102" s="904"/>
      <c r="S102" s="904"/>
    </row>
    <row r="103" spans="17:19" x14ac:dyDescent="0.25">
      <c r="Q103" s="904"/>
      <c r="R103" s="904"/>
      <c r="S103" s="904"/>
    </row>
    <row r="104" spans="17:19" x14ac:dyDescent="0.25">
      <c r="Q104" s="919" t="s">
        <v>223</v>
      </c>
      <c r="R104" s="918"/>
      <c r="S104" s="920">
        <f>(SUM(F$48:F$50,F$61:F$65)/SUM(F$51:F$60))*100</f>
        <v>56.442171728809896</v>
      </c>
    </row>
    <row r="105" spans="17:19" x14ac:dyDescent="0.25">
      <c r="Q105" s="919" t="s">
        <v>224</v>
      </c>
      <c r="R105" s="918"/>
      <c r="S105" s="920">
        <f>(SUM(F$48:F$50)/SUM(F$51:F$60))*100</f>
        <v>29.293264976785427</v>
      </c>
    </row>
    <row r="106" spans="17:19" x14ac:dyDescent="0.25">
      <c r="Q106" s="919" t="s">
        <v>225</v>
      </c>
      <c r="R106" s="918"/>
      <c r="S106" s="920">
        <f>(SUM(F$61:F$65)/SUM(F$51:F$60))*100</f>
        <v>27.148906752024459</v>
      </c>
    </row>
    <row r="107" spans="17:19" x14ac:dyDescent="0.25">
      <c r="Q107" s="919" t="s">
        <v>226</v>
      </c>
      <c r="R107" s="918"/>
      <c r="S107" s="920">
        <f>(SUM(F$61:F$65)/SUM(F$48:F$50))*100</f>
        <v>92.679688568480344</v>
      </c>
    </row>
    <row r="108" spans="17:19" x14ac:dyDescent="0.25">
      <c r="Q108" s="919" t="s">
        <v>227</v>
      </c>
      <c r="R108" s="918"/>
      <c r="S108" s="921">
        <f>(F$21/F$43)*100</f>
        <v>96.794611276570691</v>
      </c>
    </row>
    <row r="109" spans="17:19" x14ac:dyDescent="0.25">
      <c r="Q109" s="919" t="s">
        <v>228</v>
      </c>
      <c r="R109" s="918"/>
      <c r="S109" s="921">
        <f>(SUM(F$48)/SUM(F$28:F$33))*1000</f>
        <v>330.37308405710223</v>
      </c>
    </row>
    <row r="110" spans="17:19" x14ac:dyDescent="0.25">
      <c r="Q110" s="919" t="s">
        <v>229</v>
      </c>
      <c r="R110" s="918"/>
      <c r="S110" s="921">
        <f>(SUM(F$52:F$54)/SUM(F$48:F$51,F$55:F$65))*100</f>
        <v>25.954570769621178</v>
      </c>
    </row>
    <row r="111" spans="17:19" x14ac:dyDescent="0.25">
      <c r="Q111" s="904"/>
      <c r="R111" s="904"/>
      <c r="S111" s="904"/>
    </row>
    <row r="112" spans="17:19" x14ac:dyDescent="0.25">
      <c r="Q112" s="904"/>
      <c r="R112" s="904"/>
      <c r="S112" s="904"/>
    </row>
    <row r="113" spans="17:19" x14ac:dyDescent="0.25">
      <c r="Q113" s="904"/>
      <c r="R113" s="904"/>
      <c r="S113" s="904"/>
    </row>
    <row r="114" spans="17:19" x14ac:dyDescent="0.25">
      <c r="Q114" s="904"/>
      <c r="R114" s="904"/>
      <c r="S114" s="904"/>
    </row>
    <row r="115" spans="17:19" x14ac:dyDescent="0.25">
      <c r="Q115" s="904"/>
      <c r="R115" s="904"/>
      <c r="S115" s="904"/>
    </row>
    <row r="116" spans="17:19" x14ac:dyDescent="0.25">
      <c r="Q116" s="904"/>
      <c r="R116" s="904"/>
      <c r="S116" s="904"/>
    </row>
    <row r="117" spans="17:19" x14ac:dyDescent="0.25">
      <c r="Q117" s="904"/>
      <c r="R117" s="904"/>
      <c r="S117" s="904"/>
    </row>
    <row r="118" spans="17:19" x14ac:dyDescent="0.25">
      <c r="Q118" s="904"/>
      <c r="R118" s="904"/>
      <c r="S118" s="904"/>
    </row>
    <row r="119" spans="17:19" x14ac:dyDescent="0.25">
      <c r="Q119" s="904"/>
      <c r="R119" s="904"/>
      <c r="S119" s="904"/>
    </row>
    <row r="120" spans="17:19" x14ac:dyDescent="0.25">
      <c r="Q120" s="904"/>
      <c r="R120" s="904"/>
      <c r="S120" s="904"/>
    </row>
    <row r="121" spans="17:19" x14ac:dyDescent="0.25">
      <c r="Q121" s="904"/>
      <c r="R121" s="904"/>
      <c r="S121" s="904"/>
    </row>
    <row r="122" spans="17:19" x14ac:dyDescent="0.25">
      <c r="Q122" s="904"/>
      <c r="R122" s="904"/>
      <c r="S122" s="904"/>
    </row>
    <row r="123" spans="17:19" x14ac:dyDescent="0.25">
      <c r="Q123" s="904"/>
      <c r="R123" s="904"/>
      <c r="S123" s="904"/>
    </row>
    <row r="124" spans="17:19" x14ac:dyDescent="0.25">
      <c r="Q124" s="919" t="s">
        <v>223</v>
      </c>
      <c r="R124" s="918"/>
      <c r="S124" s="920">
        <f>(SUM(G$48:G$50,G$61:G$65)/SUM(G$51:G$60))*100</f>
        <v>60.409188839187635</v>
      </c>
    </row>
    <row r="125" spans="17:19" x14ac:dyDescent="0.25">
      <c r="Q125" s="919" t="s">
        <v>224</v>
      </c>
      <c r="R125" s="918"/>
      <c r="S125" s="920">
        <f>(SUM(G$48:G$50)/SUM(G$51:G$60))*100</f>
        <v>29.995253024725248</v>
      </c>
    </row>
    <row r="126" spans="17:19" x14ac:dyDescent="0.25">
      <c r="Q126" s="919" t="s">
        <v>225</v>
      </c>
      <c r="R126" s="918"/>
      <c r="S126" s="920">
        <f>(SUM(G$61:G$65)/SUM(G$51:G$60))*100</f>
        <v>30.413935814462377</v>
      </c>
    </row>
    <row r="127" spans="17:19" x14ac:dyDescent="0.25">
      <c r="Q127" s="919" t="s">
        <v>226</v>
      </c>
      <c r="R127" s="918"/>
      <c r="S127" s="920">
        <f>(SUM(G$61:G$65)/SUM(G$48:G$50))*100</f>
        <v>101.39583016483311</v>
      </c>
    </row>
    <row r="128" spans="17:19" x14ac:dyDescent="0.25">
      <c r="Q128" s="919" t="s">
        <v>227</v>
      </c>
      <c r="R128" s="918"/>
      <c r="S128" s="921">
        <f>(G$21/G$43)*100</f>
        <v>96.364441319202314</v>
      </c>
    </row>
    <row r="129" spans="17:19" x14ac:dyDescent="0.25">
      <c r="Q129" s="919" t="s">
        <v>228</v>
      </c>
      <c r="R129" s="918"/>
      <c r="S129" s="921">
        <f>(SUM(G$48)/SUM(G$28:G$33))*1000</f>
        <v>368.85326648104922</v>
      </c>
    </row>
    <row r="130" spans="17:19" x14ac:dyDescent="0.25">
      <c r="Q130" s="919" t="s">
        <v>229</v>
      </c>
      <c r="R130" s="918"/>
      <c r="S130" s="921">
        <f>(SUM(G$52:G$54)/SUM(G$48:G$51,G$55:G$65))*100</f>
        <v>27.385390736906075</v>
      </c>
    </row>
    <row r="147" spans="4:8" x14ac:dyDescent="0.25">
      <c r="D147" s="19"/>
      <c r="E147" s="19"/>
      <c r="F147" s="19"/>
      <c r="G147" s="19"/>
      <c r="H147" s="19"/>
    </row>
  </sheetData>
  <mergeCells count="3">
    <mergeCell ref="A1:G1"/>
    <mergeCell ref="A23:G23"/>
    <mergeCell ref="A46:G46"/>
  </mergeCells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Z147"/>
  <sheetViews>
    <sheetView workbookViewId="0">
      <selection sqref="A1:G1"/>
    </sheetView>
  </sheetViews>
  <sheetFormatPr defaultRowHeight="15" x14ac:dyDescent="0.25"/>
  <cols>
    <col min="1" max="9" width="9.140625" style="18"/>
    <col min="10" max="11" width="11.140625" style="18" bestFit="1" customWidth="1"/>
    <col min="12" max="12" width="11.140625" style="18" customWidth="1"/>
    <col min="13" max="14" width="11.140625" style="18" bestFit="1" customWidth="1"/>
    <col min="15" max="15" width="11.140625" style="18" customWidth="1"/>
    <col min="16" max="17" width="11.140625" style="18" bestFit="1" customWidth="1"/>
    <col min="18" max="18" width="11.140625" style="18" customWidth="1"/>
    <col min="19" max="20" width="11.140625" style="18" bestFit="1" customWidth="1"/>
    <col min="21" max="21" width="11.140625" style="18" customWidth="1"/>
    <col min="22" max="23" width="11.140625" style="18" bestFit="1" customWidth="1"/>
    <col min="24" max="24" width="11.140625" style="18" customWidth="1"/>
    <col min="25" max="26" width="11.140625" style="18" bestFit="1" customWidth="1"/>
    <col min="27" max="16384" width="9.140625" style="18"/>
  </cols>
  <sheetData>
    <row r="1" spans="1:26" x14ac:dyDescent="0.25">
      <c r="A1" s="922" t="s">
        <v>144</v>
      </c>
      <c r="B1" s="923"/>
      <c r="C1" s="923"/>
      <c r="D1" s="923"/>
      <c r="E1" s="923"/>
      <c r="F1" s="923"/>
      <c r="G1" s="924"/>
      <c r="J1" s="20" t="s">
        <v>23</v>
      </c>
      <c r="K1" s="20" t="s">
        <v>24</v>
      </c>
      <c r="L1" s="20"/>
      <c r="M1" s="20" t="s">
        <v>23</v>
      </c>
      <c r="N1" s="20" t="s">
        <v>24</v>
      </c>
      <c r="O1" s="20"/>
      <c r="P1" s="20" t="s">
        <v>23</v>
      </c>
      <c r="Q1" s="20" t="s">
        <v>24</v>
      </c>
      <c r="R1" s="20"/>
      <c r="S1" s="20" t="s">
        <v>23</v>
      </c>
      <c r="T1" s="20" t="s">
        <v>24</v>
      </c>
      <c r="U1" s="20"/>
      <c r="V1" s="20" t="s">
        <v>23</v>
      </c>
      <c r="W1" s="20" t="s">
        <v>24</v>
      </c>
      <c r="X1" s="20"/>
      <c r="Y1" s="20" t="s">
        <v>23</v>
      </c>
      <c r="Z1" s="20" t="s">
        <v>24</v>
      </c>
    </row>
    <row r="2" spans="1:26" x14ac:dyDescent="0.25">
      <c r="A2" s="547" t="s">
        <v>1</v>
      </c>
      <c r="B2" s="541">
        <v>2010</v>
      </c>
      <c r="C2" s="541">
        <v>2015</v>
      </c>
      <c r="D2" s="541">
        <v>2020</v>
      </c>
      <c r="E2" s="541">
        <v>2025</v>
      </c>
      <c r="F2" s="541">
        <v>2030</v>
      </c>
      <c r="G2" s="550">
        <v>2035</v>
      </c>
      <c r="J2" s="1">
        <f>B2</f>
        <v>2010</v>
      </c>
      <c r="K2" s="1">
        <f>B24</f>
        <v>2010</v>
      </c>
      <c r="L2" s="1"/>
      <c r="M2" s="1">
        <v>2015</v>
      </c>
      <c r="N2" s="1">
        <v>2015</v>
      </c>
      <c r="O2" s="1"/>
      <c r="P2" s="1">
        <v>2020</v>
      </c>
      <c r="Q2" s="1">
        <v>2020</v>
      </c>
      <c r="R2" s="1"/>
      <c r="S2" s="1">
        <v>2025</v>
      </c>
      <c r="T2" s="1">
        <v>2025</v>
      </c>
      <c r="U2" s="1"/>
      <c r="V2" s="1">
        <v>2030</v>
      </c>
      <c r="W2" s="1">
        <v>2030</v>
      </c>
      <c r="X2" s="1"/>
      <c r="Y2" s="1">
        <v>2035</v>
      </c>
      <c r="Z2" s="1">
        <v>2035</v>
      </c>
    </row>
    <row r="3" spans="1:26" x14ac:dyDescent="0.25">
      <c r="A3" s="547" t="s">
        <v>2</v>
      </c>
      <c r="B3" s="541">
        <v>169</v>
      </c>
      <c r="C3" s="542">
        <v>178.59315557367484</v>
      </c>
      <c r="D3" s="542">
        <v>192.02648559319471</v>
      </c>
      <c r="E3" s="542">
        <v>199.18094995266813</v>
      </c>
      <c r="F3" s="542">
        <v>187.15091729942378</v>
      </c>
      <c r="G3" s="551">
        <v>182.39343749122949</v>
      </c>
      <c r="I3" s="21" t="s">
        <v>2</v>
      </c>
      <c r="J3" s="20">
        <f>-B3/B$66</f>
        <v>-4.5006657789613845E-2</v>
      </c>
      <c r="K3" s="20">
        <f>B25/B$66</f>
        <v>3.0359520639147802E-2</v>
      </c>
      <c r="L3" s="21" t="s">
        <v>2</v>
      </c>
      <c r="M3" s="20">
        <f>-C3/C$66</f>
        <v>-4.7442396427959992E-2</v>
      </c>
      <c r="N3" s="20">
        <f>C25/C$66</f>
        <v>4.6094890184009911E-2</v>
      </c>
      <c r="O3" s="21" t="s">
        <v>2</v>
      </c>
      <c r="P3" s="20">
        <f>-D3/D$66</f>
        <v>-5.0689296377801049E-2</v>
      </c>
      <c r="Q3" s="20">
        <f>D25/D$66</f>
        <v>4.8678330216801298E-2</v>
      </c>
      <c r="R3" s="21" t="s">
        <v>2</v>
      </c>
      <c r="S3" s="20">
        <f>-E3/E$66</f>
        <v>-5.2168097932119496E-2</v>
      </c>
      <c r="T3" s="20">
        <f>E25/E$66</f>
        <v>5.0123367171319849E-2</v>
      </c>
      <c r="U3" s="21" t="s">
        <v>2</v>
      </c>
      <c r="V3" s="20">
        <f>-F3/F$66</f>
        <v>-4.9043321994321425E-2</v>
      </c>
      <c r="W3" s="20">
        <f>F25/F$66</f>
        <v>4.7120003833663222E-2</v>
      </c>
      <c r="X3" s="21" t="s">
        <v>2</v>
      </c>
      <c r="Y3" s="20">
        <f>-G3/G$66</f>
        <v>-4.8009422553563941E-2</v>
      </c>
      <c r="Z3" s="20">
        <f>G25/G$66</f>
        <v>4.6126702497358736E-2</v>
      </c>
    </row>
    <row r="4" spans="1:26" x14ac:dyDescent="0.25">
      <c r="A4" s="547" t="s">
        <v>3</v>
      </c>
      <c r="B4" s="541">
        <v>164</v>
      </c>
      <c r="C4" s="542">
        <v>158.36900318349225</v>
      </c>
      <c r="D4" s="542">
        <v>168.27767351253596</v>
      </c>
      <c r="E4" s="542">
        <v>181.11825584599396</v>
      </c>
      <c r="F4" s="542">
        <v>187.55987068876328</v>
      </c>
      <c r="G4" s="551">
        <v>175.2015961131695</v>
      </c>
      <c r="I4" s="21" t="s">
        <v>3</v>
      </c>
      <c r="J4" s="20">
        <f t="shared" ref="J4:J20" si="0">-B4/B$66</f>
        <v>-4.3675099866844209E-2</v>
      </c>
      <c r="K4" s="20">
        <f t="shared" ref="K4:K20" si="1">B26/B$66</f>
        <v>3.7283621837549935E-2</v>
      </c>
      <c r="L4" s="21" t="s">
        <v>3</v>
      </c>
      <c r="M4" s="20">
        <f t="shared" ref="M4:M20" si="2">-C4/C$66</f>
        <v>-4.2069949471454413E-2</v>
      </c>
      <c r="N4" s="20">
        <f t="shared" ref="N4:N20" si="3">C26/C$66</f>
        <v>2.781599329204688E-2</v>
      </c>
      <c r="O4" s="21" t="s">
        <v>3</v>
      </c>
      <c r="P4" s="20">
        <f t="shared" ref="P4:P20" si="4">-D4/D$66</f>
        <v>-4.4420314417013267E-2</v>
      </c>
      <c r="Q4" s="20">
        <f t="shared" ref="Q4:Q20" si="5">D26/D$66</f>
        <v>4.3790557738359846E-2</v>
      </c>
      <c r="R4" s="21" t="s">
        <v>3</v>
      </c>
      <c r="S4" s="20">
        <f t="shared" ref="S4:S20" si="6">-E4/E$66</f>
        <v>-4.7437241917531674E-2</v>
      </c>
      <c r="T4" s="20">
        <f t="shared" ref="T4:T20" si="7">E26/E$66</f>
        <v>4.5337020159613231E-2</v>
      </c>
      <c r="U4" s="21" t="s">
        <v>3</v>
      </c>
      <c r="V4" s="20">
        <f t="shared" ref="V4:V20" si="8">-F4/F$66</f>
        <v>-4.9150489156756211E-2</v>
      </c>
      <c r="W4" s="20">
        <f t="shared" ref="W4:W20" si="9">F26/F$66</f>
        <v>4.7080897659911976E-2</v>
      </c>
      <c r="X4" s="21" t="s">
        <v>3</v>
      </c>
      <c r="Y4" s="20">
        <f t="shared" ref="Y4:Y20" si="10">-G4/G$66</f>
        <v>-4.6116393087116771E-2</v>
      </c>
      <c r="Z4" s="20">
        <f t="shared" ref="Z4:Z20" si="11">G26/G$66</f>
        <v>4.4167780688404858E-2</v>
      </c>
    </row>
    <row r="5" spans="1:26" x14ac:dyDescent="0.25">
      <c r="A5" s="547" t="s">
        <v>4</v>
      </c>
      <c r="B5" s="541">
        <v>174</v>
      </c>
      <c r="C5" s="542">
        <v>153.30340830951002</v>
      </c>
      <c r="D5" s="542">
        <v>148.9448302246432</v>
      </c>
      <c r="E5" s="542">
        <v>159.15379610555698</v>
      </c>
      <c r="F5" s="542">
        <v>171.44052467834567</v>
      </c>
      <c r="G5" s="551">
        <v>177.14208404476182</v>
      </c>
      <c r="I5" s="21" t="s">
        <v>4</v>
      </c>
      <c r="J5" s="20">
        <f t="shared" si="0"/>
        <v>-4.6338215712383488E-2</v>
      </c>
      <c r="K5" s="20">
        <f t="shared" si="1"/>
        <v>3.6750998668442079E-2</v>
      </c>
      <c r="L5" s="21" t="s">
        <v>4</v>
      </c>
      <c r="M5" s="20">
        <f t="shared" si="2"/>
        <v>-4.0724299021508883E-2</v>
      </c>
      <c r="N5" s="20">
        <f t="shared" si="3"/>
        <v>3.4932783414105967E-2</v>
      </c>
      <c r="O5" s="21" t="s">
        <v>4</v>
      </c>
      <c r="P5" s="20">
        <f t="shared" si="4"/>
        <v>-3.9317017232677838E-2</v>
      </c>
      <c r="Q5" s="20">
        <f t="shared" si="5"/>
        <v>2.5520577693807053E-2</v>
      </c>
      <c r="R5" s="21" t="s">
        <v>4</v>
      </c>
      <c r="S5" s="20">
        <f t="shared" si="6"/>
        <v>-4.1684462412074443E-2</v>
      </c>
      <c r="T5" s="20">
        <f t="shared" si="7"/>
        <v>4.1874167662337418E-2</v>
      </c>
      <c r="U5" s="21" t="s">
        <v>4</v>
      </c>
      <c r="V5" s="20">
        <f t="shared" si="8"/>
        <v>-4.4926378005529566E-2</v>
      </c>
      <c r="W5" s="20">
        <f t="shared" si="9"/>
        <v>4.2817835409338853E-2</v>
      </c>
      <c r="X5" s="21" t="s">
        <v>4</v>
      </c>
      <c r="Y5" s="20">
        <f t="shared" si="10"/>
        <v>-4.6627166426055494E-2</v>
      </c>
      <c r="Z5" s="20">
        <f t="shared" si="11"/>
        <v>4.4677202504075787E-2</v>
      </c>
    </row>
    <row r="6" spans="1:26" x14ac:dyDescent="0.25">
      <c r="A6" s="547" t="s">
        <v>5</v>
      </c>
      <c r="B6" s="541">
        <v>161</v>
      </c>
      <c r="C6" s="542">
        <v>163.81611028473583</v>
      </c>
      <c r="D6" s="542">
        <v>143.03918725301787</v>
      </c>
      <c r="E6" s="542">
        <v>139.98979436979772</v>
      </c>
      <c r="F6" s="542">
        <v>150.4131799950207</v>
      </c>
      <c r="G6" s="551">
        <v>162.04304174132386</v>
      </c>
      <c r="I6" s="21" t="s">
        <v>5</v>
      </c>
      <c r="J6" s="20">
        <f t="shared" si="0"/>
        <v>-4.2876165113182423E-2</v>
      </c>
      <c r="K6" s="20">
        <f t="shared" si="1"/>
        <v>3.7283621837549935E-2</v>
      </c>
      <c r="L6" s="21" t="s">
        <v>5</v>
      </c>
      <c r="M6" s="20">
        <f t="shared" si="2"/>
        <v>-4.3516946774641352E-2</v>
      </c>
      <c r="N6" s="20">
        <f t="shared" si="3"/>
        <v>3.4368953885501152E-2</v>
      </c>
      <c r="O6" s="21" t="s">
        <v>5</v>
      </c>
      <c r="P6" s="20">
        <f t="shared" si="4"/>
        <v>-3.775810265917276E-2</v>
      </c>
      <c r="Q6" s="20">
        <f t="shared" si="5"/>
        <v>3.261291287027248E-2</v>
      </c>
      <c r="R6" s="21" t="s">
        <v>5</v>
      </c>
      <c r="S6" s="20">
        <f t="shared" si="6"/>
        <v>-3.6665159514081586E-2</v>
      </c>
      <c r="T6" s="20">
        <f t="shared" si="7"/>
        <v>2.3357225359448557E-2</v>
      </c>
      <c r="U6" s="21" t="s">
        <v>5</v>
      </c>
      <c r="V6" s="20">
        <f t="shared" si="8"/>
        <v>-3.9416114679702609E-2</v>
      </c>
      <c r="W6" s="20">
        <f t="shared" si="9"/>
        <v>4.044880989694128E-2</v>
      </c>
      <c r="X6" s="21" t="s">
        <v>5</v>
      </c>
      <c r="Y6" s="20">
        <f t="shared" si="10"/>
        <v>-4.2652811251490903E-2</v>
      </c>
      <c r="Z6" s="20">
        <f t="shared" si="11"/>
        <v>4.0540629934493429E-2</v>
      </c>
    </row>
    <row r="7" spans="1:26" x14ac:dyDescent="0.25">
      <c r="A7" s="547" t="s">
        <v>6</v>
      </c>
      <c r="B7" s="541">
        <v>117</v>
      </c>
      <c r="C7" s="542">
        <v>151.64086746358149</v>
      </c>
      <c r="D7" s="542">
        <v>152.36295511320137</v>
      </c>
      <c r="E7" s="542">
        <v>131.90335586798585</v>
      </c>
      <c r="F7" s="542">
        <v>130.17466318182895</v>
      </c>
      <c r="G7" s="551">
        <v>140.54380086067596</v>
      </c>
      <c r="I7" s="21" t="s">
        <v>6</v>
      </c>
      <c r="J7" s="20">
        <f t="shared" si="0"/>
        <v>-3.1158455392809589E-2</v>
      </c>
      <c r="K7" s="20">
        <f t="shared" si="1"/>
        <v>2.4766977363515314E-2</v>
      </c>
      <c r="L7" s="21" t="s">
        <v>6</v>
      </c>
      <c r="M7" s="20">
        <f t="shared" si="2"/>
        <v>-4.0282653194506968E-2</v>
      </c>
      <c r="N7" s="20">
        <f t="shared" si="3"/>
        <v>3.5635977351657494E-2</v>
      </c>
      <c r="O7" s="21" t="s">
        <v>6</v>
      </c>
      <c r="P7" s="20">
        <f t="shared" si="4"/>
        <v>-4.0219300816097245E-2</v>
      </c>
      <c r="Q7" s="20">
        <f t="shared" si="5"/>
        <v>3.1967770768980878E-2</v>
      </c>
      <c r="R7" s="21" t="s">
        <v>6</v>
      </c>
      <c r="S7" s="20">
        <f t="shared" si="6"/>
        <v>-3.4547215424625091E-2</v>
      </c>
      <c r="T7" s="20">
        <f t="shared" si="7"/>
        <v>3.0410474127274767E-2</v>
      </c>
      <c r="U7" s="21" t="s">
        <v>6</v>
      </c>
      <c r="V7" s="20">
        <f t="shared" si="8"/>
        <v>-3.4112565484863008E-2</v>
      </c>
      <c r="W7" s="20">
        <f t="shared" si="9"/>
        <v>2.1530075240937765E-2</v>
      </c>
      <c r="X7" s="21" t="s">
        <v>6</v>
      </c>
      <c r="Y7" s="20">
        <f t="shared" si="10"/>
        <v>-3.6993802055672043E-2</v>
      </c>
      <c r="Z7" s="20">
        <f t="shared" si="11"/>
        <v>3.9272946818967591E-2</v>
      </c>
    </row>
    <row r="8" spans="1:26" x14ac:dyDescent="0.25">
      <c r="A8" s="547" t="s">
        <v>7</v>
      </c>
      <c r="B8" s="541">
        <v>112</v>
      </c>
      <c r="C8" s="542">
        <v>109.28745766622798</v>
      </c>
      <c r="D8" s="542">
        <v>143.81073256697837</v>
      </c>
      <c r="E8" s="542">
        <v>142.51736901926176</v>
      </c>
      <c r="F8" s="542">
        <v>122.37568451901403</v>
      </c>
      <c r="G8" s="551">
        <v>121.84491526791565</v>
      </c>
      <c r="I8" s="21" t="s">
        <v>7</v>
      </c>
      <c r="J8" s="20">
        <f t="shared" si="0"/>
        <v>-2.9826897470039946E-2</v>
      </c>
      <c r="K8" s="20">
        <f t="shared" si="1"/>
        <v>2.7696404793608524E-2</v>
      </c>
      <c r="L8" s="21" t="s">
        <v>7</v>
      </c>
      <c r="M8" s="20">
        <f t="shared" si="2"/>
        <v>-2.9031677471347321E-2</v>
      </c>
      <c r="N8" s="20">
        <f t="shared" si="3"/>
        <v>2.3049575981854406E-2</v>
      </c>
      <c r="O8" s="21" t="s">
        <v>7</v>
      </c>
      <c r="P8" s="20">
        <f t="shared" si="4"/>
        <v>-3.7961767736765753E-2</v>
      </c>
      <c r="Q8" s="20">
        <f t="shared" si="5"/>
        <v>3.4042319249362435E-2</v>
      </c>
      <c r="R8" s="21" t="s">
        <v>7</v>
      </c>
      <c r="S8" s="20">
        <f t="shared" si="6"/>
        <v>-3.7327164398962977E-2</v>
      </c>
      <c r="T8" s="20">
        <f t="shared" si="7"/>
        <v>2.9712501378072444E-2</v>
      </c>
      <c r="U8" s="21" t="s">
        <v>7</v>
      </c>
      <c r="V8" s="20">
        <f t="shared" si="8"/>
        <v>-3.2068825452452002E-2</v>
      </c>
      <c r="W8" s="20">
        <f t="shared" si="9"/>
        <v>2.8674732446333836E-2</v>
      </c>
      <c r="X8" s="21" t="s">
        <v>7</v>
      </c>
      <c r="Y8" s="20">
        <f t="shared" si="10"/>
        <v>-3.2071899644864378E-2</v>
      </c>
      <c r="Z8" s="20">
        <f t="shared" si="11"/>
        <v>1.9927695031251687E-2</v>
      </c>
    </row>
    <row r="9" spans="1:26" x14ac:dyDescent="0.25">
      <c r="A9" s="547" t="s">
        <v>8</v>
      </c>
      <c r="B9" s="541">
        <v>108</v>
      </c>
      <c r="C9" s="542">
        <v>104.63516289301171</v>
      </c>
      <c r="D9" s="542">
        <v>102.1615719339957</v>
      </c>
      <c r="E9" s="542">
        <v>136.59578537475468</v>
      </c>
      <c r="F9" s="542">
        <v>133.33080459866886</v>
      </c>
      <c r="G9" s="551">
        <v>113.53802934074864</v>
      </c>
      <c r="I9" s="21" t="s">
        <v>8</v>
      </c>
      <c r="J9" s="20">
        <f t="shared" si="0"/>
        <v>-2.8761651131824235E-2</v>
      </c>
      <c r="K9" s="20">
        <f t="shared" si="1"/>
        <v>2.7962716378162451E-2</v>
      </c>
      <c r="L9" s="21" t="s">
        <v>8</v>
      </c>
      <c r="M9" s="20">
        <f t="shared" si="2"/>
        <v>-2.7795818167435753E-2</v>
      </c>
      <c r="N9" s="20">
        <f t="shared" si="3"/>
        <v>2.5706380862271217E-2</v>
      </c>
      <c r="O9" s="21" t="s">
        <v>8</v>
      </c>
      <c r="P9" s="20">
        <f t="shared" si="4"/>
        <v>-2.6967624711702127E-2</v>
      </c>
      <c r="Q9" s="20">
        <f t="shared" si="5"/>
        <v>2.1170728932501052E-2</v>
      </c>
      <c r="R9" s="21" t="s">
        <v>8</v>
      </c>
      <c r="S9" s="20">
        <f t="shared" si="6"/>
        <v>-3.5776224133072639E-2</v>
      </c>
      <c r="T9" s="20">
        <f t="shared" si="7"/>
        <v>3.2224524951635823E-2</v>
      </c>
      <c r="U9" s="21" t="s">
        <v>8</v>
      </c>
      <c r="V9" s="20">
        <f t="shared" si="8"/>
        <v>-3.4939639495502502E-2</v>
      </c>
      <c r="W9" s="20">
        <f t="shared" si="9"/>
        <v>2.7559935438541173E-2</v>
      </c>
      <c r="X9" s="21" t="s">
        <v>8</v>
      </c>
      <c r="Y9" s="20">
        <f t="shared" si="10"/>
        <v>-2.9885369240771349E-2</v>
      </c>
      <c r="Z9" s="20">
        <f t="shared" si="11"/>
        <v>2.6910203459491432E-2</v>
      </c>
    </row>
    <row r="10" spans="1:26" x14ac:dyDescent="0.25">
      <c r="A10" s="547" t="s">
        <v>9</v>
      </c>
      <c r="B10" s="541">
        <v>115</v>
      </c>
      <c r="C10" s="542">
        <v>99.137789540224787</v>
      </c>
      <c r="D10" s="542">
        <v>96.799705094142752</v>
      </c>
      <c r="E10" s="542">
        <v>94.547490109536895</v>
      </c>
      <c r="F10" s="542">
        <v>128.53068297143659</v>
      </c>
      <c r="G10" s="551">
        <v>123.31863053980389</v>
      </c>
      <c r="I10" s="21" t="s">
        <v>9</v>
      </c>
      <c r="J10" s="20">
        <f t="shared" si="0"/>
        <v>-3.0625832223701729E-2</v>
      </c>
      <c r="K10" s="20">
        <f t="shared" si="1"/>
        <v>2.1038615179760321E-2</v>
      </c>
      <c r="L10" s="21" t="s">
        <v>9</v>
      </c>
      <c r="M10" s="20">
        <f t="shared" si="2"/>
        <v>-2.6335467880899549E-2</v>
      </c>
      <c r="N10" s="20">
        <f t="shared" si="3"/>
        <v>2.6555446690314947E-2</v>
      </c>
      <c r="O10" s="21" t="s">
        <v>9</v>
      </c>
      <c r="P10" s="20">
        <f t="shared" si="4"/>
        <v>-2.5552250907697863E-2</v>
      </c>
      <c r="Q10" s="20">
        <f t="shared" si="5"/>
        <v>2.3894010437856814E-2</v>
      </c>
      <c r="R10" s="21" t="s">
        <v>9</v>
      </c>
      <c r="S10" s="20">
        <f t="shared" si="6"/>
        <v>-2.4763225220295969E-2</v>
      </c>
      <c r="T10" s="20">
        <f t="shared" si="7"/>
        <v>1.9537548241835768E-2</v>
      </c>
      <c r="U10" s="21" t="s">
        <v>9</v>
      </c>
      <c r="V10" s="20">
        <f t="shared" si="8"/>
        <v>-3.3681756745189188E-2</v>
      </c>
      <c r="W10" s="20">
        <f t="shared" si="9"/>
        <v>3.0997429592210708E-2</v>
      </c>
      <c r="X10" s="21" t="s">
        <v>9</v>
      </c>
      <c r="Y10" s="20">
        <f t="shared" si="10"/>
        <v>-3.2459809540005893E-2</v>
      </c>
      <c r="Z10" s="20">
        <f t="shared" si="11"/>
        <v>2.5767636003466848E-2</v>
      </c>
    </row>
    <row r="11" spans="1:26" x14ac:dyDescent="0.25">
      <c r="A11" s="547" t="s">
        <v>10</v>
      </c>
      <c r="B11" s="541">
        <v>102</v>
      </c>
      <c r="C11" s="542">
        <v>107.76189142595115</v>
      </c>
      <c r="D11" s="542">
        <v>91.725934995932377</v>
      </c>
      <c r="E11" s="542">
        <v>90.403784426022611</v>
      </c>
      <c r="F11" s="542">
        <v>88.293999728636891</v>
      </c>
      <c r="G11" s="551">
        <v>122.06594229479735</v>
      </c>
      <c r="I11" s="21" t="s">
        <v>10</v>
      </c>
      <c r="J11" s="20">
        <f t="shared" si="0"/>
        <v>-2.7163781624500664E-2</v>
      </c>
      <c r="K11" s="20">
        <f t="shared" si="1"/>
        <v>2.7163781624500664E-2</v>
      </c>
      <c r="L11" s="21" t="s">
        <v>10</v>
      </c>
      <c r="M11" s="20">
        <f t="shared" si="2"/>
        <v>-2.8626418276974284E-2</v>
      </c>
      <c r="N11" s="20">
        <f t="shared" si="3"/>
        <v>1.9314564658925649E-2</v>
      </c>
      <c r="O11" s="21" t="s">
        <v>10</v>
      </c>
      <c r="P11" s="20">
        <f t="shared" si="4"/>
        <v>-2.4212926098067931E-2</v>
      </c>
      <c r="Q11" s="20">
        <f t="shared" si="5"/>
        <v>2.5180748466352109E-2</v>
      </c>
      <c r="R11" s="21" t="s">
        <v>10</v>
      </c>
      <c r="S11" s="20">
        <f t="shared" si="6"/>
        <v>-2.3677934463570374E-2</v>
      </c>
      <c r="T11" s="20">
        <f t="shared" si="7"/>
        <v>2.2169863705140073E-2</v>
      </c>
      <c r="U11" s="21" t="s">
        <v>10</v>
      </c>
      <c r="V11" s="20">
        <f t="shared" si="8"/>
        <v>-2.3137642718203229E-2</v>
      </c>
      <c r="W11" s="20">
        <f t="shared" si="9"/>
        <v>1.8196217574711855E-2</v>
      </c>
      <c r="X11" s="21" t="s">
        <v>10</v>
      </c>
      <c r="Y11" s="20">
        <f t="shared" si="10"/>
        <v>-3.213007816310099E-2</v>
      </c>
      <c r="Z11" s="20">
        <f t="shared" si="11"/>
        <v>2.9986844473428712E-2</v>
      </c>
    </row>
    <row r="12" spans="1:26" x14ac:dyDescent="0.25">
      <c r="A12" s="548" t="s">
        <v>11</v>
      </c>
      <c r="B12" s="543">
        <v>124</v>
      </c>
      <c r="C12" s="544">
        <v>93.640955201560757</v>
      </c>
      <c r="D12" s="544">
        <v>101.18353049227343</v>
      </c>
      <c r="E12" s="544">
        <v>84.880926676959703</v>
      </c>
      <c r="F12" s="544">
        <v>84.57837305638013</v>
      </c>
      <c r="G12" s="552">
        <v>82.502984010794279</v>
      </c>
      <c r="I12" s="21" t="s">
        <v>11</v>
      </c>
      <c r="J12" s="20">
        <f t="shared" si="0"/>
        <v>-3.3022636484687083E-2</v>
      </c>
      <c r="K12" s="20">
        <f t="shared" si="1"/>
        <v>3.4886817576564581E-2</v>
      </c>
      <c r="L12" s="21" t="s">
        <v>11</v>
      </c>
      <c r="M12" s="20">
        <f t="shared" si="2"/>
        <v>-2.4875260780823187E-2</v>
      </c>
      <c r="N12" s="20">
        <f t="shared" si="3"/>
        <v>2.4734601883983229E-2</v>
      </c>
      <c r="O12" s="21" t="s">
        <v>11</v>
      </c>
      <c r="P12" s="20">
        <f t="shared" si="4"/>
        <v>-2.670945078139202E-2</v>
      </c>
      <c r="Q12" s="20">
        <f t="shared" si="5"/>
        <v>1.7528220656771849E-2</v>
      </c>
      <c r="R12" s="21" t="s">
        <v>11</v>
      </c>
      <c r="S12" s="20">
        <f t="shared" si="6"/>
        <v>-2.2231425728740338E-2</v>
      </c>
      <c r="T12" s="20">
        <f t="shared" si="7"/>
        <v>2.3697055327231008E-2</v>
      </c>
      <c r="U12" s="21" t="s">
        <v>11</v>
      </c>
      <c r="V12" s="20">
        <f t="shared" si="8"/>
        <v>-2.2163954328492417E-2</v>
      </c>
      <c r="W12" s="20">
        <f t="shared" si="9"/>
        <v>2.0558473839440025E-2</v>
      </c>
      <c r="X12" s="21" t="s">
        <v>11</v>
      </c>
      <c r="Y12" s="20">
        <f t="shared" si="10"/>
        <v>-2.1716354907202268E-2</v>
      </c>
      <c r="Z12" s="20">
        <f t="shared" si="11"/>
        <v>1.6873494578379399E-2</v>
      </c>
    </row>
    <row r="13" spans="1:26" x14ac:dyDescent="0.25">
      <c r="A13" s="548" t="s">
        <v>12</v>
      </c>
      <c r="B13" s="543">
        <v>150</v>
      </c>
      <c r="C13" s="544">
        <v>111.9189920921671</v>
      </c>
      <c r="D13" s="544">
        <v>84.615808968306695</v>
      </c>
      <c r="E13" s="544">
        <v>93.634046451195132</v>
      </c>
      <c r="F13" s="544">
        <v>77.245804666733719</v>
      </c>
      <c r="G13" s="552">
        <v>77.914145233395132</v>
      </c>
      <c r="I13" s="21" t="s">
        <v>12</v>
      </c>
      <c r="J13" s="20">
        <f t="shared" si="0"/>
        <v>-3.9946737683089213E-2</v>
      </c>
      <c r="K13" s="20">
        <f t="shared" si="1"/>
        <v>3.6218375499334224E-2</v>
      </c>
      <c r="L13" s="21" t="s">
        <v>12</v>
      </c>
      <c r="M13" s="20">
        <f t="shared" si="2"/>
        <v>-2.9730731693488131E-2</v>
      </c>
      <c r="N13" s="20">
        <f t="shared" si="3"/>
        <v>3.1754415754672555E-2</v>
      </c>
      <c r="O13" s="21" t="s">
        <v>12</v>
      </c>
      <c r="P13" s="20">
        <f t="shared" si="4"/>
        <v>-2.2336063724710992E-2</v>
      </c>
      <c r="Q13" s="20">
        <f t="shared" si="5"/>
        <v>2.2070901808778968E-2</v>
      </c>
      <c r="R13" s="21" t="s">
        <v>12</v>
      </c>
      <c r="S13" s="20">
        <f t="shared" si="6"/>
        <v>-2.4523982369836772E-2</v>
      </c>
      <c r="T13" s="20">
        <f t="shared" si="7"/>
        <v>1.56510152823288E-2</v>
      </c>
      <c r="U13" s="21" t="s">
        <v>12</v>
      </c>
      <c r="V13" s="20">
        <f t="shared" si="8"/>
        <v>-2.0242438165130716E-2</v>
      </c>
      <c r="W13" s="20">
        <f t="shared" si="9"/>
        <v>2.2187059115986795E-2</v>
      </c>
      <c r="X13" s="21" t="s">
        <v>12</v>
      </c>
      <c r="Y13" s="20">
        <f t="shared" si="10"/>
        <v>-2.050848524410143E-2</v>
      </c>
      <c r="Z13" s="20">
        <f t="shared" si="11"/>
        <v>1.8813617331086802E-2</v>
      </c>
    </row>
    <row r="14" spans="1:26" x14ac:dyDescent="0.25">
      <c r="A14" s="548" t="s">
        <v>13</v>
      </c>
      <c r="B14" s="543">
        <v>132</v>
      </c>
      <c r="C14" s="544">
        <v>138.01592570903824</v>
      </c>
      <c r="D14" s="544">
        <v>100.62957730245066</v>
      </c>
      <c r="E14" s="544">
        <v>76.340568418455391</v>
      </c>
      <c r="F14" s="544">
        <v>86.591774909923572</v>
      </c>
      <c r="G14" s="552">
        <v>70.041885770473172</v>
      </c>
      <c r="I14" s="21" t="s">
        <v>13</v>
      </c>
      <c r="J14" s="20">
        <f t="shared" si="0"/>
        <v>-3.5153129161118506E-2</v>
      </c>
      <c r="K14" s="20">
        <f t="shared" si="1"/>
        <v>2.8229027962716379E-2</v>
      </c>
      <c r="L14" s="21" t="s">
        <v>13</v>
      </c>
      <c r="M14" s="20">
        <f t="shared" si="2"/>
        <v>-3.6663254198220981E-2</v>
      </c>
      <c r="N14" s="20">
        <f t="shared" si="3"/>
        <v>3.3755262994386435E-2</v>
      </c>
      <c r="O14" s="21" t="s">
        <v>13</v>
      </c>
      <c r="P14" s="20">
        <f t="shared" si="4"/>
        <v>-2.6563223570434044E-2</v>
      </c>
      <c r="Q14" s="20">
        <f t="shared" si="5"/>
        <v>2.8950908964554111E-2</v>
      </c>
      <c r="R14" s="21" t="s">
        <v>13</v>
      </c>
      <c r="S14" s="20">
        <f t="shared" si="6"/>
        <v>-1.9994594113513522E-2</v>
      </c>
      <c r="T14" s="20">
        <f t="shared" si="7"/>
        <v>1.9777456885238652E-2</v>
      </c>
      <c r="U14" s="21" t="s">
        <v>13</v>
      </c>
      <c r="V14" s="20">
        <f t="shared" si="8"/>
        <v>-2.2691570846926648E-2</v>
      </c>
      <c r="W14" s="20">
        <f t="shared" si="9"/>
        <v>1.4196215359963644E-2</v>
      </c>
      <c r="X14" s="21" t="s">
        <v>13</v>
      </c>
      <c r="Y14" s="20">
        <f t="shared" si="10"/>
        <v>-1.8436356793619837E-2</v>
      </c>
      <c r="Z14" s="20">
        <f t="shared" si="11"/>
        <v>2.1022398962728901E-2</v>
      </c>
    </row>
    <row r="15" spans="1:26" x14ac:dyDescent="0.25">
      <c r="A15" s="548" t="s">
        <v>14</v>
      </c>
      <c r="B15" s="543">
        <v>91</v>
      </c>
      <c r="C15" s="544">
        <v>117.19900472228311</v>
      </c>
      <c r="D15" s="544">
        <v>121.2366093372368</v>
      </c>
      <c r="E15" s="544">
        <v>86.302325656445944</v>
      </c>
      <c r="F15" s="544">
        <v>65.848280103402317</v>
      </c>
      <c r="G15" s="552">
        <v>76.576798147230747</v>
      </c>
      <c r="I15" s="21" t="s">
        <v>14</v>
      </c>
      <c r="J15" s="20">
        <f t="shared" si="0"/>
        <v>-2.4234354194407455E-2</v>
      </c>
      <c r="K15" s="20">
        <f t="shared" si="1"/>
        <v>2.6631158455392809E-2</v>
      </c>
      <c r="L15" s="21" t="s">
        <v>14</v>
      </c>
      <c r="M15" s="20">
        <f t="shared" si="2"/>
        <v>-3.1133341169410977E-2</v>
      </c>
      <c r="N15" s="20">
        <f t="shared" si="3"/>
        <v>2.5756116423418803E-2</v>
      </c>
      <c r="O15" s="21" t="s">
        <v>14</v>
      </c>
      <c r="P15" s="20">
        <f t="shared" si="4"/>
        <v>-3.2002868789432593E-2</v>
      </c>
      <c r="Q15" s="20">
        <f t="shared" si="5"/>
        <v>3.104721956498651E-2</v>
      </c>
      <c r="R15" s="21" t="s">
        <v>14</v>
      </c>
      <c r="S15" s="20">
        <f t="shared" si="6"/>
        <v>-2.2603708726587641E-2</v>
      </c>
      <c r="T15" s="20">
        <f t="shared" si="7"/>
        <v>2.6068820479866851E-2</v>
      </c>
      <c r="U15" s="21" t="s">
        <v>14</v>
      </c>
      <c r="V15" s="20">
        <f t="shared" si="8"/>
        <v>-1.72556910245685E-2</v>
      </c>
      <c r="W15" s="20">
        <f t="shared" si="9"/>
        <v>1.7681322508812363E-2</v>
      </c>
      <c r="X15" s="21" t="s">
        <v>14</v>
      </c>
      <c r="Y15" s="20">
        <f t="shared" si="10"/>
        <v>-2.0156470049675749E-2</v>
      </c>
      <c r="Z15" s="20">
        <f t="shared" si="11"/>
        <v>1.2801813055422931E-2</v>
      </c>
    </row>
    <row r="16" spans="1:26" x14ac:dyDescent="0.25">
      <c r="A16" s="548" t="s">
        <v>15</v>
      </c>
      <c r="B16" s="543">
        <v>78</v>
      </c>
      <c r="C16" s="544">
        <v>81.1500703074922</v>
      </c>
      <c r="D16" s="544">
        <v>105.6822688726685</v>
      </c>
      <c r="E16" s="544">
        <v>108.06374111156208</v>
      </c>
      <c r="F16" s="544">
        <v>75.025127828666555</v>
      </c>
      <c r="G16" s="552">
        <v>57.679157468711139</v>
      </c>
      <c r="I16" s="21" t="s">
        <v>15</v>
      </c>
      <c r="J16" s="20">
        <f t="shared" si="0"/>
        <v>-2.077230359520639E-2</v>
      </c>
      <c r="K16" s="20">
        <f t="shared" si="1"/>
        <v>2.6897470039946737E-2</v>
      </c>
      <c r="L16" s="21" t="s">
        <v>15</v>
      </c>
      <c r="M16" s="20">
        <f t="shared" si="2"/>
        <v>-2.1557118431096051E-2</v>
      </c>
      <c r="N16" s="20">
        <f t="shared" si="3"/>
        <v>2.3731549997565E-2</v>
      </c>
      <c r="O16" s="21" t="s">
        <v>15</v>
      </c>
      <c r="P16" s="20">
        <f t="shared" si="4"/>
        <v>-2.789698427389747E-2</v>
      </c>
      <c r="Q16" s="20">
        <f t="shared" si="5"/>
        <v>2.3003724229594E-2</v>
      </c>
      <c r="R16" s="21" t="s">
        <v>15</v>
      </c>
      <c r="S16" s="20">
        <f t="shared" si="6"/>
        <v>-2.830330827601147E-2</v>
      </c>
      <c r="T16" s="20">
        <f t="shared" si="7"/>
        <v>2.8028734396965994E-2</v>
      </c>
      <c r="U16" s="21" t="s">
        <v>15</v>
      </c>
      <c r="V16" s="20">
        <f t="shared" si="8"/>
        <v>-1.9660504767281456E-2</v>
      </c>
      <c r="W16" s="20">
        <f t="shared" si="9"/>
        <v>2.3226980280621975E-2</v>
      </c>
      <c r="X16" s="21" t="s">
        <v>15</v>
      </c>
      <c r="Y16" s="20">
        <f t="shared" si="10"/>
        <v>-1.5182251519230578E-2</v>
      </c>
      <c r="Z16" s="20">
        <f t="shared" si="11"/>
        <v>1.5565259142411402E-2</v>
      </c>
    </row>
    <row r="17" spans="1:26" x14ac:dyDescent="0.25">
      <c r="A17" s="548" t="s">
        <v>16</v>
      </c>
      <c r="B17" s="543">
        <v>69</v>
      </c>
      <c r="C17" s="544">
        <v>67.437578099566451</v>
      </c>
      <c r="D17" s="544">
        <v>70.431786329383471</v>
      </c>
      <c r="E17" s="544">
        <v>92.789876619211299</v>
      </c>
      <c r="F17" s="544">
        <v>93.6901224448645</v>
      </c>
      <c r="G17" s="552">
        <v>63.318216257127276</v>
      </c>
      <c r="I17" s="21" t="s">
        <v>16</v>
      </c>
      <c r="J17" s="20">
        <f t="shared" si="0"/>
        <v>-1.837549933422104E-2</v>
      </c>
      <c r="K17" s="20">
        <f t="shared" si="1"/>
        <v>1.6511318242343542E-2</v>
      </c>
      <c r="L17" s="21" t="s">
        <v>16</v>
      </c>
      <c r="M17" s="20">
        <f t="shared" si="2"/>
        <v>-1.7914462085985704E-2</v>
      </c>
      <c r="N17" s="20">
        <f t="shared" si="3"/>
        <v>2.405338863700798E-2</v>
      </c>
      <c r="O17" s="21" t="s">
        <v>16</v>
      </c>
      <c r="P17" s="20">
        <f t="shared" si="4"/>
        <v>-1.8591902469284157E-2</v>
      </c>
      <c r="Q17" s="20">
        <f t="shared" si="5"/>
        <v>2.0580135187835379E-2</v>
      </c>
      <c r="R17" s="21" t="s">
        <v>16</v>
      </c>
      <c r="S17" s="20">
        <f t="shared" si="6"/>
        <v>-2.4302883241246721E-2</v>
      </c>
      <c r="T17" s="20">
        <f t="shared" si="7"/>
        <v>2.0088993397029763E-2</v>
      </c>
      <c r="U17" s="21" t="s">
        <v>16</v>
      </c>
      <c r="V17" s="20">
        <f t="shared" si="8"/>
        <v>-2.4551708904528239E-2</v>
      </c>
      <c r="W17" s="20">
        <f t="shared" si="9"/>
        <v>2.498831090537057E-2</v>
      </c>
      <c r="X17" s="21" t="s">
        <v>16</v>
      </c>
      <c r="Y17" s="20">
        <f t="shared" si="10"/>
        <v>-1.6666559068346631E-2</v>
      </c>
      <c r="Z17" s="20">
        <f t="shared" si="11"/>
        <v>2.0294073121020113E-2</v>
      </c>
    </row>
    <row r="18" spans="1:26" x14ac:dyDescent="0.25">
      <c r="A18" s="548" t="s">
        <v>17</v>
      </c>
      <c r="B18" s="543">
        <v>49</v>
      </c>
      <c r="C18" s="544">
        <v>53.297136404774825</v>
      </c>
      <c r="D18" s="544">
        <v>51.774310356924545</v>
      </c>
      <c r="E18" s="544">
        <v>54.3250420803625</v>
      </c>
      <c r="F18" s="544">
        <v>72.419959009885247</v>
      </c>
      <c r="G18" s="552">
        <v>72.085026830461501</v>
      </c>
      <c r="I18" s="21" t="s">
        <v>17</v>
      </c>
      <c r="J18" s="20">
        <f t="shared" si="0"/>
        <v>-1.3049267643142477E-2</v>
      </c>
      <c r="K18" s="20">
        <f t="shared" si="1"/>
        <v>1.6777629826897469E-2</v>
      </c>
      <c r="L18" s="21" t="s">
        <v>17</v>
      </c>
      <c r="M18" s="20">
        <f t="shared" si="2"/>
        <v>-1.4158123057225943E-2</v>
      </c>
      <c r="N18" s="20">
        <f t="shared" si="3"/>
        <v>1.377139801193485E-2</v>
      </c>
      <c r="O18" s="21" t="s">
        <v>17</v>
      </c>
      <c r="P18" s="20">
        <f t="shared" si="4"/>
        <v>-1.3666882223727006E-2</v>
      </c>
      <c r="Q18" s="20">
        <f t="shared" si="5"/>
        <v>2.0622824677270283E-2</v>
      </c>
      <c r="R18" s="21" t="s">
        <v>17</v>
      </c>
      <c r="S18" s="20">
        <f t="shared" si="6"/>
        <v>-1.4228439597704109E-2</v>
      </c>
      <c r="T18" s="20">
        <f t="shared" si="7"/>
        <v>1.7101958191469799E-2</v>
      </c>
      <c r="U18" s="21" t="s">
        <v>17</v>
      </c>
      <c r="V18" s="20">
        <f t="shared" si="8"/>
        <v>-1.8977814374561426E-2</v>
      </c>
      <c r="W18" s="20">
        <f t="shared" si="9"/>
        <v>1.7021788975341783E-2</v>
      </c>
      <c r="X18" s="21" t="s">
        <v>17</v>
      </c>
      <c r="Y18" s="20">
        <f t="shared" si="10"/>
        <v>-1.897415038879912E-2</v>
      </c>
      <c r="Z18" s="20">
        <f t="shared" si="11"/>
        <v>2.1507143763595863E-2</v>
      </c>
    </row>
    <row r="19" spans="1:26" x14ac:dyDescent="0.25">
      <c r="A19" s="548" t="s">
        <v>18</v>
      </c>
      <c r="B19" s="543">
        <v>32</v>
      </c>
      <c r="C19" s="544">
        <v>36.949119240640968</v>
      </c>
      <c r="D19" s="544">
        <v>40.066576135181251</v>
      </c>
      <c r="E19" s="544">
        <v>38.687444962661409</v>
      </c>
      <c r="F19" s="544">
        <v>40.810491882504287</v>
      </c>
      <c r="G19" s="552">
        <v>55.036902269075682</v>
      </c>
      <c r="I19" s="21" t="s">
        <v>18</v>
      </c>
      <c r="J19" s="20">
        <f t="shared" si="0"/>
        <v>-8.5219707057256986E-3</v>
      </c>
      <c r="K19" s="20">
        <f t="shared" si="1"/>
        <v>1.118508655126498E-2</v>
      </c>
      <c r="L19" s="21" t="s">
        <v>18</v>
      </c>
      <c r="M19" s="20">
        <f t="shared" si="2"/>
        <v>-9.8153524251678743E-3</v>
      </c>
      <c r="N19" s="20">
        <f t="shared" si="3"/>
        <v>1.3361578246351591E-2</v>
      </c>
      <c r="O19" s="21" t="s">
        <v>18</v>
      </c>
      <c r="P19" s="20">
        <f t="shared" si="4"/>
        <v>-1.0576387659681819E-2</v>
      </c>
      <c r="Q19" s="20">
        <f t="shared" si="5"/>
        <v>1.0678702286032984E-2</v>
      </c>
      <c r="R19" s="21" t="s">
        <v>18</v>
      </c>
      <c r="S19" s="20">
        <f t="shared" si="6"/>
        <v>-1.01327482273541E-2</v>
      </c>
      <c r="T19" s="20">
        <f t="shared" si="7"/>
        <v>1.6524842116968887E-2</v>
      </c>
      <c r="U19" s="21" t="s">
        <v>18</v>
      </c>
      <c r="V19" s="20">
        <f t="shared" si="8"/>
        <v>-1.0694481881369122E-2</v>
      </c>
      <c r="W19" s="20">
        <f t="shared" si="9"/>
        <v>1.337049452218482E-2</v>
      </c>
      <c r="X19" s="21" t="s">
        <v>18</v>
      </c>
      <c r="Y19" s="20">
        <f t="shared" si="10"/>
        <v>-1.4486759685102775E-2</v>
      </c>
      <c r="Z19" s="20">
        <f t="shared" si="11"/>
        <v>1.3541678483223499E-2</v>
      </c>
    </row>
    <row r="20" spans="1:26" ht="15.75" thickBot="1" x14ac:dyDescent="0.3">
      <c r="A20" s="549" t="s">
        <v>19</v>
      </c>
      <c r="B20" s="545">
        <v>19</v>
      </c>
      <c r="C20" s="546">
        <v>34.483180789507664</v>
      </c>
      <c r="D20" s="546">
        <v>47.831823554902471</v>
      </c>
      <c r="E20" s="546">
        <v>58.552974700231204</v>
      </c>
      <c r="F20" s="546">
        <v>64.468377356511695</v>
      </c>
      <c r="G20" s="553">
        <v>69.732328688731712</v>
      </c>
      <c r="I20" s="21" t="s">
        <v>19</v>
      </c>
      <c r="J20" s="20">
        <f t="shared" si="0"/>
        <v>-5.0599201065246336E-3</v>
      </c>
      <c r="K20" s="20">
        <f t="shared" si="1"/>
        <v>8.7882822902796264E-3</v>
      </c>
      <c r="L20" s="21" t="s">
        <v>19</v>
      </c>
      <c r="M20" s="20">
        <f t="shared" si="2"/>
        <v>-9.1602879620879662E-3</v>
      </c>
      <c r="N20" s="20">
        <f t="shared" si="3"/>
        <v>1.4773563239756629E-2</v>
      </c>
      <c r="O20" s="21" t="s">
        <v>19</v>
      </c>
      <c r="P20" s="20">
        <f t="shared" si="4"/>
        <v>-1.2626182648582835E-2</v>
      </c>
      <c r="Q20" s="20">
        <f t="shared" si="5"/>
        <v>2.0590859151743E-2</v>
      </c>
      <c r="R20" s="21" t="s">
        <v>19</v>
      </c>
      <c r="S20" s="20">
        <f t="shared" si="6"/>
        <v>-1.5335790491532691E-2</v>
      </c>
      <c r="T20" s="20">
        <f t="shared" si="7"/>
        <v>2.2610824977360607E-2</v>
      </c>
      <c r="U20" s="21" t="s">
        <v>19</v>
      </c>
      <c r="V20" s="20">
        <f t="shared" si="8"/>
        <v>-1.6894084382650033E-2</v>
      </c>
      <c r="W20" s="20">
        <f t="shared" si="9"/>
        <v>2.8734434991659209E-2</v>
      </c>
      <c r="X20" s="21" t="s">
        <v>19</v>
      </c>
      <c r="Y20" s="20">
        <f t="shared" si="10"/>
        <v>-1.8354875480771131E-2</v>
      </c>
      <c r="Z20" s="20">
        <f t="shared" si="11"/>
        <v>3.0773865051700728E-2</v>
      </c>
    </row>
    <row r="21" spans="1:26" ht="15.75" thickTop="1" x14ac:dyDescent="0.25">
      <c r="A21" s="548" t="s">
        <v>20</v>
      </c>
      <c r="B21" s="543">
        <v>1966</v>
      </c>
      <c r="C21" s="544">
        <v>1960.6368089074413</v>
      </c>
      <c r="D21" s="544">
        <v>1962.6013676369703</v>
      </c>
      <c r="E21" s="544">
        <v>1968.9875277486633</v>
      </c>
      <c r="F21" s="544">
        <v>1959.9486389200106</v>
      </c>
      <c r="G21" s="552">
        <v>1942.9789223704265</v>
      </c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 x14ac:dyDescent="0.25">
      <c r="A22" s="540"/>
      <c r="B22" s="540"/>
      <c r="C22" s="540"/>
      <c r="D22" s="540"/>
      <c r="E22" s="540"/>
      <c r="F22" s="540"/>
      <c r="G22" s="540"/>
    </row>
    <row r="23" spans="1:26" x14ac:dyDescent="0.25">
      <c r="A23" s="922" t="s">
        <v>145</v>
      </c>
      <c r="B23" s="923"/>
      <c r="C23" s="923"/>
      <c r="D23" s="923"/>
      <c r="E23" s="923"/>
      <c r="F23" s="923"/>
      <c r="G23" s="924"/>
    </row>
    <row r="24" spans="1:26" x14ac:dyDescent="0.25">
      <c r="A24" s="547" t="s">
        <v>1</v>
      </c>
      <c r="B24" s="541">
        <v>2010</v>
      </c>
      <c r="C24" s="541">
        <v>2015</v>
      </c>
      <c r="D24" s="541">
        <v>2020</v>
      </c>
      <c r="E24" s="541">
        <v>2025</v>
      </c>
      <c r="F24" s="541">
        <v>2030</v>
      </c>
      <c r="G24" s="550">
        <v>2035</v>
      </c>
      <c r="Q24" s="919" t="s">
        <v>223</v>
      </c>
      <c r="R24" s="918"/>
      <c r="S24" s="920">
        <f>(SUM(B$48:B$50,B$61:B$65)/SUM(B$51:B$60))*100</f>
        <v>62.694974003466207</v>
      </c>
    </row>
    <row r="25" spans="1:26" x14ac:dyDescent="0.25">
      <c r="A25" s="547" t="s">
        <v>2</v>
      </c>
      <c r="B25" s="541">
        <v>114</v>
      </c>
      <c r="C25" s="542">
        <v>173.52057470968532</v>
      </c>
      <c r="D25" s="542">
        <v>184.40833359389538</v>
      </c>
      <c r="E25" s="542">
        <v>191.3740443632895</v>
      </c>
      <c r="F25" s="542">
        <v>179.81147242928427</v>
      </c>
      <c r="G25" s="551">
        <v>175.24076277405658</v>
      </c>
      <c r="Q25" s="919" t="s">
        <v>224</v>
      </c>
      <c r="R25" s="918"/>
      <c r="S25" s="920">
        <f>(SUM(B$48:B$50)/SUM(B$51:B$60))*100</f>
        <v>38.951473136915077</v>
      </c>
    </row>
    <row r="26" spans="1:26" x14ac:dyDescent="0.25">
      <c r="A26" s="547" t="s">
        <v>3</v>
      </c>
      <c r="B26" s="541">
        <v>140</v>
      </c>
      <c r="C26" s="542">
        <v>104.71111055669824</v>
      </c>
      <c r="D26" s="542">
        <v>165.89196350229366</v>
      </c>
      <c r="E26" s="542">
        <v>173.09948227679507</v>
      </c>
      <c r="F26" s="542">
        <v>179.66224199398741</v>
      </c>
      <c r="G26" s="551">
        <v>167.79858864432188</v>
      </c>
      <c r="Q26" s="919" t="s">
        <v>225</v>
      </c>
      <c r="R26" s="918"/>
      <c r="S26" s="920">
        <f>(SUM(B$61:B$65)/SUM(B$51:B$60))*100</f>
        <v>23.743500866551127</v>
      </c>
    </row>
    <row r="27" spans="1:26" x14ac:dyDescent="0.25">
      <c r="A27" s="547" t="s">
        <v>4</v>
      </c>
      <c r="B27" s="541">
        <v>138</v>
      </c>
      <c r="C27" s="542">
        <v>131.50170507028031</v>
      </c>
      <c r="D27" s="542">
        <v>96.679717317915546</v>
      </c>
      <c r="E27" s="542">
        <v>159.878102213239</v>
      </c>
      <c r="F27" s="542">
        <v>163.39425731726251</v>
      </c>
      <c r="G27" s="551">
        <v>169.73394198021296</v>
      </c>
      <c r="Q27" s="919" t="s">
        <v>226</v>
      </c>
      <c r="R27" s="918"/>
      <c r="S27" s="920">
        <f>(SUM(B$61:B$65)/SUM(B$48:B$50))*100</f>
        <v>60.956618464961068</v>
      </c>
    </row>
    <row r="28" spans="1:26" x14ac:dyDescent="0.25">
      <c r="A28" s="547" t="s">
        <v>5</v>
      </c>
      <c r="B28" s="541">
        <v>140</v>
      </c>
      <c r="C28" s="542">
        <v>129.37921332659161</v>
      </c>
      <c r="D28" s="542">
        <v>123.54764202602189</v>
      </c>
      <c r="E28" s="542">
        <v>89.179297688925701</v>
      </c>
      <c r="F28" s="542">
        <v>154.35397864686007</v>
      </c>
      <c r="G28" s="551">
        <v>154.01861673221023</v>
      </c>
      <c r="Q28" s="919" t="s">
        <v>227</v>
      </c>
      <c r="R28" s="918"/>
      <c r="S28" s="921">
        <f>(B$21/B$43)*100</f>
        <v>109.89379541643376</v>
      </c>
    </row>
    <row r="29" spans="1:26" x14ac:dyDescent="0.25">
      <c r="A29" s="547" t="s">
        <v>6</v>
      </c>
      <c r="B29" s="541">
        <v>93</v>
      </c>
      <c r="C29" s="542">
        <v>134.14882312803491</v>
      </c>
      <c r="D29" s="542">
        <v>121.10364735117199</v>
      </c>
      <c r="E29" s="542">
        <v>116.10902764872056</v>
      </c>
      <c r="F29" s="542">
        <v>82.159469771106941</v>
      </c>
      <c r="G29" s="551">
        <v>149.20253962083942</v>
      </c>
      <c r="Q29" s="919" t="s">
        <v>228</v>
      </c>
      <c r="R29" s="918"/>
      <c r="S29" s="921">
        <f>(SUM(B$48)/SUM(B$28:B$33))*1000</f>
        <v>454.25361155698238</v>
      </c>
    </row>
    <row r="30" spans="1:26" x14ac:dyDescent="0.25">
      <c r="A30" s="547" t="s">
        <v>7</v>
      </c>
      <c r="B30" s="541">
        <v>104</v>
      </c>
      <c r="C30" s="542">
        <v>86.768308921438077</v>
      </c>
      <c r="D30" s="542">
        <v>128.96266853211768</v>
      </c>
      <c r="E30" s="542">
        <v>113.44412552006544</v>
      </c>
      <c r="F30" s="542">
        <v>109.42371483865425</v>
      </c>
      <c r="G30" s="551">
        <v>75.70765497068183</v>
      </c>
      <c r="Q30" s="919" t="s">
        <v>229</v>
      </c>
      <c r="R30" s="918"/>
      <c r="S30" s="921">
        <f>(SUM(B$52:B$54)/SUM(B$48:B$51,B$55:B$65))*100</f>
        <v>20.507060333761231</v>
      </c>
    </row>
    <row r="31" spans="1:26" x14ac:dyDescent="0.25">
      <c r="A31" s="547" t="s">
        <v>8</v>
      </c>
      <c r="B31" s="541">
        <v>105</v>
      </c>
      <c r="C31" s="542">
        <v>96.769641127699501</v>
      </c>
      <c r="D31" s="542">
        <v>80.201166022393735</v>
      </c>
      <c r="E31" s="542">
        <v>123.03518330286778</v>
      </c>
      <c r="F31" s="542">
        <v>105.1696130746015</v>
      </c>
      <c r="G31" s="551">
        <v>102.23502494929839</v>
      </c>
      <c r="Q31" s="918"/>
      <c r="R31" s="918"/>
      <c r="S31" s="904"/>
    </row>
    <row r="32" spans="1:26" x14ac:dyDescent="0.25">
      <c r="A32" s="547" t="s">
        <v>9</v>
      </c>
      <c r="B32" s="541">
        <v>79</v>
      </c>
      <c r="C32" s="542">
        <v>99.965882400004588</v>
      </c>
      <c r="D32" s="542">
        <v>90.517785390253607</v>
      </c>
      <c r="E32" s="542">
        <v>74.595539665228202</v>
      </c>
      <c r="F32" s="542">
        <v>118.2872029504494</v>
      </c>
      <c r="G32" s="551">
        <v>97.89427692973149</v>
      </c>
      <c r="Q32" s="904"/>
      <c r="R32" s="904"/>
      <c r="S32" s="904"/>
    </row>
    <row r="33" spans="1:19" x14ac:dyDescent="0.25">
      <c r="A33" s="547" t="s">
        <v>10</v>
      </c>
      <c r="B33" s="541">
        <v>102</v>
      </c>
      <c r="C33" s="542">
        <v>72.708153691334005</v>
      </c>
      <c r="D33" s="542">
        <v>95.392340752976651</v>
      </c>
      <c r="E33" s="542">
        <v>84.645879151215809</v>
      </c>
      <c r="F33" s="542">
        <v>69.437360113605791</v>
      </c>
      <c r="G33" s="551">
        <v>113.92354567317169</v>
      </c>
      <c r="Q33" s="904"/>
      <c r="R33" s="904"/>
      <c r="S33" s="904"/>
    </row>
    <row r="34" spans="1:19" x14ac:dyDescent="0.25">
      <c r="A34" s="548" t="s">
        <v>11</v>
      </c>
      <c r="B34" s="543">
        <v>131</v>
      </c>
      <c r="C34" s="544">
        <v>93.111455890026079</v>
      </c>
      <c r="D34" s="544">
        <v>66.402235815922609</v>
      </c>
      <c r="E34" s="544">
        <v>90.476789038780311</v>
      </c>
      <c r="F34" s="544">
        <v>78.451807113981829</v>
      </c>
      <c r="G34" s="552">
        <v>64.104388575108544</v>
      </c>
      <c r="Q34" s="904"/>
      <c r="R34" s="904"/>
      <c r="S34" s="904"/>
    </row>
    <row r="35" spans="1:19" x14ac:dyDescent="0.25">
      <c r="A35" s="548" t="s">
        <v>12</v>
      </c>
      <c r="B35" s="543">
        <v>136</v>
      </c>
      <c r="C35" s="544">
        <v>119.53699096201503</v>
      </c>
      <c r="D35" s="544">
        <v>83.611294909755202</v>
      </c>
      <c r="E35" s="544">
        <v>59.756521997682945</v>
      </c>
      <c r="F35" s="544">
        <v>84.666541679502387</v>
      </c>
      <c r="G35" s="552">
        <v>71.47514288123341</v>
      </c>
      <c r="Q35" s="904"/>
      <c r="R35" s="904"/>
      <c r="S35" s="904"/>
    </row>
    <row r="36" spans="1:19" x14ac:dyDescent="0.25">
      <c r="A36" s="548" t="s">
        <v>13</v>
      </c>
      <c r="B36" s="543">
        <v>106</v>
      </c>
      <c r="C36" s="544">
        <v>127.06902242050144</v>
      </c>
      <c r="D36" s="544">
        <v>109.67485643826194</v>
      </c>
      <c r="E36" s="544">
        <v>75.51152536125683</v>
      </c>
      <c r="F36" s="544">
        <v>54.173221118769078</v>
      </c>
      <c r="G36" s="552">
        <v>79.866563836426351</v>
      </c>
      <c r="Q36" s="904"/>
      <c r="R36" s="904"/>
      <c r="S36" s="904"/>
    </row>
    <row r="37" spans="1:19" x14ac:dyDescent="0.25">
      <c r="A37" s="548" t="s">
        <v>14</v>
      </c>
      <c r="B37" s="543">
        <v>100</v>
      </c>
      <c r="C37" s="544">
        <v>96.956866720805081</v>
      </c>
      <c r="D37" s="544">
        <v>117.61631915481853</v>
      </c>
      <c r="E37" s="544">
        <v>99.532331695929457</v>
      </c>
      <c r="F37" s="544">
        <v>67.472503738109964</v>
      </c>
      <c r="G37" s="552">
        <v>48.635592038074904</v>
      </c>
      <c r="Q37" s="904"/>
      <c r="R37" s="904"/>
      <c r="S37" s="904"/>
    </row>
    <row r="38" spans="1:19" x14ac:dyDescent="0.25">
      <c r="A38" s="548" t="s">
        <v>15</v>
      </c>
      <c r="B38" s="543">
        <v>101</v>
      </c>
      <c r="C38" s="544">
        <v>89.335546258825744</v>
      </c>
      <c r="D38" s="544">
        <v>87.145110211048149</v>
      </c>
      <c r="E38" s="544">
        <v>107.01540145134237</v>
      </c>
      <c r="F38" s="544">
        <v>88.634914782431537</v>
      </c>
      <c r="G38" s="552">
        <v>59.134248433393239</v>
      </c>
      <c r="Q38" s="904"/>
      <c r="R38" s="904"/>
      <c r="S38" s="904"/>
    </row>
    <row r="39" spans="1:19" x14ac:dyDescent="0.25">
      <c r="A39" s="548" t="s">
        <v>16</v>
      </c>
      <c r="B39" s="543">
        <v>62</v>
      </c>
      <c r="C39" s="544">
        <v>90.54708240647669</v>
      </c>
      <c r="D39" s="544">
        <v>77.963817128138018</v>
      </c>
      <c r="E39" s="544">
        <v>76.700990586618047</v>
      </c>
      <c r="F39" s="544">
        <v>95.356209928943727</v>
      </c>
      <c r="G39" s="552">
        <v>77.09956838392435</v>
      </c>
      <c r="Q39" s="904"/>
      <c r="R39" s="904"/>
      <c r="S39" s="904"/>
    </row>
    <row r="40" spans="1:19" x14ac:dyDescent="0.25">
      <c r="A40" s="548" t="s">
        <v>17</v>
      </c>
      <c r="B40" s="543">
        <v>63</v>
      </c>
      <c r="C40" s="544">
        <v>51.841340505366915</v>
      </c>
      <c r="D40" s="544">
        <v>78.125537909717906</v>
      </c>
      <c r="E40" s="544">
        <v>65.296309692182277</v>
      </c>
      <c r="F40" s="544">
        <v>64.955702249967672</v>
      </c>
      <c r="G40" s="552">
        <v>81.708166293474932</v>
      </c>
      <c r="Q40" s="904"/>
      <c r="R40" s="904"/>
      <c r="S40" s="904"/>
    </row>
    <row r="41" spans="1:19" x14ac:dyDescent="0.25">
      <c r="A41" s="548" t="s">
        <v>18</v>
      </c>
      <c r="B41" s="543">
        <v>42</v>
      </c>
      <c r="C41" s="544">
        <v>50.298606354845738</v>
      </c>
      <c r="D41" s="544">
        <v>40.454175086576427</v>
      </c>
      <c r="E41" s="544">
        <v>63.092845649816418</v>
      </c>
      <c r="F41" s="544">
        <v>51.02224345372737</v>
      </c>
      <c r="G41" s="552">
        <v>51.446427734065729</v>
      </c>
      <c r="Q41" s="904"/>
      <c r="R41" s="904"/>
      <c r="S41" s="904"/>
    </row>
    <row r="42" spans="1:19" ht="15.75" thickBot="1" x14ac:dyDescent="0.3">
      <c r="A42" s="549" t="s">
        <v>19</v>
      </c>
      <c r="B42" s="545">
        <v>33</v>
      </c>
      <c r="C42" s="546">
        <v>55.613912380286401</v>
      </c>
      <c r="D42" s="546">
        <v>78.004442768025783</v>
      </c>
      <c r="E42" s="546">
        <v>86.329495931867996</v>
      </c>
      <c r="F42" s="546">
        <v>109.65154170005746</v>
      </c>
      <c r="G42" s="553">
        <v>116.91352932663499</v>
      </c>
      <c r="Q42" s="904"/>
      <c r="R42" s="904"/>
      <c r="S42" s="904"/>
    </row>
    <row r="43" spans="1:19" ht="15.75" thickTop="1" x14ac:dyDescent="0.25">
      <c r="A43" s="548" t="s">
        <v>20</v>
      </c>
      <c r="B43" s="543">
        <v>1789</v>
      </c>
      <c r="C43" s="544">
        <v>1803.7842368309157</v>
      </c>
      <c r="D43" s="544">
        <v>1825.7030539113046</v>
      </c>
      <c r="E43" s="544">
        <v>1849.0728932358236</v>
      </c>
      <c r="F43" s="544">
        <v>1856.0839969013036</v>
      </c>
      <c r="G43" s="552">
        <v>1856.138579776861</v>
      </c>
      <c r="Q43" s="904"/>
      <c r="R43" s="904"/>
      <c r="S43" s="904"/>
    </row>
    <row r="44" spans="1:19" x14ac:dyDescent="0.25">
      <c r="A44" s="540"/>
      <c r="B44" s="540"/>
      <c r="C44" s="540"/>
      <c r="D44" s="540"/>
      <c r="E44" s="540"/>
      <c r="F44" s="540"/>
      <c r="G44" s="540"/>
      <c r="Q44" s="919" t="s">
        <v>223</v>
      </c>
      <c r="R44" s="918"/>
      <c r="S44" s="920">
        <f>(SUM(C$48:C$50,C$61:C$65)/SUM(C$51:C$60))*100</f>
        <v>67.050083890672184</v>
      </c>
    </row>
    <row r="45" spans="1:19" x14ac:dyDescent="0.25">
      <c r="A45" s="540"/>
      <c r="B45" s="540"/>
      <c r="C45" s="540"/>
      <c r="D45" s="540"/>
      <c r="E45" s="540"/>
      <c r="F45" s="540"/>
      <c r="G45" s="540"/>
      <c r="Q45" s="919" t="s">
        <v>224</v>
      </c>
      <c r="R45" s="918"/>
      <c r="S45" s="920">
        <f>(SUM(C$48:C$50)/SUM(C$51:C$60))*100</f>
        <v>39.938386144649982</v>
      </c>
    </row>
    <row r="46" spans="1:19" x14ac:dyDescent="0.25">
      <c r="A46" s="922" t="s">
        <v>146</v>
      </c>
      <c r="B46" s="923"/>
      <c r="C46" s="923"/>
      <c r="D46" s="923"/>
      <c r="E46" s="923"/>
      <c r="F46" s="923"/>
      <c r="G46" s="924"/>
      <c r="Q46" s="919" t="s">
        <v>225</v>
      </c>
      <c r="R46" s="918"/>
      <c r="S46" s="920">
        <f>(SUM(C$61:C$65)/SUM(C$51:C$60))*100</f>
        <v>27.111697746022202</v>
      </c>
    </row>
    <row r="47" spans="1:19" x14ac:dyDescent="0.25">
      <c r="A47" s="547" t="s">
        <v>1</v>
      </c>
      <c r="B47" s="541">
        <v>2010</v>
      </c>
      <c r="C47" s="541">
        <v>2015</v>
      </c>
      <c r="D47" s="541">
        <v>2020</v>
      </c>
      <c r="E47" s="541">
        <v>2025</v>
      </c>
      <c r="F47" s="541">
        <v>2030</v>
      </c>
      <c r="G47" s="550">
        <v>2035</v>
      </c>
      <c r="Q47" s="919" t="s">
        <v>226</v>
      </c>
      <c r="R47" s="918"/>
      <c r="S47" s="920">
        <f>(SUM(C$61:C$65)/SUM(C$48:C$50))*100</f>
        <v>67.883808944678648</v>
      </c>
    </row>
    <row r="48" spans="1:19" x14ac:dyDescent="0.25">
      <c r="A48" s="547" t="s">
        <v>2</v>
      </c>
      <c r="B48" s="541">
        <v>283</v>
      </c>
      <c r="C48" s="542">
        <v>352.11373028336016</v>
      </c>
      <c r="D48" s="542">
        <v>376.43481918709006</v>
      </c>
      <c r="E48" s="542">
        <v>390.55499431595763</v>
      </c>
      <c r="F48" s="542">
        <v>366.96238972870805</v>
      </c>
      <c r="G48" s="551">
        <v>357.63420026528604</v>
      </c>
      <c r="Q48" s="919" t="s">
        <v>227</v>
      </c>
      <c r="R48" s="918"/>
      <c r="S48" s="921">
        <f>(C$21/C$43)*100</f>
        <v>108.6957502385153</v>
      </c>
    </row>
    <row r="49" spans="1:19" x14ac:dyDescent="0.25">
      <c r="A49" s="547" t="s">
        <v>3</v>
      </c>
      <c r="B49" s="541">
        <v>304</v>
      </c>
      <c r="C49" s="542">
        <v>263.08011374019048</v>
      </c>
      <c r="D49" s="542">
        <v>334.16963701482962</v>
      </c>
      <c r="E49" s="542">
        <v>354.217738122789</v>
      </c>
      <c r="F49" s="542">
        <v>367.22211268275066</v>
      </c>
      <c r="G49" s="551">
        <v>343.00018475749141</v>
      </c>
      <c r="Q49" s="919" t="s">
        <v>228</v>
      </c>
      <c r="R49" s="918"/>
      <c r="S49" s="921">
        <f>(SUM(C$48)/SUM(C$28:C$33))*1000</f>
        <v>568.1636128790218</v>
      </c>
    </row>
    <row r="50" spans="1:19" x14ac:dyDescent="0.25">
      <c r="A50" s="547" t="s">
        <v>4</v>
      </c>
      <c r="B50" s="541">
        <v>312</v>
      </c>
      <c r="C50" s="542">
        <v>284.80511337979033</v>
      </c>
      <c r="D50" s="542">
        <v>245.62454754255873</v>
      </c>
      <c r="E50" s="542">
        <v>319.03189831879598</v>
      </c>
      <c r="F50" s="542">
        <v>334.83478199560818</v>
      </c>
      <c r="G50" s="551">
        <v>346.87602602497475</v>
      </c>
      <c r="Q50" s="919" t="s">
        <v>229</v>
      </c>
      <c r="R50" s="918"/>
      <c r="S50" s="921">
        <f>(SUM(C$52:C$54)/SUM(C$48:C$51,C$55:C$65))*100</f>
        <v>22.175020762517125</v>
      </c>
    </row>
    <row r="51" spans="1:19" x14ac:dyDescent="0.25">
      <c r="A51" s="547" t="s">
        <v>5</v>
      </c>
      <c r="B51" s="541">
        <v>301</v>
      </c>
      <c r="C51" s="542">
        <v>293.19532361132747</v>
      </c>
      <c r="D51" s="542">
        <v>266.58682927903976</v>
      </c>
      <c r="E51" s="542">
        <v>229.16909205872344</v>
      </c>
      <c r="F51" s="542">
        <v>304.76715864188077</v>
      </c>
      <c r="G51" s="551">
        <v>316.06165847353407</v>
      </c>
      <c r="Q51" s="904"/>
      <c r="R51" s="904"/>
      <c r="S51" s="904"/>
    </row>
    <row r="52" spans="1:19" x14ac:dyDescent="0.25">
      <c r="A52" s="547" t="s">
        <v>6</v>
      </c>
      <c r="B52" s="541">
        <v>210</v>
      </c>
      <c r="C52" s="542">
        <v>285.78969059161636</v>
      </c>
      <c r="D52" s="542">
        <v>273.46660246437335</v>
      </c>
      <c r="E52" s="542">
        <v>248.01238351670639</v>
      </c>
      <c r="F52" s="542">
        <v>212.33413295293587</v>
      </c>
      <c r="G52" s="551">
        <v>289.7463404815154</v>
      </c>
      <c r="Q52" s="904"/>
      <c r="R52" s="904"/>
      <c r="S52" s="904"/>
    </row>
    <row r="53" spans="1:19" x14ac:dyDescent="0.25">
      <c r="A53" s="547" t="s">
        <v>7</v>
      </c>
      <c r="B53" s="541">
        <v>216</v>
      </c>
      <c r="C53" s="542">
        <v>196.05576658766606</v>
      </c>
      <c r="D53" s="542">
        <v>272.77340109909608</v>
      </c>
      <c r="E53" s="542">
        <v>255.96149453932719</v>
      </c>
      <c r="F53" s="542">
        <v>231.79939935766828</v>
      </c>
      <c r="G53" s="551">
        <v>197.55257023859747</v>
      </c>
      <c r="Q53" s="904"/>
      <c r="R53" s="904"/>
      <c r="S53" s="904"/>
    </row>
    <row r="54" spans="1:19" x14ac:dyDescent="0.25">
      <c r="A54" s="547" t="s">
        <v>8</v>
      </c>
      <c r="B54" s="541">
        <v>213</v>
      </c>
      <c r="C54" s="542">
        <v>201.4048040207112</v>
      </c>
      <c r="D54" s="542">
        <v>182.36273795638942</v>
      </c>
      <c r="E54" s="542">
        <v>259.63096867762249</v>
      </c>
      <c r="F54" s="542">
        <v>238.50041767327036</v>
      </c>
      <c r="G54" s="551">
        <v>215.77305429004701</v>
      </c>
      <c r="Q54" s="904"/>
      <c r="R54" s="904"/>
      <c r="S54" s="904"/>
    </row>
    <row r="55" spans="1:19" x14ac:dyDescent="0.25">
      <c r="A55" s="547" t="s">
        <v>9</v>
      </c>
      <c r="B55" s="541">
        <v>194</v>
      </c>
      <c r="C55" s="542">
        <v>199.10367194022939</v>
      </c>
      <c r="D55" s="542">
        <v>187.31749048439636</v>
      </c>
      <c r="E55" s="542">
        <v>169.1430297747651</v>
      </c>
      <c r="F55" s="542">
        <v>246.81788592188599</v>
      </c>
      <c r="G55" s="551">
        <v>221.21290746953537</v>
      </c>
      <c r="Q55" s="904"/>
      <c r="R55" s="904"/>
      <c r="S55" s="904"/>
    </row>
    <row r="56" spans="1:19" x14ac:dyDescent="0.25">
      <c r="A56" s="547" t="s">
        <v>10</v>
      </c>
      <c r="B56" s="541">
        <v>204</v>
      </c>
      <c r="C56" s="542">
        <v>180.47004511728517</v>
      </c>
      <c r="D56" s="542">
        <v>187.11827574890901</v>
      </c>
      <c r="E56" s="542">
        <v>175.04966357723842</v>
      </c>
      <c r="F56" s="542">
        <v>157.73135984224268</v>
      </c>
      <c r="G56" s="551">
        <v>235.98948796796904</v>
      </c>
      <c r="Q56" s="904"/>
      <c r="R56" s="904"/>
      <c r="S56" s="904"/>
    </row>
    <row r="57" spans="1:19" x14ac:dyDescent="0.25">
      <c r="A57" s="548" t="s">
        <v>11</v>
      </c>
      <c r="B57" s="543">
        <v>255</v>
      </c>
      <c r="C57" s="544">
        <v>186.75241109158685</v>
      </c>
      <c r="D57" s="544">
        <v>167.58576630819604</v>
      </c>
      <c r="E57" s="544">
        <v>175.35771571574003</v>
      </c>
      <c r="F57" s="544">
        <v>163.03018017036197</v>
      </c>
      <c r="G57" s="552">
        <v>146.60737258590282</v>
      </c>
      <c r="Q57" s="904"/>
      <c r="R57" s="904"/>
      <c r="S57" s="904"/>
    </row>
    <row r="58" spans="1:19" x14ac:dyDescent="0.25">
      <c r="A58" s="548" t="s">
        <v>12</v>
      </c>
      <c r="B58" s="543">
        <v>286</v>
      </c>
      <c r="C58" s="544">
        <v>231.45598305418213</v>
      </c>
      <c r="D58" s="544">
        <v>168.22710387806188</v>
      </c>
      <c r="E58" s="544">
        <v>153.39056844887807</v>
      </c>
      <c r="F58" s="544">
        <v>161.91234634623612</v>
      </c>
      <c r="G58" s="552">
        <v>149.38928811462853</v>
      </c>
      <c r="Q58" s="904"/>
      <c r="R58" s="904"/>
      <c r="S58" s="904"/>
    </row>
    <row r="59" spans="1:19" x14ac:dyDescent="0.25">
      <c r="A59" s="548" t="s">
        <v>13</v>
      </c>
      <c r="B59" s="543">
        <v>238</v>
      </c>
      <c r="C59" s="544">
        <v>265.08494812953967</v>
      </c>
      <c r="D59" s="544">
        <v>210.3044337407126</v>
      </c>
      <c r="E59" s="544">
        <v>151.85209377971222</v>
      </c>
      <c r="F59" s="544">
        <v>140.76499602869265</v>
      </c>
      <c r="G59" s="552">
        <v>149.90844960689952</v>
      </c>
      <c r="Q59" s="904"/>
      <c r="R59" s="904"/>
      <c r="S59" s="904"/>
    </row>
    <row r="60" spans="1:19" x14ac:dyDescent="0.25">
      <c r="A60" s="548" t="s">
        <v>14</v>
      </c>
      <c r="B60" s="543">
        <v>191</v>
      </c>
      <c r="C60" s="544">
        <v>214.15587144308819</v>
      </c>
      <c r="D60" s="544">
        <v>238.85292849205533</v>
      </c>
      <c r="E60" s="544">
        <v>185.83465735237542</v>
      </c>
      <c r="F60" s="544">
        <v>133.32078384151228</v>
      </c>
      <c r="G60" s="552">
        <v>125.21239018530565</v>
      </c>
      <c r="Q60" s="904"/>
      <c r="R60" s="904"/>
      <c r="S60" s="904"/>
    </row>
    <row r="61" spans="1:19" x14ac:dyDescent="0.25">
      <c r="A61" s="548" t="s">
        <v>15</v>
      </c>
      <c r="B61" s="543">
        <v>179</v>
      </c>
      <c r="C61" s="544">
        <v>170.48561656631796</v>
      </c>
      <c r="D61" s="544">
        <v>192.82737908371666</v>
      </c>
      <c r="E61" s="544">
        <v>215.07914256290445</v>
      </c>
      <c r="F61" s="544">
        <v>163.66004261109811</v>
      </c>
      <c r="G61" s="552">
        <v>116.81340590210438</v>
      </c>
      <c r="Q61" s="904"/>
      <c r="R61" s="904"/>
      <c r="S61" s="904"/>
    </row>
    <row r="62" spans="1:19" x14ac:dyDescent="0.25">
      <c r="A62" s="548" t="s">
        <v>16</v>
      </c>
      <c r="B62" s="543">
        <v>131</v>
      </c>
      <c r="C62" s="544">
        <v>157.98466050604316</v>
      </c>
      <c r="D62" s="544">
        <v>148.39560345752147</v>
      </c>
      <c r="E62" s="544">
        <v>169.49086720582935</v>
      </c>
      <c r="F62" s="544">
        <v>189.04633237380824</v>
      </c>
      <c r="G62" s="552">
        <v>140.41778464105164</v>
      </c>
      <c r="Q62" s="904"/>
      <c r="R62" s="904"/>
      <c r="S62" s="904"/>
    </row>
    <row r="63" spans="1:19" x14ac:dyDescent="0.25">
      <c r="A63" s="548" t="s">
        <v>17</v>
      </c>
      <c r="B63" s="543">
        <v>112</v>
      </c>
      <c r="C63" s="544">
        <v>105.13847691014175</v>
      </c>
      <c r="D63" s="544">
        <v>129.89984826664244</v>
      </c>
      <c r="E63" s="544">
        <v>119.62135177254478</v>
      </c>
      <c r="F63" s="544">
        <v>137.3756612598529</v>
      </c>
      <c r="G63" s="552">
        <v>153.79319312393642</v>
      </c>
      <c r="Q63" s="904"/>
      <c r="R63" s="904"/>
      <c r="S63" s="904"/>
    </row>
    <row r="64" spans="1:19" x14ac:dyDescent="0.25">
      <c r="A64" s="548" t="s">
        <v>18</v>
      </c>
      <c r="B64" s="543">
        <v>74</v>
      </c>
      <c r="C64" s="544">
        <v>87.247725595486713</v>
      </c>
      <c r="D64" s="544">
        <v>80.520751221757678</v>
      </c>
      <c r="E64" s="544">
        <v>101.78029061247783</v>
      </c>
      <c r="F64" s="544">
        <v>91.83273533623165</v>
      </c>
      <c r="G64" s="552">
        <v>106.48333000314142</v>
      </c>
      <c r="Q64" s="919" t="s">
        <v>223</v>
      </c>
      <c r="R64" s="918"/>
      <c r="S64" s="920">
        <f>(SUM(D$48:D$50,D$61:D$65)/SUM(D$51:D$60))*100</f>
        <v>75.82438557195897</v>
      </c>
    </row>
    <row r="65" spans="1:19" ht="15.75" thickBot="1" x14ac:dyDescent="0.3">
      <c r="A65" s="549" t="s">
        <v>19</v>
      </c>
      <c r="B65" s="545">
        <v>52</v>
      </c>
      <c r="C65" s="546">
        <v>90.097093169794064</v>
      </c>
      <c r="D65" s="546">
        <v>125.83626632292825</v>
      </c>
      <c r="E65" s="546">
        <v>144.8824706320992</v>
      </c>
      <c r="F65" s="546">
        <v>174.11991905656916</v>
      </c>
      <c r="G65" s="553">
        <v>186.64585801536668</v>
      </c>
      <c r="Q65" s="919" t="s">
        <v>224</v>
      </c>
      <c r="R65" s="918"/>
      <c r="S65" s="920">
        <f>(SUM(D$48:D$50)/SUM(D$51:D$60))*100</f>
        <v>44.380904579137685</v>
      </c>
    </row>
    <row r="66" spans="1:19" ht="15.75" thickTop="1" x14ac:dyDescent="0.25">
      <c r="A66" s="548" t="s">
        <v>20</v>
      </c>
      <c r="B66" s="543">
        <v>3755</v>
      </c>
      <c r="C66" s="544">
        <v>3764.421045738357</v>
      </c>
      <c r="D66" s="544">
        <v>3788.3044215482755</v>
      </c>
      <c r="E66" s="544">
        <v>3818.0604209844873</v>
      </c>
      <c r="F66" s="544">
        <v>3816.0326358213133</v>
      </c>
      <c r="G66" s="552">
        <v>3799.1175021472877</v>
      </c>
      <c r="Q66" s="919" t="s">
        <v>225</v>
      </c>
      <c r="R66" s="918"/>
      <c r="S66" s="920">
        <f>(SUM(D$61:D$65)/SUM(D$51:D$60))*100</f>
        <v>31.443480992821272</v>
      </c>
    </row>
    <row r="67" spans="1:19" x14ac:dyDescent="0.25">
      <c r="Q67" s="919" t="s">
        <v>226</v>
      </c>
      <c r="R67" s="918"/>
      <c r="S67" s="920">
        <f>(SUM(D$61:D$65)/SUM(D$48:D$50))*100</f>
        <v>70.849121465636017</v>
      </c>
    </row>
    <row r="68" spans="1:19" x14ac:dyDescent="0.25">
      <c r="Q68" s="919" t="s">
        <v>227</v>
      </c>
      <c r="R68" s="918"/>
      <c r="S68" s="921">
        <f>(D$21/D$43)*100</f>
        <v>107.49838882245287</v>
      </c>
    </row>
    <row r="69" spans="1:19" x14ac:dyDescent="0.25">
      <c r="Q69" s="919" t="s">
        <v>228</v>
      </c>
      <c r="R69" s="918"/>
      <c r="S69" s="921">
        <f>(SUM(D$48)/SUM(D$28:D$33))*1000</f>
        <v>588.43201693695141</v>
      </c>
    </row>
    <row r="70" spans="1:19" x14ac:dyDescent="0.25">
      <c r="Q70" s="919" t="s">
        <v>229</v>
      </c>
      <c r="R70" s="918"/>
      <c r="S70" s="921">
        <f>(SUM(D$52:D$54)/SUM(D$48:D$51,D$55:D$65))*100</f>
        <v>23.812868629502866</v>
      </c>
    </row>
    <row r="71" spans="1:19" x14ac:dyDescent="0.25">
      <c r="Q71" s="904"/>
      <c r="R71" s="904"/>
      <c r="S71" s="904"/>
    </row>
    <row r="72" spans="1:19" x14ac:dyDescent="0.25">
      <c r="Q72" s="904"/>
      <c r="R72" s="904"/>
      <c r="S72" s="904"/>
    </row>
    <row r="73" spans="1:19" x14ac:dyDescent="0.25">
      <c r="Q73" s="904"/>
      <c r="R73" s="904"/>
      <c r="S73" s="904"/>
    </row>
    <row r="74" spans="1:19" x14ac:dyDescent="0.25">
      <c r="Q74" s="904"/>
      <c r="R74" s="904"/>
      <c r="S74" s="904"/>
    </row>
    <row r="75" spans="1:19" x14ac:dyDescent="0.25">
      <c r="Q75" s="904"/>
      <c r="R75" s="904"/>
      <c r="S75" s="904"/>
    </row>
    <row r="76" spans="1:19" x14ac:dyDescent="0.25">
      <c r="Q76" s="904"/>
      <c r="R76" s="904"/>
      <c r="S76" s="904"/>
    </row>
    <row r="77" spans="1:19" x14ac:dyDescent="0.25">
      <c r="Q77" s="904"/>
      <c r="R77" s="904"/>
      <c r="S77" s="904"/>
    </row>
    <row r="78" spans="1:19" x14ac:dyDescent="0.25">
      <c r="Q78" s="904"/>
      <c r="R78" s="904"/>
      <c r="S78" s="904"/>
    </row>
    <row r="79" spans="1:19" x14ac:dyDescent="0.25">
      <c r="Q79" s="904"/>
      <c r="R79" s="904"/>
      <c r="S79" s="904"/>
    </row>
    <row r="80" spans="1:19" x14ac:dyDescent="0.25">
      <c r="Q80" s="904"/>
      <c r="R80" s="904"/>
      <c r="S80" s="904"/>
    </row>
    <row r="81" spans="17:19" x14ac:dyDescent="0.25">
      <c r="Q81" s="904"/>
      <c r="R81" s="904"/>
      <c r="S81" s="904"/>
    </row>
    <row r="82" spans="17:19" x14ac:dyDescent="0.25">
      <c r="Q82" s="904"/>
      <c r="R82" s="904"/>
      <c r="S82" s="904"/>
    </row>
    <row r="83" spans="17:19" x14ac:dyDescent="0.25">
      <c r="Q83" s="904"/>
      <c r="R83" s="904"/>
      <c r="S83" s="904"/>
    </row>
    <row r="84" spans="17:19" x14ac:dyDescent="0.25">
      <c r="Q84" s="919" t="s">
        <v>223</v>
      </c>
      <c r="R84" s="918"/>
      <c r="S84" s="920">
        <f>(SUM(E$48:E$50,E$61:E$65)/SUM(E$51:E$60))*100</f>
        <v>90.578878066984501</v>
      </c>
    </row>
    <row r="85" spans="17:19" x14ac:dyDescent="0.25">
      <c r="Q85" s="919" t="s">
        <v>224</v>
      </c>
      <c r="R85" s="918"/>
      <c r="S85" s="920">
        <f>(SUM(E$48:E$50)/SUM(E$51:E$60))*100</f>
        <v>53.099917407791828</v>
      </c>
    </row>
    <row r="86" spans="17:19" x14ac:dyDescent="0.25">
      <c r="Q86" s="919" t="s">
        <v>225</v>
      </c>
      <c r="R86" s="918"/>
      <c r="S86" s="920">
        <f>(SUM(E$61:E$65)/SUM(E$51:E$60))*100</f>
        <v>37.478960659192673</v>
      </c>
    </row>
    <row r="87" spans="17:19" x14ac:dyDescent="0.25">
      <c r="Q87" s="919" t="s">
        <v>226</v>
      </c>
      <c r="R87" s="918"/>
      <c r="S87" s="920">
        <f>(SUM(E$61:E$65)/SUM(E$48:E$50))*100</f>
        <v>70.581956599603004</v>
      </c>
    </row>
    <row r="88" spans="17:19" x14ac:dyDescent="0.25">
      <c r="Q88" s="919" t="s">
        <v>227</v>
      </c>
      <c r="R88" s="918"/>
      <c r="S88" s="921">
        <f>(E$21/E$43)*100</f>
        <v>106.48512208207177</v>
      </c>
    </row>
    <row r="89" spans="17:19" x14ac:dyDescent="0.25">
      <c r="Q89" s="919" t="s">
        <v>228</v>
      </c>
      <c r="R89" s="918"/>
      <c r="S89" s="921">
        <f>(SUM(E$48)/SUM(E$28:E$33))*1000</f>
        <v>649.83213211413727</v>
      </c>
    </row>
    <row r="90" spans="17:19" x14ac:dyDescent="0.25">
      <c r="Q90" s="919" t="s">
        <v>229</v>
      </c>
      <c r="R90" s="918"/>
      <c r="S90" s="921">
        <f>(SUM(E$52:E$54)/SUM(E$48:E$51,E$55:E$65))*100</f>
        <v>24.999703815333643</v>
      </c>
    </row>
    <row r="91" spans="17:19" x14ac:dyDescent="0.25">
      <c r="Q91" s="904"/>
      <c r="R91" s="904"/>
      <c r="S91" s="904"/>
    </row>
    <row r="92" spans="17:19" x14ac:dyDescent="0.25">
      <c r="Q92" s="904"/>
      <c r="R92" s="904"/>
      <c r="S92" s="904"/>
    </row>
    <row r="93" spans="17:19" x14ac:dyDescent="0.25">
      <c r="Q93" s="904"/>
      <c r="R93" s="904"/>
      <c r="S93" s="904"/>
    </row>
    <row r="94" spans="17:19" x14ac:dyDescent="0.25">
      <c r="Q94" s="904"/>
      <c r="R94" s="904"/>
      <c r="S94" s="904"/>
    </row>
    <row r="95" spans="17:19" x14ac:dyDescent="0.25">
      <c r="Q95" s="904"/>
      <c r="R95" s="904"/>
      <c r="S95" s="904"/>
    </row>
    <row r="96" spans="17:19" x14ac:dyDescent="0.25">
      <c r="Q96" s="904"/>
      <c r="R96" s="904"/>
      <c r="S96" s="904"/>
    </row>
    <row r="97" spans="17:19" x14ac:dyDescent="0.25">
      <c r="Q97" s="904"/>
      <c r="R97" s="904"/>
      <c r="S97" s="904"/>
    </row>
    <row r="98" spans="17:19" x14ac:dyDescent="0.25">
      <c r="Q98" s="904"/>
      <c r="R98" s="904"/>
      <c r="S98" s="904"/>
    </row>
    <row r="99" spans="17:19" x14ac:dyDescent="0.25">
      <c r="Q99" s="904"/>
      <c r="R99" s="904"/>
      <c r="S99" s="904"/>
    </row>
    <row r="100" spans="17:19" x14ac:dyDescent="0.25">
      <c r="Q100" s="904"/>
      <c r="R100" s="904"/>
      <c r="S100" s="904"/>
    </row>
    <row r="101" spans="17:19" x14ac:dyDescent="0.25">
      <c r="Q101" s="904"/>
      <c r="R101" s="904"/>
      <c r="S101" s="904"/>
    </row>
    <row r="102" spans="17:19" x14ac:dyDescent="0.25">
      <c r="Q102" s="904"/>
      <c r="R102" s="904"/>
      <c r="S102" s="904"/>
    </row>
    <row r="103" spans="17:19" x14ac:dyDescent="0.25">
      <c r="Q103" s="904"/>
      <c r="R103" s="904"/>
      <c r="S103" s="904"/>
    </row>
    <row r="104" spans="17:19" x14ac:dyDescent="0.25">
      <c r="Q104" s="919" t="s">
        <v>223</v>
      </c>
      <c r="R104" s="918"/>
      <c r="S104" s="920">
        <f>(SUM(F$48:F$50,F$61:F$65)/SUM(F$51:F$60))*100</f>
        <v>91.666174580327635</v>
      </c>
    </row>
    <row r="105" spans="17:19" x14ac:dyDescent="0.25">
      <c r="Q105" s="919" t="s">
        <v>224</v>
      </c>
      <c r="R105" s="918"/>
      <c r="S105" s="920">
        <f>(SUM(F$48:F$50)/SUM(F$51:F$60))*100</f>
        <v>53.693156308869682</v>
      </c>
    </row>
    <row r="106" spans="17:19" x14ac:dyDescent="0.25">
      <c r="Q106" s="919" t="s">
        <v>225</v>
      </c>
      <c r="R106" s="918"/>
      <c r="S106" s="920">
        <f>(SUM(F$61:F$65)/SUM(F$51:F$60))*100</f>
        <v>37.973018271457946</v>
      </c>
    </row>
    <row r="107" spans="17:19" x14ac:dyDescent="0.25">
      <c r="Q107" s="919" t="s">
        <v>226</v>
      </c>
      <c r="R107" s="918"/>
      <c r="S107" s="920">
        <f>(SUM(F$61:F$65)/SUM(F$48:F$50))*100</f>
        <v>70.722268687313331</v>
      </c>
    </row>
    <row r="108" spans="17:19" x14ac:dyDescent="0.25">
      <c r="Q108" s="919" t="s">
        <v>227</v>
      </c>
      <c r="R108" s="918"/>
      <c r="S108" s="921">
        <f>(F$21/F$43)*100</f>
        <v>105.59590202771571</v>
      </c>
    </row>
    <row r="109" spans="17:19" x14ac:dyDescent="0.25">
      <c r="Q109" s="919" t="s">
        <v>228</v>
      </c>
      <c r="R109" s="918"/>
      <c r="S109" s="921">
        <f>(SUM(F$48)/SUM(F$28:F$33))*1000</f>
        <v>574.42765734705051</v>
      </c>
    </row>
    <row r="110" spans="17:19" x14ac:dyDescent="0.25">
      <c r="Q110" s="919" t="s">
        <v>229</v>
      </c>
      <c r="R110" s="918"/>
      <c r="S110" s="921">
        <f>(SUM(F$52:F$54)/SUM(F$48:F$51,F$55:F$65))*100</f>
        <v>21.78573550404845</v>
      </c>
    </row>
    <row r="111" spans="17:19" x14ac:dyDescent="0.25">
      <c r="Q111" s="904"/>
      <c r="R111" s="904"/>
      <c r="S111" s="904"/>
    </row>
    <row r="112" spans="17:19" x14ac:dyDescent="0.25">
      <c r="Q112" s="904"/>
      <c r="R112" s="904"/>
      <c r="S112" s="904"/>
    </row>
    <row r="113" spans="17:19" x14ac:dyDescent="0.25">
      <c r="Q113" s="904"/>
      <c r="R113" s="904"/>
      <c r="S113" s="904"/>
    </row>
    <row r="114" spans="17:19" x14ac:dyDescent="0.25">
      <c r="Q114" s="904"/>
      <c r="R114" s="904"/>
      <c r="S114" s="904"/>
    </row>
    <row r="115" spans="17:19" x14ac:dyDescent="0.25">
      <c r="Q115" s="904"/>
      <c r="R115" s="904"/>
      <c r="S115" s="904"/>
    </row>
    <row r="116" spans="17:19" x14ac:dyDescent="0.25">
      <c r="Q116" s="904"/>
      <c r="R116" s="904"/>
      <c r="S116" s="904"/>
    </row>
    <row r="117" spans="17:19" x14ac:dyDescent="0.25">
      <c r="Q117" s="904"/>
      <c r="R117" s="904"/>
      <c r="S117" s="904"/>
    </row>
    <row r="118" spans="17:19" x14ac:dyDescent="0.25">
      <c r="Q118" s="904"/>
      <c r="R118" s="904"/>
      <c r="S118" s="904"/>
    </row>
    <row r="119" spans="17:19" x14ac:dyDescent="0.25">
      <c r="Q119" s="904"/>
      <c r="R119" s="904"/>
      <c r="S119" s="904"/>
    </row>
    <row r="120" spans="17:19" x14ac:dyDescent="0.25">
      <c r="Q120" s="904"/>
      <c r="R120" s="904"/>
      <c r="S120" s="904"/>
    </row>
    <row r="121" spans="17:19" x14ac:dyDescent="0.25">
      <c r="Q121" s="904"/>
      <c r="R121" s="904"/>
      <c r="S121" s="904"/>
    </row>
    <row r="122" spans="17:19" x14ac:dyDescent="0.25">
      <c r="Q122" s="904"/>
      <c r="R122" s="904"/>
      <c r="S122" s="904"/>
    </row>
    <row r="123" spans="17:19" x14ac:dyDescent="0.25">
      <c r="Q123" s="904"/>
      <c r="R123" s="904"/>
      <c r="S123" s="904"/>
    </row>
    <row r="124" spans="17:19" x14ac:dyDescent="0.25">
      <c r="Q124" s="919" t="s">
        <v>223</v>
      </c>
      <c r="R124" s="918"/>
      <c r="S124" s="920">
        <f>(SUM(G$48:G$50,G$61:G$65)/SUM(G$51:G$60))*100</f>
        <v>85.553296625495605</v>
      </c>
    </row>
    <row r="125" spans="17:19" x14ac:dyDescent="0.25">
      <c r="Q125" s="919" t="s">
        <v>224</v>
      </c>
      <c r="R125" s="918"/>
      <c r="S125" s="920">
        <f>(SUM(G$48:G$50)/SUM(G$51:G$60))*100</f>
        <v>51.161621063202098</v>
      </c>
    </row>
    <row r="126" spans="17:19" x14ac:dyDescent="0.25">
      <c r="Q126" s="919" t="s">
        <v>225</v>
      </c>
      <c r="R126" s="918"/>
      <c r="S126" s="920">
        <f>(SUM(G$61:G$65)/SUM(G$51:G$60))*100</f>
        <v>34.391675562293507</v>
      </c>
    </row>
    <row r="127" spans="17:19" x14ac:dyDescent="0.25">
      <c r="Q127" s="919" t="s">
        <v>226</v>
      </c>
      <c r="R127" s="918"/>
      <c r="S127" s="920">
        <f>(SUM(G$61:G$65)/SUM(G$48:G$50))*100</f>
        <v>67.22162990067892</v>
      </c>
    </row>
    <row r="128" spans="17:19" x14ac:dyDescent="0.25">
      <c r="Q128" s="919" t="s">
        <v>227</v>
      </c>
      <c r="R128" s="918"/>
      <c r="S128" s="921">
        <f>(G$21/G$43)*100</f>
        <v>104.67854844135643</v>
      </c>
    </row>
    <row r="129" spans="17:19" x14ac:dyDescent="0.25">
      <c r="Q129" s="919" t="s">
        <v>228</v>
      </c>
      <c r="R129" s="918"/>
      <c r="S129" s="921">
        <f>(SUM(G$48)/SUM(G$28:G$33))*1000</f>
        <v>516.08032576994151</v>
      </c>
    </row>
    <row r="130" spans="17:19" x14ac:dyDescent="0.25">
      <c r="Q130" s="919" t="s">
        <v>229</v>
      </c>
      <c r="R130" s="918"/>
      <c r="S130" s="921">
        <f>(SUM(G$52:G$54)/SUM(G$48:G$51,G$55:G$65))*100</f>
        <v>22.708708789221529</v>
      </c>
    </row>
    <row r="147" spans="4:8" x14ac:dyDescent="0.25">
      <c r="D147" s="19"/>
      <c r="E147" s="19"/>
      <c r="F147" s="19"/>
      <c r="G147" s="19"/>
      <c r="H147" s="19"/>
    </row>
  </sheetData>
  <mergeCells count="3">
    <mergeCell ref="A1:G1"/>
    <mergeCell ref="A23:G23"/>
    <mergeCell ref="A46:G46"/>
  </mergeCells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Z147"/>
  <sheetViews>
    <sheetView workbookViewId="0">
      <selection sqref="A1:G1"/>
    </sheetView>
  </sheetViews>
  <sheetFormatPr defaultRowHeight="15" x14ac:dyDescent="0.25"/>
  <cols>
    <col min="1" max="9" width="9.140625" style="18"/>
    <col min="10" max="11" width="11.140625" style="18" bestFit="1" customWidth="1"/>
    <col min="12" max="12" width="11.140625" style="18" customWidth="1"/>
    <col min="13" max="14" width="11.140625" style="18" bestFit="1" customWidth="1"/>
    <col min="15" max="15" width="11.140625" style="18" customWidth="1"/>
    <col min="16" max="17" width="11.140625" style="18" bestFit="1" customWidth="1"/>
    <col min="18" max="18" width="11.140625" style="18" customWidth="1"/>
    <col min="19" max="20" width="11.140625" style="18" bestFit="1" customWidth="1"/>
    <col min="21" max="21" width="11.140625" style="18" customWidth="1"/>
    <col min="22" max="23" width="11.140625" style="18" bestFit="1" customWidth="1"/>
    <col min="24" max="24" width="11.140625" style="18" customWidth="1"/>
    <col min="25" max="26" width="11.140625" style="18" bestFit="1" customWidth="1"/>
    <col min="27" max="16384" width="9.140625" style="18"/>
  </cols>
  <sheetData>
    <row r="1" spans="1:26" x14ac:dyDescent="0.25">
      <c r="A1" s="922" t="s">
        <v>147</v>
      </c>
      <c r="B1" s="923"/>
      <c r="C1" s="923"/>
      <c r="D1" s="923"/>
      <c r="E1" s="923"/>
      <c r="F1" s="923"/>
      <c r="G1" s="924"/>
      <c r="J1" s="20" t="s">
        <v>23</v>
      </c>
      <c r="K1" s="20" t="s">
        <v>24</v>
      </c>
      <c r="L1" s="20"/>
      <c r="M1" s="20" t="s">
        <v>23</v>
      </c>
      <c r="N1" s="20" t="s">
        <v>24</v>
      </c>
      <c r="O1" s="20"/>
      <c r="P1" s="20" t="s">
        <v>23</v>
      </c>
      <c r="Q1" s="20" t="s">
        <v>24</v>
      </c>
      <c r="R1" s="20"/>
      <c r="S1" s="20" t="s">
        <v>23</v>
      </c>
      <c r="T1" s="20" t="s">
        <v>24</v>
      </c>
      <c r="U1" s="20"/>
      <c r="V1" s="20" t="s">
        <v>23</v>
      </c>
      <c r="W1" s="20" t="s">
        <v>24</v>
      </c>
      <c r="X1" s="20"/>
      <c r="Y1" s="20" t="s">
        <v>23</v>
      </c>
      <c r="Z1" s="20" t="s">
        <v>24</v>
      </c>
    </row>
    <row r="2" spans="1:26" x14ac:dyDescent="0.25">
      <c r="A2" s="561" t="s">
        <v>1</v>
      </c>
      <c r="B2" s="555">
        <v>2010</v>
      </c>
      <c r="C2" s="555">
        <v>2015</v>
      </c>
      <c r="D2" s="555">
        <v>2020</v>
      </c>
      <c r="E2" s="555">
        <v>2025</v>
      </c>
      <c r="F2" s="555">
        <v>2030</v>
      </c>
      <c r="G2" s="564">
        <v>2035</v>
      </c>
      <c r="J2" s="1">
        <f>B2</f>
        <v>2010</v>
      </c>
      <c r="K2" s="1">
        <f>B24</f>
        <v>2010</v>
      </c>
      <c r="L2" s="1"/>
      <c r="M2" s="1">
        <v>2015</v>
      </c>
      <c r="N2" s="1">
        <v>2015</v>
      </c>
      <c r="O2" s="1"/>
      <c r="P2" s="1">
        <v>2020</v>
      </c>
      <c r="Q2" s="1">
        <v>2020</v>
      </c>
      <c r="R2" s="1"/>
      <c r="S2" s="1">
        <v>2025</v>
      </c>
      <c r="T2" s="1">
        <v>2025</v>
      </c>
      <c r="U2" s="1"/>
      <c r="V2" s="1">
        <v>2030</v>
      </c>
      <c r="W2" s="1">
        <v>2030</v>
      </c>
      <c r="X2" s="1"/>
      <c r="Y2" s="1">
        <v>2035</v>
      </c>
      <c r="Z2" s="1">
        <v>2035</v>
      </c>
    </row>
    <row r="3" spans="1:26" x14ac:dyDescent="0.25">
      <c r="A3" s="561" t="s">
        <v>2</v>
      </c>
      <c r="B3" s="555">
        <v>212</v>
      </c>
      <c r="C3" s="556">
        <v>177.82288683331439</v>
      </c>
      <c r="D3" s="556">
        <v>174.71644880956967</v>
      </c>
      <c r="E3" s="556">
        <v>217.51120894046207</v>
      </c>
      <c r="F3" s="556">
        <v>255.02218727359067</v>
      </c>
      <c r="G3" s="565">
        <v>266.02343346432616</v>
      </c>
      <c r="I3" s="21" t="s">
        <v>2</v>
      </c>
      <c r="J3" s="20">
        <f>-B3/B$66</f>
        <v>-3.7735849056603772E-2</v>
      </c>
      <c r="K3" s="20">
        <f>B25/B$66</f>
        <v>3.5421858312566751E-2</v>
      </c>
      <c r="L3" s="21" t="s">
        <v>2</v>
      </c>
      <c r="M3" s="20">
        <f>-C3/C$66</f>
        <v>-3.1516972980314611E-2</v>
      </c>
      <c r="N3" s="20">
        <f>C25/C$66</f>
        <v>3.0270599862694373E-2</v>
      </c>
      <c r="O3" s="21" t="s">
        <v>2</v>
      </c>
      <c r="P3" s="20">
        <f>-D3/D$66</f>
        <v>-3.098435113333646E-2</v>
      </c>
      <c r="Q3" s="20">
        <f>D25/D$66</f>
        <v>2.976949183802528E-2</v>
      </c>
      <c r="R3" s="21" t="s">
        <v>2</v>
      </c>
      <c r="S3" s="20">
        <f>-E3/E$66</f>
        <v>-3.8162083978993372E-2</v>
      </c>
      <c r="T3" s="20">
        <f>E25/E$66</f>
        <v>3.666552857877816E-2</v>
      </c>
      <c r="U3" s="21" t="s">
        <v>2</v>
      </c>
      <c r="V3" s="20">
        <f>-F3/F$66</f>
        <v>-4.3847198411418244E-2</v>
      </c>
      <c r="W3" s="20">
        <f>F25/F$66</f>
        <v>4.2127700475636326E-2</v>
      </c>
      <c r="X3" s="21" t="s">
        <v>2</v>
      </c>
      <c r="Y3" s="20">
        <f>-G3/G$66</f>
        <v>-4.4799390238758625E-2</v>
      </c>
      <c r="Z3" s="20">
        <f>G25/G$66</f>
        <v>4.3042551405337102E-2</v>
      </c>
    </row>
    <row r="4" spans="1:26" x14ac:dyDescent="0.25">
      <c r="A4" s="561" t="s">
        <v>3</v>
      </c>
      <c r="B4" s="555">
        <v>206</v>
      </c>
      <c r="C4" s="556">
        <v>207.82931467723134</v>
      </c>
      <c r="D4" s="556">
        <v>173.74709037489168</v>
      </c>
      <c r="E4" s="556">
        <v>171.2228892262431</v>
      </c>
      <c r="F4" s="556">
        <v>213.95222298206664</v>
      </c>
      <c r="G4" s="565">
        <v>250.70082835226953</v>
      </c>
      <c r="I4" s="21" t="s">
        <v>3</v>
      </c>
      <c r="J4" s="20">
        <f t="shared" ref="J4:J20" si="0">-B4/B$66</f>
        <v>-3.6667853328586686E-2</v>
      </c>
      <c r="K4" s="20">
        <f t="shared" ref="K4:K20" si="1">B26/B$66</f>
        <v>3.55998576005696E-2</v>
      </c>
      <c r="L4" s="21" t="s">
        <v>3</v>
      </c>
      <c r="M4" s="20">
        <f t="shared" ref="M4:M20" si="2">-C4/C$66</f>
        <v>-3.6835252266146763E-2</v>
      </c>
      <c r="N4" s="20">
        <f t="shared" ref="N4:N20" si="3">C26/C$66</f>
        <v>3.4607541945958074E-2</v>
      </c>
      <c r="O4" s="21" t="s">
        <v>3</v>
      </c>
      <c r="P4" s="20">
        <f t="shared" ref="P4:P20" si="4">-D4/D$66</f>
        <v>-3.0812444353415239E-2</v>
      </c>
      <c r="Q4" s="20">
        <f t="shared" ref="Q4:Q20" si="5">D26/D$66</f>
        <v>2.9650659740887968E-2</v>
      </c>
      <c r="R4" s="21" t="s">
        <v>3</v>
      </c>
      <c r="S4" s="20">
        <f t="shared" ref="S4:S20" si="6">-E4/E$66</f>
        <v>-3.0040853111006061E-2</v>
      </c>
      <c r="T4" s="20">
        <f t="shared" ref="T4:T20" si="7">E26/E$66</f>
        <v>2.8904744850805769E-2</v>
      </c>
      <c r="U4" s="21" t="s">
        <v>3</v>
      </c>
      <c r="V4" s="20">
        <f t="shared" ref="V4:V20" si="8">-F4/F$66</f>
        <v>-3.678584076135466E-2</v>
      </c>
      <c r="W4" s="20">
        <f t="shared" ref="W4:W20" si="9">F26/F$66</f>
        <v>3.5394456584317134E-2</v>
      </c>
      <c r="X4" s="21" t="s">
        <v>3</v>
      </c>
      <c r="Y4" s="20">
        <f t="shared" ref="Y4:Y20" si="10">-G4/G$66</f>
        <v>-4.2219003402343046E-2</v>
      </c>
      <c r="Z4" s="20">
        <f t="shared" ref="Z4:Z20" si="11">G26/G$66</f>
        <v>4.0622122192794541E-2</v>
      </c>
    </row>
    <row r="5" spans="1:26" x14ac:dyDescent="0.25">
      <c r="A5" s="561" t="s">
        <v>4</v>
      </c>
      <c r="B5" s="555">
        <v>188</v>
      </c>
      <c r="C5" s="556">
        <v>202.52493360126093</v>
      </c>
      <c r="D5" s="556">
        <v>204.1206511752832</v>
      </c>
      <c r="E5" s="556">
        <v>170.05853815577007</v>
      </c>
      <c r="F5" s="556">
        <v>168.14238689194536</v>
      </c>
      <c r="G5" s="565">
        <v>210.89839167394706</v>
      </c>
      <c r="I5" s="21" t="s">
        <v>4</v>
      </c>
      <c r="J5" s="20">
        <f t="shared" si="0"/>
        <v>-3.346386614453542E-2</v>
      </c>
      <c r="K5" s="20">
        <f t="shared" si="1"/>
        <v>3.6845852616589535E-2</v>
      </c>
      <c r="L5" s="21" t="s">
        <v>4</v>
      </c>
      <c r="M5" s="20">
        <f t="shared" si="2"/>
        <v>-3.5895114368119284E-2</v>
      </c>
      <c r="N5" s="20">
        <f t="shared" si="3"/>
        <v>3.4769674223569143E-2</v>
      </c>
      <c r="O5" s="21" t="s">
        <v>4</v>
      </c>
      <c r="P5" s="20">
        <f t="shared" si="4"/>
        <v>-3.6198915286297019E-2</v>
      </c>
      <c r="Q5" s="20">
        <f t="shared" si="5"/>
        <v>3.3985633659616175E-2</v>
      </c>
      <c r="R5" s="21" t="s">
        <v>4</v>
      </c>
      <c r="S5" s="20">
        <f t="shared" si="6"/>
        <v>-2.9836569094798943E-2</v>
      </c>
      <c r="T5" s="20">
        <f t="shared" si="7"/>
        <v>2.8720262599725845E-2</v>
      </c>
      <c r="U5" s="21" t="s">
        <v>4</v>
      </c>
      <c r="V5" s="20">
        <f t="shared" si="8"/>
        <v>-2.8909534022273909E-2</v>
      </c>
      <c r="W5" s="20">
        <f t="shared" si="9"/>
        <v>2.7810743140485195E-2</v>
      </c>
      <c r="X5" s="21" t="s">
        <v>4</v>
      </c>
      <c r="Y5" s="20">
        <f t="shared" si="10"/>
        <v>-3.5516116855903654E-2</v>
      </c>
      <c r="Z5" s="20">
        <f t="shared" si="11"/>
        <v>3.41663932351026E-2</v>
      </c>
    </row>
    <row r="6" spans="1:26" x14ac:dyDescent="0.25">
      <c r="A6" s="561" t="s">
        <v>5</v>
      </c>
      <c r="B6" s="555">
        <v>201</v>
      </c>
      <c r="C6" s="556">
        <v>184.4378508117295</v>
      </c>
      <c r="D6" s="556">
        <v>199.24357524343742</v>
      </c>
      <c r="E6" s="556">
        <v>200.58666873818822</v>
      </c>
      <c r="F6" s="556">
        <v>166.56755924763334</v>
      </c>
      <c r="G6" s="565">
        <v>165.27569498437222</v>
      </c>
      <c r="I6" s="21" t="s">
        <v>5</v>
      </c>
      <c r="J6" s="20">
        <f t="shared" si="0"/>
        <v>-3.5777856888572449E-2</v>
      </c>
      <c r="K6" s="20">
        <f t="shared" si="1"/>
        <v>2.5631897472410112E-2</v>
      </c>
      <c r="L6" s="21" t="s">
        <v>5</v>
      </c>
      <c r="M6" s="20">
        <f t="shared" si="2"/>
        <v>-3.2689395972012474E-2</v>
      </c>
      <c r="N6" s="20">
        <f t="shared" si="3"/>
        <v>3.6233206056972084E-2</v>
      </c>
      <c r="O6" s="21" t="s">
        <v>5</v>
      </c>
      <c r="P6" s="20">
        <f t="shared" si="4"/>
        <v>-3.5334010841375767E-2</v>
      </c>
      <c r="Q6" s="20">
        <f t="shared" si="5"/>
        <v>3.415713708551725E-2</v>
      </c>
      <c r="R6" s="21" t="s">
        <v>5</v>
      </c>
      <c r="S6" s="20">
        <f t="shared" si="6"/>
        <v>-3.5192693446656188E-2</v>
      </c>
      <c r="T6" s="20">
        <f t="shared" si="7"/>
        <v>3.3032219985519966E-2</v>
      </c>
      <c r="U6" s="21" t="s">
        <v>5</v>
      </c>
      <c r="V6" s="20">
        <f t="shared" si="8"/>
        <v>-2.8638766286642123E-2</v>
      </c>
      <c r="W6" s="20">
        <f t="shared" si="9"/>
        <v>2.7587484012819331E-2</v>
      </c>
      <c r="X6" s="21" t="s">
        <v>5</v>
      </c>
      <c r="Y6" s="20">
        <f t="shared" si="10"/>
        <v>-2.7833075681206278E-2</v>
      </c>
      <c r="Z6" s="20">
        <f t="shared" si="11"/>
        <v>2.6780824096829921E-2</v>
      </c>
    </row>
    <row r="7" spans="1:26" x14ac:dyDescent="0.25">
      <c r="A7" s="561" t="s">
        <v>6</v>
      </c>
      <c r="B7" s="555">
        <v>102</v>
      </c>
      <c r="C7" s="556">
        <v>198.42033710209029</v>
      </c>
      <c r="D7" s="556">
        <v>180.31251530160341</v>
      </c>
      <c r="E7" s="556">
        <v>195.3584031099702</v>
      </c>
      <c r="F7" s="556">
        <v>196.47741379099344</v>
      </c>
      <c r="G7" s="565">
        <v>162.64992540601051</v>
      </c>
      <c r="I7" s="21" t="s">
        <v>6</v>
      </c>
      <c r="J7" s="20">
        <f t="shared" si="0"/>
        <v>-1.8155927376290494E-2</v>
      </c>
      <c r="K7" s="20">
        <f t="shared" si="1"/>
        <v>1.2815948736205056E-2</v>
      </c>
      <c r="L7" s="21" t="s">
        <v>6</v>
      </c>
      <c r="M7" s="20">
        <f t="shared" si="2"/>
        <v>-3.5167623890019477E-2</v>
      </c>
      <c r="N7" s="20">
        <f t="shared" si="3"/>
        <v>2.5266815838365549E-2</v>
      </c>
      <c r="O7" s="21" t="s">
        <v>6</v>
      </c>
      <c r="P7" s="20">
        <f t="shared" si="4"/>
        <v>-3.1976761924284121E-2</v>
      </c>
      <c r="Q7" s="20">
        <f t="shared" si="5"/>
        <v>3.5772191955796194E-2</v>
      </c>
      <c r="R7" s="21" t="s">
        <v>6</v>
      </c>
      <c r="S7" s="20">
        <f t="shared" si="6"/>
        <v>-3.4275400434767525E-2</v>
      </c>
      <c r="T7" s="20">
        <f t="shared" si="7"/>
        <v>3.3143972926180779E-2</v>
      </c>
      <c r="U7" s="21" t="s">
        <v>6</v>
      </c>
      <c r="V7" s="20">
        <f t="shared" si="8"/>
        <v>-3.3781312277012823E-2</v>
      </c>
      <c r="W7" s="20">
        <f t="shared" si="9"/>
        <v>3.1778956640958221E-2</v>
      </c>
      <c r="X7" s="21" t="s">
        <v>6</v>
      </c>
      <c r="Y7" s="20">
        <f t="shared" si="10"/>
        <v>-2.7390885779037897E-2</v>
      </c>
      <c r="Z7" s="20">
        <f t="shared" si="11"/>
        <v>2.6470530767166229E-2</v>
      </c>
    </row>
    <row r="8" spans="1:26" x14ac:dyDescent="0.25">
      <c r="A8" s="561" t="s">
        <v>7</v>
      </c>
      <c r="B8" s="555">
        <v>128</v>
      </c>
      <c r="C8" s="556">
        <v>99.329590903538261</v>
      </c>
      <c r="D8" s="556">
        <v>195.76366477079532</v>
      </c>
      <c r="E8" s="556">
        <v>176.12003016341038</v>
      </c>
      <c r="F8" s="556">
        <v>191.45388661066158</v>
      </c>
      <c r="G8" s="565">
        <v>192.37568028942988</v>
      </c>
      <c r="I8" s="21" t="s">
        <v>7</v>
      </c>
      <c r="J8" s="20">
        <f t="shared" si="0"/>
        <v>-2.2783908864364544E-2</v>
      </c>
      <c r="K8" s="20">
        <f t="shared" si="1"/>
        <v>2.4741901032395871E-2</v>
      </c>
      <c r="L8" s="21" t="s">
        <v>7</v>
      </c>
      <c r="M8" s="20">
        <f t="shared" si="2"/>
        <v>-1.7604978124030887E-2</v>
      </c>
      <c r="N8" s="20">
        <f t="shared" si="3"/>
        <v>1.2319234021152007E-2</v>
      </c>
      <c r="O8" s="21" t="s">
        <v>7</v>
      </c>
      <c r="P8" s="20">
        <f t="shared" si="4"/>
        <v>-3.4716880807360261E-2</v>
      </c>
      <c r="Q8" s="20">
        <f t="shared" si="5"/>
        <v>2.5023783432407451E-2</v>
      </c>
      <c r="R8" s="21" t="s">
        <v>7</v>
      </c>
      <c r="S8" s="20">
        <f t="shared" si="6"/>
        <v>-3.0900050688048165E-2</v>
      </c>
      <c r="T8" s="20">
        <f t="shared" si="7"/>
        <v>3.4903282648092768E-2</v>
      </c>
      <c r="U8" s="21" t="s">
        <v>7</v>
      </c>
      <c r="V8" s="20">
        <f t="shared" si="8"/>
        <v>-3.291759294593808E-2</v>
      </c>
      <c r="W8" s="20">
        <f t="shared" si="9"/>
        <v>3.1845631268142507E-2</v>
      </c>
      <c r="X8" s="21" t="s">
        <v>7</v>
      </c>
      <c r="Y8" s="20">
        <f t="shared" si="10"/>
        <v>-3.2396819563974819E-2</v>
      </c>
      <c r="Z8" s="20">
        <f t="shared" si="11"/>
        <v>3.0555125774286596E-2</v>
      </c>
    </row>
    <row r="9" spans="1:26" x14ac:dyDescent="0.25">
      <c r="A9" s="561" t="s">
        <v>8</v>
      </c>
      <c r="B9" s="555">
        <v>164</v>
      </c>
      <c r="C9" s="556">
        <v>124.47980039864956</v>
      </c>
      <c r="D9" s="556">
        <v>96.653990017858291</v>
      </c>
      <c r="E9" s="556">
        <v>192.99287915995163</v>
      </c>
      <c r="F9" s="556">
        <v>171.87550965208513</v>
      </c>
      <c r="G9" s="565">
        <v>187.52923567936745</v>
      </c>
      <c r="I9" s="21" t="s">
        <v>8</v>
      </c>
      <c r="J9" s="20">
        <f t="shared" si="0"/>
        <v>-2.9191883232467072E-2</v>
      </c>
      <c r="K9" s="20">
        <f t="shared" si="1"/>
        <v>2.8835884656461374E-2</v>
      </c>
      <c r="L9" s="21" t="s">
        <v>8</v>
      </c>
      <c r="M9" s="20">
        <f t="shared" si="2"/>
        <v>-2.2062550977685478E-2</v>
      </c>
      <c r="N9" s="20">
        <f t="shared" si="3"/>
        <v>2.4090945628654385E-2</v>
      </c>
      <c r="O9" s="21" t="s">
        <v>8</v>
      </c>
      <c r="P9" s="20">
        <f t="shared" si="4"/>
        <v>-1.714069388175023E-2</v>
      </c>
      <c r="Q9" s="20">
        <f t="shared" si="5"/>
        <v>1.1890683887359128E-2</v>
      </c>
      <c r="R9" s="21" t="s">
        <v>8</v>
      </c>
      <c r="S9" s="20">
        <f t="shared" si="6"/>
        <v>-3.3860372059564853E-2</v>
      </c>
      <c r="T9" s="20">
        <f t="shared" si="7"/>
        <v>2.4498725876280554E-2</v>
      </c>
      <c r="U9" s="21" t="s">
        <v>8</v>
      </c>
      <c r="V9" s="20">
        <f t="shared" si="8"/>
        <v>-2.9551387878630431E-2</v>
      </c>
      <c r="W9" s="20">
        <f t="shared" si="9"/>
        <v>3.3721304450303378E-2</v>
      </c>
      <c r="X9" s="21" t="s">
        <v>8</v>
      </c>
      <c r="Y9" s="20">
        <f t="shared" si="10"/>
        <v>-3.1580659271141703E-2</v>
      </c>
      <c r="Z9" s="20">
        <f t="shared" si="11"/>
        <v>3.0576681538425632E-2</v>
      </c>
    </row>
    <row r="10" spans="1:26" x14ac:dyDescent="0.25">
      <c r="A10" s="561" t="s">
        <v>9</v>
      </c>
      <c r="B10" s="555">
        <v>147</v>
      </c>
      <c r="C10" s="556">
        <v>160.37627902266681</v>
      </c>
      <c r="D10" s="556">
        <v>120.91570843646784</v>
      </c>
      <c r="E10" s="556">
        <v>93.946216492495097</v>
      </c>
      <c r="F10" s="556">
        <v>190.0878813737495</v>
      </c>
      <c r="G10" s="565">
        <v>167.57804299438823</v>
      </c>
      <c r="I10" s="21" t="s">
        <v>9</v>
      </c>
      <c r="J10" s="20">
        <f t="shared" si="0"/>
        <v>-2.6165895336418655E-2</v>
      </c>
      <c r="K10" s="20">
        <f t="shared" si="1"/>
        <v>2.8301886792452831E-2</v>
      </c>
      <c r="L10" s="21" t="s">
        <v>9</v>
      </c>
      <c r="M10" s="20">
        <f t="shared" si="2"/>
        <v>-2.8424771089105013E-2</v>
      </c>
      <c r="N10" s="20">
        <f t="shared" si="3"/>
        <v>2.815474222022369E-2</v>
      </c>
      <c r="O10" s="21" t="s">
        <v>9</v>
      </c>
      <c r="P10" s="20">
        <f t="shared" si="4"/>
        <v>-2.1443285925614852E-2</v>
      </c>
      <c r="Q10" s="20">
        <f t="shared" si="5"/>
        <v>2.356234742959561E-2</v>
      </c>
      <c r="R10" s="21" t="s">
        <v>9</v>
      </c>
      <c r="S10" s="20">
        <f t="shared" si="6"/>
        <v>-1.6482752409677604E-2</v>
      </c>
      <c r="T10" s="20">
        <f t="shared" si="7"/>
        <v>1.1337798894530678E-2</v>
      </c>
      <c r="U10" s="21" t="s">
        <v>9</v>
      </c>
      <c r="V10" s="20">
        <f t="shared" si="8"/>
        <v>-3.268272905705745E-2</v>
      </c>
      <c r="W10" s="20">
        <f t="shared" si="9"/>
        <v>2.3754902972420583E-2</v>
      </c>
      <c r="X10" s="21" t="s">
        <v>9</v>
      </c>
      <c r="Y10" s="20">
        <f t="shared" si="10"/>
        <v>-2.8220800121955474E-2</v>
      </c>
      <c r="Z10" s="20">
        <f t="shared" si="11"/>
        <v>3.2555256365494438E-2</v>
      </c>
    </row>
    <row r="11" spans="1:26" x14ac:dyDescent="0.25">
      <c r="A11" s="561" t="s">
        <v>10</v>
      </c>
      <c r="B11" s="555">
        <v>185</v>
      </c>
      <c r="C11" s="556">
        <v>142.64760424728215</v>
      </c>
      <c r="D11" s="556">
        <v>156.63899271768321</v>
      </c>
      <c r="E11" s="556">
        <v>117.26989646772179</v>
      </c>
      <c r="F11" s="556">
        <v>91.209321086312301</v>
      </c>
      <c r="G11" s="565">
        <v>187.01523778196679</v>
      </c>
      <c r="I11" s="21" t="s">
        <v>10</v>
      </c>
      <c r="J11" s="20">
        <f t="shared" si="0"/>
        <v>-3.2929868280526881E-2</v>
      </c>
      <c r="K11" s="20">
        <f t="shared" si="1"/>
        <v>2.6521893912424349E-2</v>
      </c>
      <c r="L11" s="21" t="s">
        <v>10</v>
      </c>
      <c r="M11" s="20">
        <f t="shared" si="2"/>
        <v>-2.5282576212939594E-2</v>
      </c>
      <c r="N11" s="20">
        <f t="shared" si="3"/>
        <v>2.7620704857142828E-2</v>
      </c>
      <c r="O11" s="21" t="s">
        <v>10</v>
      </c>
      <c r="P11" s="20">
        <f t="shared" si="4"/>
        <v>-2.7778480987938888E-2</v>
      </c>
      <c r="Q11" s="20">
        <f t="shared" si="5"/>
        <v>2.7592199859299185E-2</v>
      </c>
      <c r="R11" s="21" t="s">
        <v>10</v>
      </c>
      <c r="S11" s="20">
        <f t="shared" si="6"/>
        <v>-2.0574864435763594E-2</v>
      </c>
      <c r="T11" s="20">
        <f t="shared" si="7"/>
        <v>2.2757129445805376E-2</v>
      </c>
      <c r="U11" s="21" t="s">
        <v>10</v>
      </c>
      <c r="V11" s="20">
        <f t="shared" si="8"/>
        <v>-1.5682059829374075E-2</v>
      </c>
      <c r="W11" s="20">
        <f t="shared" si="9"/>
        <v>1.0694231640335155E-2</v>
      </c>
      <c r="X11" s="21" t="s">
        <v>10</v>
      </c>
      <c r="Y11" s="20">
        <f t="shared" si="10"/>
        <v>-3.1494100007968213E-2</v>
      </c>
      <c r="Z11" s="20">
        <f t="shared" si="11"/>
        <v>2.3002204877901878E-2</v>
      </c>
    </row>
    <row r="12" spans="1:26" x14ac:dyDescent="0.25">
      <c r="A12" s="562" t="s">
        <v>11</v>
      </c>
      <c r="B12" s="557">
        <v>208</v>
      </c>
      <c r="C12" s="558">
        <v>179.8237204957768</v>
      </c>
      <c r="D12" s="558">
        <v>138.34059006172569</v>
      </c>
      <c r="E12" s="558">
        <v>152.90363481366509</v>
      </c>
      <c r="F12" s="558">
        <v>113.66971978938602</v>
      </c>
      <c r="G12" s="566">
        <v>88.534729085127182</v>
      </c>
      <c r="I12" s="21" t="s">
        <v>11</v>
      </c>
      <c r="J12" s="20">
        <f t="shared" si="0"/>
        <v>-3.7023851904592384E-2</v>
      </c>
      <c r="K12" s="20">
        <f t="shared" si="1"/>
        <v>3.6667853328586686E-2</v>
      </c>
      <c r="L12" s="21" t="s">
        <v>11</v>
      </c>
      <c r="M12" s="20">
        <f t="shared" si="2"/>
        <v>-3.1871596738824635E-2</v>
      </c>
      <c r="N12" s="20">
        <f t="shared" si="3"/>
        <v>2.5650302013129463E-2</v>
      </c>
      <c r="O12" s="21" t="s">
        <v>11</v>
      </c>
      <c r="P12" s="20">
        <f t="shared" si="4"/>
        <v>-2.4533428006754957E-2</v>
      </c>
      <c r="Q12" s="20">
        <f t="shared" si="5"/>
        <v>2.7057273604528465E-2</v>
      </c>
      <c r="R12" s="21" t="s">
        <v>11</v>
      </c>
      <c r="S12" s="20">
        <f t="shared" si="6"/>
        <v>-2.6826761622430372E-2</v>
      </c>
      <c r="T12" s="20">
        <f t="shared" si="7"/>
        <v>2.670134954689897E-2</v>
      </c>
      <c r="U12" s="21" t="s">
        <v>11</v>
      </c>
      <c r="V12" s="20">
        <f t="shared" si="8"/>
        <v>-1.9543784837938536E-2</v>
      </c>
      <c r="W12" s="20">
        <f t="shared" si="9"/>
        <v>2.174633385980029E-2</v>
      </c>
      <c r="X12" s="21" t="s">
        <v>11</v>
      </c>
      <c r="Y12" s="20">
        <f t="shared" si="10"/>
        <v>-1.4909595843928798E-2</v>
      </c>
      <c r="Z12" s="20">
        <f t="shared" si="11"/>
        <v>1.0070873983877541E-2</v>
      </c>
    </row>
    <row r="13" spans="1:26" x14ac:dyDescent="0.25">
      <c r="A13" s="562" t="s">
        <v>12</v>
      </c>
      <c r="B13" s="557">
        <v>238</v>
      </c>
      <c r="C13" s="558">
        <v>200.86557415548432</v>
      </c>
      <c r="D13" s="558">
        <v>173.75303319748807</v>
      </c>
      <c r="E13" s="558">
        <v>133.34494168790073</v>
      </c>
      <c r="F13" s="558">
        <v>148.39498776793093</v>
      </c>
      <c r="G13" s="566">
        <v>109.54635885482733</v>
      </c>
      <c r="I13" s="21" t="s">
        <v>12</v>
      </c>
      <c r="J13" s="20">
        <f t="shared" si="0"/>
        <v>-4.2363830544677822E-2</v>
      </c>
      <c r="K13" s="20">
        <f t="shared" si="1"/>
        <v>3.6845852616589535E-2</v>
      </c>
      <c r="L13" s="21" t="s">
        <v>12</v>
      </c>
      <c r="M13" s="20">
        <f t="shared" si="2"/>
        <v>-3.5601012817140676E-2</v>
      </c>
      <c r="N13" s="20">
        <f t="shared" si="3"/>
        <v>3.5503584299053335E-2</v>
      </c>
      <c r="O13" s="21" t="s">
        <v>12</v>
      </c>
      <c r="P13" s="20">
        <f t="shared" si="4"/>
        <v>-3.0813498258203849E-2</v>
      </c>
      <c r="Q13" s="20">
        <f t="shared" si="5"/>
        <v>2.4794961549909161E-2</v>
      </c>
      <c r="R13" s="21" t="s">
        <v>12</v>
      </c>
      <c r="S13" s="20">
        <f t="shared" si="6"/>
        <v>-2.3395212079670547E-2</v>
      </c>
      <c r="T13" s="20">
        <f t="shared" si="7"/>
        <v>2.6071569200753715E-2</v>
      </c>
      <c r="U13" s="21" t="s">
        <v>12</v>
      </c>
      <c r="V13" s="20">
        <f t="shared" si="8"/>
        <v>-2.551426815636235E-2</v>
      </c>
      <c r="W13" s="20">
        <f t="shared" si="9"/>
        <v>2.5463325658453488E-2</v>
      </c>
      <c r="X13" s="21" t="s">
        <v>12</v>
      </c>
      <c r="Y13" s="20">
        <f t="shared" si="10"/>
        <v>-1.8448036760004505E-2</v>
      </c>
      <c r="Z13" s="20">
        <f t="shared" si="11"/>
        <v>2.0666576556659023E-2</v>
      </c>
    </row>
    <row r="14" spans="1:26" x14ac:dyDescent="0.25">
      <c r="A14" s="562" t="s">
        <v>13</v>
      </c>
      <c r="B14" s="557">
        <v>204</v>
      </c>
      <c r="C14" s="558">
        <v>229.34349458258515</v>
      </c>
      <c r="D14" s="558">
        <v>192.60951234170309</v>
      </c>
      <c r="E14" s="558">
        <v>166.70676174315287</v>
      </c>
      <c r="F14" s="558">
        <v>127.64906068601903</v>
      </c>
      <c r="G14" s="566">
        <v>143.06345963707176</v>
      </c>
      <c r="I14" s="21" t="s">
        <v>13</v>
      </c>
      <c r="J14" s="20">
        <f t="shared" si="0"/>
        <v>-3.6311854752580988E-2</v>
      </c>
      <c r="K14" s="20">
        <f t="shared" si="1"/>
        <v>3.4531861872552506E-2</v>
      </c>
      <c r="L14" s="21" t="s">
        <v>13</v>
      </c>
      <c r="M14" s="20">
        <f t="shared" si="2"/>
        <v>-4.0648382504023611E-2</v>
      </c>
      <c r="N14" s="20">
        <f t="shared" si="3"/>
        <v>3.5584806495184335E-2</v>
      </c>
      <c r="O14" s="21" t="s">
        <v>13</v>
      </c>
      <c r="P14" s="20">
        <f t="shared" si="4"/>
        <v>-3.4157520958548439E-2</v>
      </c>
      <c r="Q14" s="20">
        <f t="shared" si="5"/>
        <v>3.4419199683407752E-2</v>
      </c>
      <c r="R14" s="21" t="s">
        <v>13</v>
      </c>
      <c r="S14" s="20">
        <f t="shared" si="6"/>
        <v>-2.9248503893193088E-2</v>
      </c>
      <c r="T14" s="20">
        <f t="shared" si="7"/>
        <v>2.3607713523229643E-2</v>
      </c>
      <c r="U14" s="21" t="s">
        <v>13</v>
      </c>
      <c r="V14" s="20">
        <f t="shared" si="8"/>
        <v>-2.1947320547942999E-2</v>
      </c>
      <c r="W14" s="20">
        <f t="shared" si="9"/>
        <v>2.4800256502940158E-2</v>
      </c>
      <c r="X14" s="21" t="s">
        <v>13</v>
      </c>
      <c r="Y14" s="20">
        <f t="shared" si="10"/>
        <v>-2.4092448073930833E-2</v>
      </c>
      <c r="Z14" s="20">
        <f t="shared" si="11"/>
        <v>2.4188769213170931E-2</v>
      </c>
    </row>
    <row r="15" spans="1:26" x14ac:dyDescent="0.25">
      <c r="A15" s="562" t="s">
        <v>14</v>
      </c>
      <c r="B15" s="557">
        <v>172</v>
      </c>
      <c r="C15" s="558">
        <v>192.48649385792012</v>
      </c>
      <c r="D15" s="558">
        <v>216.42846116538314</v>
      </c>
      <c r="E15" s="558">
        <v>180.83872961458098</v>
      </c>
      <c r="F15" s="558">
        <v>156.66068914977828</v>
      </c>
      <c r="G15" s="566">
        <v>119.70578362586024</v>
      </c>
      <c r="I15" s="21" t="s">
        <v>14</v>
      </c>
      <c r="J15" s="20">
        <f t="shared" si="0"/>
        <v>-3.0615877536489856E-2</v>
      </c>
      <c r="K15" s="20">
        <f t="shared" si="1"/>
        <v>2.8301886792452831E-2</v>
      </c>
      <c r="L15" s="21" t="s">
        <v>14</v>
      </c>
      <c r="M15" s="20">
        <f t="shared" si="2"/>
        <v>-3.4115921375644953E-2</v>
      </c>
      <c r="N15" s="20">
        <f t="shared" si="3"/>
        <v>3.3165736546174156E-2</v>
      </c>
      <c r="O15" s="21" t="s">
        <v>14</v>
      </c>
      <c r="P15" s="20">
        <f t="shared" si="4"/>
        <v>-3.8381591897537502E-2</v>
      </c>
      <c r="Q15" s="20">
        <f t="shared" si="5"/>
        <v>3.4278435551189736E-2</v>
      </c>
      <c r="R15" s="21" t="s">
        <v>14</v>
      </c>
      <c r="S15" s="20">
        <f t="shared" si="6"/>
        <v>-3.1727940917725905E-2</v>
      </c>
      <c r="T15" s="20">
        <f t="shared" si="7"/>
        <v>3.2745925022084184E-2</v>
      </c>
      <c r="U15" s="21" t="s">
        <v>14</v>
      </c>
      <c r="V15" s="20">
        <f t="shared" si="8"/>
        <v>-2.6935430182984676E-2</v>
      </c>
      <c r="W15" s="20">
        <f t="shared" si="9"/>
        <v>2.2100844373891371E-2</v>
      </c>
      <c r="X15" s="21" t="s">
        <v>14</v>
      </c>
      <c r="Y15" s="20">
        <f t="shared" si="10"/>
        <v>-2.0158923763422751E-2</v>
      </c>
      <c r="Z15" s="20">
        <f t="shared" si="11"/>
        <v>2.3413251998020596E-2</v>
      </c>
    </row>
    <row r="16" spans="1:26" x14ac:dyDescent="0.25">
      <c r="A16" s="562" t="s">
        <v>15</v>
      </c>
      <c r="B16" s="557">
        <v>122</v>
      </c>
      <c r="C16" s="558">
        <v>159.52795173882149</v>
      </c>
      <c r="D16" s="558">
        <v>178.15159334529031</v>
      </c>
      <c r="E16" s="558">
        <v>200.32933188266614</v>
      </c>
      <c r="F16" s="558">
        <v>166.55577723942963</v>
      </c>
      <c r="G16" s="566">
        <v>144.4594613932822</v>
      </c>
      <c r="I16" s="21" t="s">
        <v>15</v>
      </c>
      <c r="J16" s="20">
        <f t="shared" si="0"/>
        <v>-2.1715913136347454E-2</v>
      </c>
      <c r="K16" s="20">
        <f t="shared" si="1"/>
        <v>2.6343894624421504E-2</v>
      </c>
      <c r="L16" s="21" t="s">
        <v>15</v>
      </c>
      <c r="M16" s="20">
        <f t="shared" si="2"/>
        <v>-2.8274415257189638E-2</v>
      </c>
      <c r="N16" s="20">
        <f t="shared" si="3"/>
        <v>2.6761504412819628E-2</v>
      </c>
      <c r="O16" s="21" t="s">
        <v>15</v>
      </c>
      <c r="P16" s="20">
        <f t="shared" si="4"/>
        <v>-3.1593542341226327E-2</v>
      </c>
      <c r="Q16" s="20">
        <f t="shared" si="5"/>
        <v>3.1585069070042444E-2</v>
      </c>
      <c r="R16" s="21" t="s">
        <v>15</v>
      </c>
      <c r="S16" s="20">
        <f t="shared" si="6"/>
        <v>-3.5147544000155656E-2</v>
      </c>
      <c r="T16" s="20">
        <f t="shared" si="7"/>
        <v>3.2212049028835003E-2</v>
      </c>
      <c r="U16" s="21" t="s">
        <v>15</v>
      </c>
      <c r="V16" s="20">
        <f t="shared" si="8"/>
        <v>-2.863674054897233E-2</v>
      </c>
      <c r="W16" s="20">
        <f t="shared" si="9"/>
        <v>3.0452799860450526E-2</v>
      </c>
      <c r="X16" s="21" t="s">
        <v>15</v>
      </c>
      <c r="Y16" s="20">
        <f t="shared" si="10"/>
        <v>-2.432754024846609E-2</v>
      </c>
      <c r="Z16" s="20">
        <f t="shared" si="11"/>
        <v>2.0410246059612013E-2</v>
      </c>
    </row>
    <row r="17" spans="1:26" x14ac:dyDescent="0.25">
      <c r="A17" s="562" t="s">
        <v>16</v>
      </c>
      <c r="B17" s="557">
        <v>109</v>
      </c>
      <c r="C17" s="558">
        <v>108.37943570418857</v>
      </c>
      <c r="D17" s="558">
        <v>142.30292421935229</v>
      </c>
      <c r="E17" s="558">
        <v>158.55613563059126</v>
      </c>
      <c r="F17" s="558">
        <v>178.34760027615565</v>
      </c>
      <c r="G17" s="566">
        <v>147.56406708807086</v>
      </c>
      <c r="I17" s="21" t="s">
        <v>16</v>
      </c>
      <c r="J17" s="20">
        <f t="shared" si="0"/>
        <v>-1.9401922392310429E-2</v>
      </c>
      <c r="K17" s="20">
        <f t="shared" si="1"/>
        <v>2.0647917408330368E-2</v>
      </c>
      <c r="L17" s="21" t="s">
        <v>16</v>
      </c>
      <c r="M17" s="20">
        <f t="shared" si="2"/>
        <v>-1.920895452514227E-2</v>
      </c>
      <c r="N17" s="20">
        <f t="shared" si="3"/>
        <v>2.4163122823813599E-2</v>
      </c>
      <c r="O17" s="21" t="s">
        <v>16</v>
      </c>
      <c r="P17" s="20">
        <f t="shared" si="4"/>
        <v>-2.52361114328663E-2</v>
      </c>
      <c r="Q17" s="20">
        <f t="shared" si="5"/>
        <v>2.4613700598430838E-2</v>
      </c>
      <c r="R17" s="21" t="s">
        <v>16</v>
      </c>
      <c r="S17" s="20">
        <f t="shared" si="6"/>
        <v>-2.7818486195695515E-2</v>
      </c>
      <c r="T17" s="20">
        <f t="shared" si="7"/>
        <v>2.8788366776636438E-2</v>
      </c>
      <c r="U17" s="21" t="s">
        <v>16</v>
      </c>
      <c r="V17" s="20">
        <f t="shared" si="8"/>
        <v>-3.0664165730487903E-2</v>
      </c>
      <c r="W17" s="20">
        <f t="shared" si="9"/>
        <v>2.902627353386027E-2</v>
      </c>
      <c r="X17" s="21" t="s">
        <v>16</v>
      </c>
      <c r="Y17" s="20">
        <f t="shared" si="10"/>
        <v>-2.4850368031895026E-2</v>
      </c>
      <c r="Z17" s="20">
        <f t="shared" si="11"/>
        <v>2.7406732981854042E-2</v>
      </c>
    </row>
    <row r="18" spans="1:26" x14ac:dyDescent="0.25">
      <c r="A18" s="562" t="s">
        <v>17</v>
      </c>
      <c r="B18" s="557">
        <v>82</v>
      </c>
      <c r="C18" s="558">
        <v>91.905335062582324</v>
      </c>
      <c r="D18" s="558">
        <v>91.21334888858911</v>
      </c>
      <c r="E18" s="558">
        <v>120.2588654436595</v>
      </c>
      <c r="F18" s="558">
        <v>133.70209176967242</v>
      </c>
      <c r="G18" s="566">
        <v>150.46196412640333</v>
      </c>
      <c r="I18" s="21" t="s">
        <v>17</v>
      </c>
      <c r="J18" s="20">
        <f t="shared" si="0"/>
        <v>-1.4595941616233536E-2</v>
      </c>
      <c r="K18" s="20">
        <f t="shared" si="1"/>
        <v>1.9579921680313278E-2</v>
      </c>
      <c r="L18" s="21" t="s">
        <v>17</v>
      </c>
      <c r="M18" s="20">
        <f t="shared" si="2"/>
        <v>-1.6289117860454769E-2</v>
      </c>
      <c r="N18" s="20">
        <f t="shared" si="3"/>
        <v>1.8349545614373526E-2</v>
      </c>
      <c r="O18" s="21" t="s">
        <v>17</v>
      </c>
      <c r="P18" s="20">
        <f t="shared" si="4"/>
        <v>-1.6175846345709222E-2</v>
      </c>
      <c r="Q18" s="20">
        <f t="shared" si="5"/>
        <v>2.1656750374912111E-2</v>
      </c>
      <c r="R18" s="21" t="s">
        <v>17</v>
      </c>
      <c r="S18" s="20">
        <f t="shared" si="6"/>
        <v>-2.1099275502328735E-2</v>
      </c>
      <c r="T18" s="20">
        <f t="shared" si="7"/>
        <v>2.1762987638053597E-2</v>
      </c>
      <c r="U18" s="21" t="s">
        <v>17</v>
      </c>
      <c r="V18" s="20">
        <f t="shared" si="8"/>
        <v>-2.2988047465678587E-2</v>
      </c>
      <c r="W18" s="20">
        <f t="shared" si="9"/>
        <v>2.5276054741921093E-2</v>
      </c>
      <c r="X18" s="21" t="s">
        <v>17</v>
      </c>
      <c r="Y18" s="20">
        <f t="shared" si="10"/>
        <v>-2.5338385266321893E-2</v>
      </c>
      <c r="Z18" s="20">
        <f t="shared" si="11"/>
        <v>2.5425577672028955E-2</v>
      </c>
    </row>
    <row r="19" spans="1:26" x14ac:dyDescent="0.25">
      <c r="A19" s="562" t="s">
        <v>18</v>
      </c>
      <c r="B19" s="557">
        <v>78</v>
      </c>
      <c r="C19" s="558">
        <v>62.712185524630591</v>
      </c>
      <c r="D19" s="558">
        <v>70.70999419808031</v>
      </c>
      <c r="E19" s="558">
        <v>70.034290080842922</v>
      </c>
      <c r="F19" s="558">
        <v>92.738970482806678</v>
      </c>
      <c r="G19" s="566">
        <v>102.88887862756995</v>
      </c>
      <c r="I19" s="21" t="s">
        <v>18</v>
      </c>
      <c r="J19" s="20">
        <f t="shared" si="0"/>
        <v>-1.3883944464222144E-2</v>
      </c>
      <c r="K19" s="20">
        <f t="shared" si="1"/>
        <v>1.7977928088287645E-2</v>
      </c>
      <c r="L19" s="21" t="s">
        <v>18</v>
      </c>
      <c r="M19" s="20">
        <f t="shared" si="2"/>
        <v>-1.1114982395764203E-2</v>
      </c>
      <c r="N19" s="20">
        <f t="shared" si="3"/>
        <v>1.6328776783136614E-2</v>
      </c>
      <c r="O19" s="21" t="s">
        <v>18</v>
      </c>
      <c r="P19" s="20">
        <f t="shared" si="4"/>
        <v>-1.2539765453093977E-2</v>
      </c>
      <c r="Q19" s="20">
        <f t="shared" si="5"/>
        <v>1.538731010881798E-2</v>
      </c>
      <c r="R19" s="21" t="s">
        <v>18</v>
      </c>
      <c r="S19" s="20">
        <f t="shared" si="6"/>
        <v>-1.2287433243065091E-2</v>
      </c>
      <c r="T19" s="20">
        <f t="shared" si="7"/>
        <v>1.8021019467863757E-2</v>
      </c>
      <c r="U19" s="21" t="s">
        <v>18</v>
      </c>
      <c r="V19" s="20">
        <f t="shared" si="8"/>
        <v>-1.5945059850293986E-2</v>
      </c>
      <c r="W19" s="20">
        <f t="shared" si="9"/>
        <v>1.789902779519555E-2</v>
      </c>
      <c r="X19" s="21" t="s">
        <v>18</v>
      </c>
      <c r="Y19" s="20">
        <f t="shared" si="10"/>
        <v>-1.7326890961592279E-2</v>
      </c>
      <c r="Z19" s="20">
        <f t="shared" si="11"/>
        <v>2.0832921254833207E-2</v>
      </c>
    </row>
    <row r="20" spans="1:26" ht="15.75" thickBot="1" x14ac:dyDescent="0.3">
      <c r="A20" s="563" t="s">
        <v>19</v>
      </c>
      <c r="B20" s="559">
        <v>64</v>
      </c>
      <c r="C20" s="560">
        <v>91.156685705800001</v>
      </c>
      <c r="D20" s="560">
        <v>98.413721774637352</v>
      </c>
      <c r="E20" s="560">
        <v>108.19965722619158</v>
      </c>
      <c r="F20" s="560">
        <v>113.97196911516399</v>
      </c>
      <c r="G20" s="567">
        <v>132.41160148220186</v>
      </c>
      <c r="I20" s="21" t="s">
        <v>19</v>
      </c>
      <c r="J20" s="20">
        <f t="shared" si="0"/>
        <v>-1.1391954432182272E-2</v>
      </c>
      <c r="K20" s="20">
        <f t="shared" si="1"/>
        <v>2.4207903168387328E-2</v>
      </c>
      <c r="L20" s="21" t="s">
        <v>19</v>
      </c>
      <c r="M20" s="20">
        <f t="shared" si="2"/>
        <v>-1.6156428745067977E-2</v>
      </c>
      <c r="N20" s="20">
        <f t="shared" si="3"/>
        <v>3.2399108257956888E-2</v>
      </c>
      <c r="O20" s="21" t="s">
        <v>19</v>
      </c>
      <c r="P20" s="20">
        <f t="shared" si="4"/>
        <v>-1.7452766082301615E-2</v>
      </c>
      <c r="Q20" s="20">
        <f t="shared" si="5"/>
        <v>3.7533274652642154E-2</v>
      </c>
      <c r="R20" s="21" t="s">
        <v>19</v>
      </c>
      <c r="S20" s="20">
        <f t="shared" si="6"/>
        <v>-1.898350170401774E-2</v>
      </c>
      <c r="T20" s="20">
        <f t="shared" si="7"/>
        <v>4.0265055172365727E-2</v>
      </c>
      <c r="U20" s="21" t="s">
        <v>19</v>
      </c>
      <c r="V20" s="20">
        <f t="shared" si="8"/>
        <v>-1.9595752026749784E-2</v>
      </c>
      <c r="W20" s="20">
        <f t="shared" si="9"/>
        <v>4.3952681670956548E-2</v>
      </c>
      <c r="X20" s="21" t="s">
        <v>19</v>
      </c>
      <c r="Y20" s="20">
        <f t="shared" si="10"/>
        <v>-2.229863335605594E-2</v>
      </c>
      <c r="Z20" s="20">
        <f t="shared" si="11"/>
        <v>4.6611686798696851E-2</v>
      </c>
    </row>
    <row r="21" spans="1:26" ht="15.75" thickTop="1" x14ac:dyDescent="0.25">
      <c r="A21" s="562" t="s">
        <v>20</v>
      </c>
      <c r="B21" s="557">
        <v>2810</v>
      </c>
      <c r="C21" s="558">
        <v>2814.0694744255525</v>
      </c>
      <c r="D21" s="558">
        <v>2804.03581603984</v>
      </c>
      <c r="E21" s="558">
        <v>2826.2390785774633</v>
      </c>
      <c r="F21" s="558">
        <v>2876.4792351853803</v>
      </c>
      <c r="G21" s="566">
        <v>2928.6827745464921</v>
      </c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 x14ac:dyDescent="0.25">
      <c r="A22" s="554"/>
      <c r="B22" s="554"/>
      <c r="C22" s="554"/>
      <c r="D22" s="554"/>
      <c r="E22" s="554"/>
      <c r="F22" s="554"/>
      <c r="G22" s="554"/>
    </row>
    <row r="23" spans="1:26" x14ac:dyDescent="0.25">
      <c r="A23" s="922" t="s">
        <v>148</v>
      </c>
      <c r="B23" s="923"/>
      <c r="C23" s="923"/>
      <c r="D23" s="923"/>
      <c r="E23" s="923"/>
      <c r="F23" s="923"/>
      <c r="G23" s="924"/>
    </row>
    <row r="24" spans="1:26" x14ac:dyDescent="0.25">
      <c r="A24" s="561" t="s">
        <v>1</v>
      </c>
      <c r="B24" s="555">
        <v>2010</v>
      </c>
      <c r="C24" s="555">
        <v>2015</v>
      </c>
      <c r="D24" s="555">
        <v>2020</v>
      </c>
      <c r="E24" s="555">
        <v>2025</v>
      </c>
      <c r="F24" s="555">
        <v>2030</v>
      </c>
      <c r="G24" s="564">
        <v>2035</v>
      </c>
      <c r="Q24" s="919" t="s">
        <v>223</v>
      </c>
      <c r="R24" s="918"/>
      <c r="S24" s="920">
        <f>(SUM(B$48:B$50,B$61:B$65)/SUM(B$51:B$60))*100</f>
        <v>68.203592814371262</v>
      </c>
    </row>
    <row r="25" spans="1:26" x14ac:dyDescent="0.25">
      <c r="A25" s="561" t="s">
        <v>2</v>
      </c>
      <c r="B25" s="555">
        <v>199</v>
      </c>
      <c r="C25" s="556">
        <v>170.79068656506206</v>
      </c>
      <c r="D25" s="556">
        <v>167.86602612469062</v>
      </c>
      <c r="E25" s="556">
        <v>208.98134001280152</v>
      </c>
      <c r="F25" s="556">
        <v>245.0213174236863</v>
      </c>
      <c r="G25" s="565">
        <v>255.59114195277979</v>
      </c>
      <c r="Q25" s="919" t="s">
        <v>224</v>
      </c>
      <c r="R25" s="918"/>
      <c r="S25" s="920">
        <f>(SUM(B$48:B$50)/SUM(B$51:B$60))*100</f>
        <v>36.287425149700596</v>
      </c>
    </row>
    <row r="26" spans="1:26" x14ac:dyDescent="0.25">
      <c r="A26" s="561" t="s">
        <v>3</v>
      </c>
      <c r="B26" s="555">
        <v>200</v>
      </c>
      <c r="C26" s="556">
        <v>195.26028146418304</v>
      </c>
      <c r="D26" s="556">
        <v>167.19594844815387</v>
      </c>
      <c r="E26" s="556">
        <v>164.74744932889794</v>
      </c>
      <c r="F26" s="556">
        <v>205.85971424669503</v>
      </c>
      <c r="G26" s="565">
        <v>241.21838182934269</v>
      </c>
      <c r="Q26" s="919" t="s">
        <v>225</v>
      </c>
      <c r="R26" s="918"/>
      <c r="S26" s="920">
        <f>(SUM(B$61:B$65)/SUM(B$51:B$60))*100</f>
        <v>31.91616766467066</v>
      </c>
    </row>
    <row r="27" spans="1:26" x14ac:dyDescent="0.25">
      <c r="A27" s="561" t="s">
        <v>4</v>
      </c>
      <c r="B27" s="555">
        <v>207</v>
      </c>
      <c r="C27" s="556">
        <v>196.17505299607058</v>
      </c>
      <c r="D27" s="556">
        <v>191.64026375761372</v>
      </c>
      <c r="E27" s="556">
        <v>163.69596174550128</v>
      </c>
      <c r="F27" s="556">
        <v>161.7516466808886</v>
      </c>
      <c r="G27" s="565">
        <v>202.88359259030341</v>
      </c>
      <c r="Q27" s="919" t="s">
        <v>226</v>
      </c>
      <c r="R27" s="918"/>
      <c r="S27" s="920">
        <f>(SUM(B$61:B$65)/SUM(B$48:B$50))*100</f>
        <v>87.953795379537951</v>
      </c>
    </row>
    <row r="28" spans="1:26" x14ac:dyDescent="0.25">
      <c r="A28" s="561" t="s">
        <v>5</v>
      </c>
      <c r="B28" s="555">
        <v>144</v>
      </c>
      <c r="C28" s="556">
        <v>204.43249116282331</v>
      </c>
      <c r="D28" s="556">
        <v>192.60734773504362</v>
      </c>
      <c r="E28" s="556">
        <v>188.27268728282016</v>
      </c>
      <c r="F28" s="556">
        <v>160.45313655643523</v>
      </c>
      <c r="G28" s="565">
        <v>159.02731575750727</v>
      </c>
      <c r="Q28" s="919" t="s">
        <v>227</v>
      </c>
      <c r="R28" s="918"/>
      <c r="S28" s="921">
        <f>(B$21/B$43)*100</f>
        <v>100.07122507122507</v>
      </c>
    </row>
    <row r="29" spans="1:26" x14ac:dyDescent="0.25">
      <c r="A29" s="561" t="s">
        <v>6</v>
      </c>
      <c r="B29" s="555">
        <v>72</v>
      </c>
      <c r="C29" s="556">
        <v>142.55868215104906</v>
      </c>
      <c r="D29" s="556">
        <v>201.71441763473049</v>
      </c>
      <c r="E29" s="556">
        <v>188.90964194282154</v>
      </c>
      <c r="F29" s="556">
        <v>184.83139916504487</v>
      </c>
      <c r="G29" s="565">
        <v>157.18476172946609</v>
      </c>
      <c r="Q29" s="919" t="s">
        <v>228</v>
      </c>
      <c r="R29" s="918"/>
      <c r="S29" s="921">
        <f>(SUM(B$48)/SUM(B$28:B$33))*1000</f>
        <v>498.18181818181819</v>
      </c>
    </row>
    <row r="30" spans="1:26" x14ac:dyDescent="0.25">
      <c r="A30" s="561" t="s">
        <v>7</v>
      </c>
      <c r="B30" s="555">
        <v>139</v>
      </c>
      <c r="C30" s="556">
        <v>69.506730820396257</v>
      </c>
      <c r="D30" s="556">
        <v>141.10563614114261</v>
      </c>
      <c r="E30" s="556">
        <v>198.93712327021521</v>
      </c>
      <c r="F30" s="556">
        <v>185.21918926056347</v>
      </c>
      <c r="G30" s="565">
        <v>181.43951123195649</v>
      </c>
      <c r="Q30" s="919" t="s">
        <v>229</v>
      </c>
      <c r="R30" s="918"/>
      <c r="S30" s="921">
        <f>(SUM(B$52:B$54)/SUM(B$48:B$51,B$55:B$65))*100</f>
        <v>15.811172954030098</v>
      </c>
    </row>
    <row r="31" spans="1:26" x14ac:dyDescent="0.25">
      <c r="A31" s="561" t="s">
        <v>8</v>
      </c>
      <c r="B31" s="555">
        <v>162</v>
      </c>
      <c r="C31" s="556">
        <v>135.9242685173941</v>
      </c>
      <c r="D31" s="556">
        <v>67.04991347975492</v>
      </c>
      <c r="E31" s="556">
        <v>139.63460396408163</v>
      </c>
      <c r="F31" s="556">
        <v>196.12839885331405</v>
      </c>
      <c r="G31" s="565">
        <v>181.56751159885104</v>
      </c>
      <c r="Q31" s="918"/>
      <c r="R31" s="918"/>
      <c r="S31" s="904"/>
    </row>
    <row r="32" spans="1:26" x14ac:dyDescent="0.25">
      <c r="A32" s="561" t="s">
        <v>9</v>
      </c>
      <c r="B32" s="555">
        <v>159</v>
      </c>
      <c r="C32" s="556">
        <v>158.85274080017308</v>
      </c>
      <c r="D32" s="556">
        <v>132.86480168006472</v>
      </c>
      <c r="E32" s="556">
        <v>64.621689571006812</v>
      </c>
      <c r="F32" s="556">
        <v>138.16224374602342</v>
      </c>
      <c r="G32" s="565">
        <v>193.31649447691609</v>
      </c>
      <c r="Q32" s="904"/>
      <c r="R32" s="904"/>
      <c r="S32" s="904"/>
    </row>
    <row r="33" spans="1:19" x14ac:dyDescent="0.25">
      <c r="A33" s="561" t="s">
        <v>10</v>
      </c>
      <c r="B33" s="555">
        <v>149</v>
      </c>
      <c r="C33" s="556">
        <v>155.83963209715125</v>
      </c>
      <c r="D33" s="556">
        <v>155.58857932880477</v>
      </c>
      <c r="E33" s="556">
        <v>129.70808251709849</v>
      </c>
      <c r="F33" s="556">
        <v>62.199329556674797</v>
      </c>
      <c r="G33" s="565">
        <v>136.58948227324996</v>
      </c>
      <c r="Q33" s="904"/>
      <c r="R33" s="904"/>
      <c r="S33" s="904"/>
    </row>
    <row r="34" spans="1:19" x14ac:dyDescent="0.25">
      <c r="A34" s="562" t="s">
        <v>11</v>
      </c>
      <c r="B34" s="557">
        <v>206</v>
      </c>
      <c r="C34" s="558">
        <v>144.72236134383755</v>
      </c>
      <c r="D34" s="558">
        <v>152.57220453992019</v>
      </c>
      <c r="E34" s="558">
        <v>152.18882761970829</v>
      </c>
      <c r="F34" s="558">
        <v>126.48009056523519</v>
      </c>
      <c r="G34" s="566">
        <v>59.801895983392669</v>
      </c>
      <c r="Q34" s="904"/>
      <c r="R34" s="904"/>
      <c r="S34" s="904"/>
    </row>
    <row r="35" spans="1:19" x14ac:dyDescent="0.25">
      <c r="A35" s="562" t="s">
        <v>12</v>
      </c>
      <c r="B35" s="557">
        <v>207</v>
      </c>
      <c r="C35" s="558">
        <v>200.31586970394949</v>
      </c>
      <c r="D35" s="558">
        <v>139.8153413549785</v>
      </c>
      <c r="E35" s="558">
        <v>148.59928873256573</v>
      </c>
      <c r="F35" s="558">
        <v>148.09869820525466</v>
      </c>
      <c r="G35" s="566">
        <v>122.72027865234905</v>
      </c>
      <c r="Q35" s="904"/>
      <c r="R35" s="904"/>
      <c r="S35" s="904"/>
    </row>
    <row r="36" spans="1:19" x14ac:dyDescent="0.25">
      <c r="A36" s="562" t="s">
        <v>13</v>
      </c>
      <c r="B36" s="557">
        <v>194</v>
      </c>
      <c r="C36" s="558">
        <v>200.77413596574999</v>
      </c>
      <c r="D36" s="558">
        <v>194.08508229440886</v>
      </c>
      <c r="E36" s="558">
        <v>134.5561293661097</v>
      </c>
      <c r="F36" s="558">
        <v>144.24218393572207</v>
      </c>
      <c r="G36" s="566">
        <v>143.63542456872116</v>
      </c>
      <c r="Q36" s="904"/>
      <c r="R36" s="904"/>
      <c r="S36" s="904"/>
    </row>
    <row r="37" spans="1:19" x14ac:dyDescent="0.25">
      <c r="A37" s="562" t="s">
        <v>14</v>
      </c>
      <c r="B37" s="557">
        <v>159</v>
      </c>
      <c r="C37" s="558">
        <v>187.12542667969674</v>
      </c>
      <c r="D37" s="558">
        <v>193.29133292089261</v>
      </c>
      <c r="E37" s="558">
        <v>186.64090104062328</v>
      </c>
      <c r="F37" s="558">
        <v>128.54197935153104</v>
      </c>
      <c r="G37" s="566">
        <v>139.0303227763647</v>
      </c>
      <c r="Q37" s="904"/>
      <c r="R37" s="904"/>
      <c r="S37" s="904"/>
    </row>
    <row r="38" spans="1:19" x14ac:dyDescent="0.25">
      <c r="A38" s="562" t="s">
        <v>15</v>
      </c>
      <c r="B38" s="557">
        <v>148</v>
      </c>
      <c r="C38" s="558">
        <v>150.99191072893967</v>
      </c>
      <c r="D38" s="558">
        <v>178.10381374698025</v>
      </c>
      <c r="E38" s="558">
        <v>183.59798512492435</v>
      </c>
      <c r="F38" s="558">
        <v>177.11826320457936</v>
      </c>
      <c r="G38" s="566">
        <v>121.19816153060599</v>
      </c>
      <c r="Q38" s="904"/>
      <c r="R38" s="904"/>
      <c r="S38" s="904"/>
    </row>
    <row r="39" spans="1:19" x14ac:dyDescent="0.25">
      <c r="A39" s="562" t="s">
        <v>16</v>
      </c>
      <c r="B39" s="557">
        <v>116</v>
      </c>
      <c r="C39" s="558">
        <v>136.33150169980536</v>
      </c>
      <c r="D39" s="558">
        <v>138.7932360472426</v>
      </c>
      <c r="E39" s="558">
        <v>164.08413294343356</v>
      </c>
      <c r="F39" s="558">
        <v>168.82136221225343</v>
      </c>
      <c r="G39" s="566">
        <v>162.74402774270501</v>
      </c>
      <c r="Q39" s="904"/>
      <c r="R39" s="904"/>
      <c r="S39" s="904"/>
    </row>
    <row r="40" spans="1:19" x14ac:dyDescent="0.25">
      <c r="A40" s="562" t="s">
        <v>17</v>
      </c>
      <c r="B40" s="557">
        <v>110</v>
      </c>
      <c r="C40" s="558">
        <v>103.53053814100493</v>
      </c>
      <c r="D40" s="558">
        <v>122.11940479169603</v>
      </c>
      <c r="E40" s="558">
        <v>124.04180426611579</v>
      </c>
      <c r="F40" s="558">
        <v>147.0095011646888</v>
      </c>
      <c r="G40" s="566">
        <v>150.97972168994579</v>
      </c>
      <c r="Q40" s="904"/>
      <c r="R40" s="904"/>
      <c r="S40" s="904"/>
    </row>
    <row r="41" spans="1:19" x14ac:dyDescent="0.25">
      <c r="A41" s="562" t="s">
        <v>18</v>
      </c>
      <c r="B41" s="557">
        <v>101</v>
      </c>
      <c r="C41" s="558">
        <v>92.129095895337102</v>
      </c>
      <c r="D41" s="558">
        <v>86.766902665641723</v>
      </c>
      <c r="E41" s="558">
        <v>102.71382802239835</v>
      </c>
      <c r="F41" s="558">
        <v>104.10355470311838</v>
      </c>
      <c r="G41" s="566">
        <v>123.70805075172461</v>
      </c>
      <c r="Q41" s="904"/>
      <c r="R41" s="904"/>
      <c r="S41" s="904"/>
    </row>
    <row r="42" spans="1:19" ht="15.75" thickBot="1" x14ac:dyDescent="0.3">
      <c r="A42" s="563" t="s">
        <v>19</v>
      </c>
      <c r="B42" s="559">
        <v>136</v>
      </c>
      <c r="C42" s="560">
        <v>182.80000953306833</v>
      </c>
      <c r="D42" s="560">
        <v>211.64491814864502</v>
      </c>
      <c r="E42" s="560">
        <v>229.49744656022037</v>
      </c>
      <c r="F42" s="560">
        <v>255.63569446544815</v>
      </c>
      <c r="G42" s="567">
        <v>276.78503871745409</v>
      </c>
      <c r="Q42" s="904"/>
      <c r="R42" s="904"/>
      <c r="S42" s="904"/>
    </row>
    <row r="43" spans="1:19" ht="15.75" thickTop="1" x14ac:dyDescent="0.25">
      <c r="A43" s="562" t="s">
        <v>20</v>
      </c>
      <c r="B43" s="557">
        <v>2808</v>
      </c>
      <c r="C43" s="558">
        <v>2828.0614162656921</v>
      </c>
      <c r="D43" s="558">
        <v>2834.8251708404059</v>
      </c>
      <c r="E43" s="558">
        <v>2873.4289233113441</v>
      </c>
      <c r="F43" s="558">
        <v>2939.6777032971572</v>
      </c>
      <c r="G43" s="566">
        <v>3009.4211158536355</v>
      </c>
      <c r="Q43" s="904"/>
      <c r="R43" s="904"/>
      <c r="S43" s="904"/>
    </row>
    <row r="44" spans="1:19" x14ac:dyDescent="0.25">
      <c r="A44" s="554"/>
      <c r="B44" s="554"/>
      <c r="C44" s="554"/>
      <c r="D44" s="554"/>
      <c r="E44" s="554"/>
      <c r="F44" s="554"/>
      <c r="G44" s="554"/>
      <c r="Q44" s="919" t="s">
        <v>223</v>
      </c>
      <c r="R44" s="918"/>
      <c r="S44" s="920">
        <f>(SUM(C$48:C$50,C$61:C$65)/SUM(C$51:C$60))*100</f>
        <v>70.340662749557964</v>
      </c>
    </row>
    <row r="45" spans="1:19" x14ac:dyDescent="0.25">
      <c r="A45" s="554"/>
      <c r="B45" s="554"/>
      <c r="C45" s="554"/>
      <c r="D45" s="554"/>
      <c r="E45" s="554"/>
      <c r="F45" s="554"/>
      <c r="G45" s="554"/>
      <c r="Q45" s="919" t="s">
        <v>224</v>
      </c>
      <c r="R45" s="918"/>
      <c r="S45" s="920">
        <f>(SUM(C$48:C$50)/SUM(C$51:C$60))*100</f>
        <v>34.731635944300585</v>
      </c>
    </row>
    <row r="46" spans="1:19" x14ac:dyDescent="0.25">
      <c r="A46" s="922" t="s">
        <v>149</v>
      </c>
      <c r="B46" s="923"/>
      <c r="C46" s="923"/>
      <c r="D46" s="923"/>
      <c r="E46" s="923"/>
      <c r="F46" s="923"/>
      <c r="G46" s="924"/>
      <c r="Q46" s="919" t="s">
        <v>225</v>
      </c>
      <c r="R46" s="918"/>
      <c r="S46" s="920">
        <f>(SUM(C$61:C$65)/SUM(C$51:C$60))*100</f>
        <v>35.609026805257379</v>
      </c>
    </row>
    <row r="47" spans="1:19" x14ac:dyDescent="0.25">
      <c r="A47" s="561" t="s">
        <v>1</v>
      </c>
      <c r="B47" s="555">
        <v>2010</v>
      </c>
      <c r="C47" s="555">
        <v>2015</v>
      </c>
      <c r="D47" s="555">
        <v>2020</v>
      </c>
      <c r="E47" s="555">
        <v>2025</v>
      </c>
      <c r="F47" s="555">
        <v>2030</v>
      </c>
      <c r="G47" s="564">
        <v>2035</v>
      </c>
      <c r="Q47" s="919" t="s">
        <v>226</v>
      </c>
      <c r="R47" s="918"/>
      <c r="S47" s="920">
        <f>(SUM(C$61:C$65)/SUM(C$48:C$50))*100</f>
        <v>102.52620078813412</v>
      </c>
    </row>
    <row r="48" spans="1:19" x14ac:dyDescent="0.25">
      <c r="A48" s="561" t="s">
        <v>2</v>
      </c>
      <c r="B48" s="555">
        <v>411</v>
      </c>
      <c r="C48" s="556">
        <v>348.61357339837645</v>
      </c>
      <c r="D48" s="556">
        <v>342.58247493426029</v>
      </c>
      <c r="E48" s="556">
        <v>426.49254895326362</v>
      </c>
      <c r="F48" s="556">
        <v>500.04350469727694</v>
      </c>
      <c r="G48" s="565">
        <v>521.61457541710593</v>
      </c>
      <c r="Q48" s="919" t="s">
        <v>227</v>
      </c>
      <c r="R48" s="918"/>
      <c r="S48" s="921">
        <f>(C$21/C$43)*100</f>
        <v>99.5052461817249</v>
      </c>
    </row>
    <row r="49" spans="1:19" x14ac:dyDescent="0.25">
      <c r="A49" s="561" t="s">
        <v>3</v>
      </c>
      <c r="B49" s="555">
        <v>406</v>
      </c>
      <c r="C49" s="556">
        <v>403.0895961414144</v>
      </c>
      <c r="D49" s="556">
        <v>340.94303882304553</v>
      </c>
      <c r="E49" s="556">
        <v>335.97033855514104</v>
      </c>
      <c r="F49" s="556">
        <v>419.81193722876168</v>
      </c>
      <c r="G49" s="565">
        <v>491.91921018161224</v>
      </c>
      <c r="Q49" s="919" t="s">
        <v>228</v>
      </c>
      <c r="R49" s="918"/>
      <c r="S49" s="921">
        <f>(SUM(C$48)/SUM(C$28:C$33))*1000</f>
        <v>402.03866396643411</v>
      </c>
    </row>
    <row r="50" spans="1:19" x14ac:dyDescent="0.25">
      <c r="A50" s="561" t="s">
        <v>4</v>
      </c>
      <c r="B50" s="555">
        <v>395</v>
      </c>
      <c r="C50" s="556">
        <v>398.69998659733153</v>
      </c>
      <c r="D50" s="556">
        <v>395.76091493289692</v>
      </c>
      <c r="E50" s="556">
        <v>333.75449990127134</v>
      </c>
      <c r="F50" s="556">
        <v>329.89403357283396</v>
      </c>
      <c r="G50" s="565">
        <v>413.78198426425047</v>
      </c>
      <c r="Q50" s="919" t="s">
        <v>229</v>
      </c>
      <c r="R50" s="918"/>
      <c r="S50" s="921">
        <f>(SUM(C$52:C$54)/SUM(C$48:C$51,C$55:C$65))*100</f>
        <v>15.809388428521668</v>
      </c>
    </row>
    <row r="51" spans="1:19" x14ac:dyDescent="0.25">
      <c r="A51" s="561" t="s">
        <v>5</v>
      </c>
      <c r="B51" s="555">
        <v>345</v>
      </c>
      <c r="C51" s="556">
        <v>388.87034197455284</v>
      </c>
      <c r="D51" s="556">
        <v>391.85092297848104</v>
      </c>
      <c r="E51" s="556">
        <v>388.85935602100835</v>
      </c>
      <c r="F51" s="556">
        <v>327.02069580406857</v>
      </c>
      <c r="G51" s="565">
        <v>324.30301074187946</v>
      </c>
      <c r="Q51" s="904"/>
      <c r="R51" s="904"/>
      <c r="S51" s="904"/>
    </row>
    <row r="52" spans="1:19" x14ac:dyDescent="0.25">
      <c r="A52" s="561" t="s">
        <v>6</v>
      </c>
      <c r="B52" s="555">
        <v>174</v>
      </c>
      <c r="C52" s="556">
        <v>340.97901925313931</v>
      </c>
      <c r="D52" s="556">
        <v>382.02693293633388</v>
      </c>
      <c r="E52" s="556">
        <v>384.26804505279176</v>
      </c>
      <c r="F52" s="556">
        <v>381.30881295603831</v>
      </c>
      <c r="G52" s="565">
        <v>319.8346871354766</v>
      </c>
      <c r="Q52" s="904"/>
      <c r="R52" s="904"/>
      <c r="S52" s="904"/>
    </row>
    <row r="53" spans="1:19" x14ac:dyDescent="0.25">
      <c r="A53" s="561" t="s">
        <v>7</v>
      </c>
      <c r="B53" s="555">
        <v>267</v>
      </c>
      <c r="C53" s="556">
        <v>168.83632172393453</v>
      </c>
      <c r="D53" s="556">
        <v>336.8693009119379</v>
      </c>
      <c r="E53" s="556">
        <v>375.05715343362556</v>
      </c>
      <c r="F53" s="556">
        <v>376.67307587122502</v>
      </c>
      <c r="G53" s="565">
        <v>373.8151915213864</v>
      </c>
      <c r="Q53" s="904"/>
      <c r="R53" s="904"/>
      <c r="S53" s="904"/>
    </row>
    <row r="54" spans="1:19" x14ac:dyDescent="0.25">
      <c r="A54" s="561" t="s">
        <v>8</v>
      </c>
      <c r="B54" s="555">
        <v>326</v>
      </c>
      <c r="C54" s="556">
        <v>260.40406891604368</v>
      </c>
      <c r="D54" s="556">
        <v>163.70390349761323</v>
      </c>
      <c r="E54" s="556">
        <v>332.62748312403323</v>
      </c>
      <c r="F54" s="556">
        <v>368.00390850539918</v>
      </c>
      <c r="G54" s="565">
        <v>369.09674727821846</v>
      </c>
      <c r="Q54" s="904"/>
      <c r="R54" s="904"/>
      <c r="S54" s="904"/>
    </row>
    <row r="55" spans="1:19" x14ac:dyDescent="0.25">
      <c r="A55" s="561" t="s">
        <v>9</v>
      </c>
      <c r="B55" s="555">
        <v>306</v>
      </c>
      <c r="C55" s="556">
        <v>319.22901982283986</v>
      </c>
      <c r="D55" s="556">
        <v>253.78051011653255</v>
      </c>
      <c r="E55" s="556">
        <v>158.56790606350191</v>
      </c>
      <c r="F55" s="556">
        <v>328.25012511977292</v>
      </c>
      <c r="G55" s="565">
        <v>360.89453747130432</v>
      </c>
      <c r="Q55" s="904"/>
      <c r="R55" s="904"/>
      <c r="S55" s="904"/>
    </row>
    <row r="56" spans="1:19" x14ac:dyDescent="0.25">
      <c r="A56" s="561" t="s">
        <v>10</v>
      </c>
      <c r="B56" s="555">
        <v>334</v>
      </c>
      <c r="C56" s="556">
        <v>298.48723634443343</v>
      </c>
      <c r="D56" s="556">
        <v>312.22757204648798</v>
      </c>
      <c r="E56" s="556">
        <v>246.97797898482028</v>
      </c>
      <c r="F56" s="556">
        <v>153.40865064298708</v>
      </c>
      <c r="G56" s="565">
        <v>323.60472005521672</v>
      </c>
      <c r="Q56" s="904"/>
      <c r="R56" s="904"/>
      <c r="S56" s="904"/>
    </row>
    <row r="57" spans="1:19" x14ac:dyDescent="0.25">
      <c r="A57" s="562" t="s">
        <v>11</v>
      </c>
      <c r="B57" s="557">
        <v>414</v>
      </c>
      <c r="C57" s="558">
        <v>324.54608183961432</v>
      </c>
      <c r="D57" s="558">
        <v>290.91279460164588</v>
      </c>
      <c r="E57" s="558">
        <v>305.09246243337338</v>
      </c>
      <c r="F57" s="558">
        <v>240.1498103546212</v>
      </c>
      <c r="G57" s="566">
        <v>148.33662506851985</v>
      </c>
      <c r="Q57" s="904"/>
      <c r="R57" s="904"/>
      <c r="S57" s="904"/>
    </row>
    <row r="58" spans="1:19" x14ac:dyDescent="0.25">
      <c r="A58" s="562" t="s">
        <v>12</v>
      </c>
      <c r="B58" s="557">
        <v>445</v>
      </c>
      <c r="C58" s="558">
        <v>401.18144385943378</v>
      </c>
      <c r="D58" s="558">
        <v>313.56837455246659</v>
      </c>
      <c r="E58" s="558">
        <v>281.94423042046645</v>
      </c>
      <c r="F58" s="558">
        <v>296.49368597318562</v>
      </c>
      <c r="G58" s="566">
        <v>232.26663750717637</v>
      </c>
      <c r="Q58" s="904"/>
      <c r="R58" s="904"/>
      <c r="S58" s="904"/>
    </row>
    <row r="59" spans="1:19" x14ac:dyDescent="0.25">
      <c r="A59" s="562" t="s">
        <v>13</v>
      </c>
      <c r="B59" s="557">
        <v>398</v>
      </c>
      <c r="C59" s="558">
        <v>430.11763054833511</v>
      </c>
      <c r="D59" s="558">
        <v>386.69459463611196</v>
      </c>
      <c r="E59" s="558">
        <v>301.26289110926257</v>
      </c>
      <c r="F59" s="558">
        <v>271.89124462174107</v>
      </c>
      <c r="G59" s="566">
        <v>286.69888420579292</v>
      </c>
      <c r="Q59" s="904"/>
      <c r="R59" s="904"/>
      <c r="S59" s="904"/>
    </row>
    <row r="60" spans="1:19" x14ac:dyDescent="0.25">
      <c r="A60" s="562" t="s">
        <v>14</v>
      </c>
      <c r="B60" s="557">
        <v>331</v>
      </c>
      <c r="C60" s="558">
        <v>379.61192053761687</v>
      </c>
      <c r="D60" s="558">
        <v>409.71979408627578</v>
      </c>
      <c r="E60" s="558">
        <v>367.47963065520423</v>
      </c>
      <c r="F60" s="558">
        <v>285.20266850130929</v>
      </c>
      <c r="G60" s="566">
        <v>258.73610640222495</v>
      </c>
      <c r="Q60" s="904"/>
      <c r="R60" s="904"/>
      <c r="S60" s="904"/>
    </row>
    <row r="61" spans="1:19" x14ac:dyDescent="0.25">
      <c r="A61" s="562" t="s">
        <v>15</v>
      </c>
      <c r="B61" s="557">
        <v>270</v>
      </c>
      <c r="C61" s="558">
        <v>310.51986246776119</v>
      </c>
      <c r="D61" s="558">
        <v>356.25540709227056</v>
      </c>
      <c r="E61" s="558">
        <v>383.92731700759049</v>
      </c>
      <c r="F61" s="558">
        <v>343.67404044400899</v>
      </c>
      <c r="G61" s="566">
        <v>265.6576229238882</v>
      </c>
      <c r="Q61" s="904"/>
      <c r="R61" s="904"/>
      <c r="S61" s="904"/>
    </row>
    <row r="62" spans="1:19" x14ac:dyDescent="0.25">
      <c r="A62" s="562" t="s">
        <v>16</v>
      </c>
      <c r="B62" s="557">
        <v>225</v>
      </c>
      <c r="C62" s="558">
        <v>244.71093740399391</v>
      </c>
      <c r="D62" s="558">
        <v>281.09616026659489</v>
      </c>
      <c r="E62" s="558">
        <v>322.64026857402484</v>
      </c>
      <c r="F62" s="558">
        <v>347.16896248840908</v>
      </c>
      <c r="G62" s="566">
        <v>310.30809483077587</v>
      </c>
      <c r="Q62" s="904"/>
      <c r="R62" s="904"/>
      <c r="S62" s="904"/>
    </row>
    <row r="63" spans="1:19" x14ac:dyDescent="0.25">
      <c r="A63" s="562" t="s">
        <v>17</v>
      </c>
      <c r="B63" s="557">
        <v>192</v>
      </c>
      <c r="C63" s="558">
        <v>195.43587320358725</v>
      </c>
      <c r="D63" s="558">
        <v>213.33275368028512</v>
      </c>
      <c r="E63" s="558">
        <v>244.30066970977529</v>
      </c>
      <c r="F63" s="558">
        <v>280.71159293436119</v>
      </c>
      <c r="G63" s="566">
        <v>301.44168581634915</v>
      </c>
      <c r="Q63" s="904"/>
      <c r="R63" s="904"/>
      <c r="S63" s="904"/>
    </row>
    <row r="64" spans="1:19" x14ac:dyDescent="0.25">
      <c r="A64" s="562" t="s">
        <v>18</v>
      </c>
      <c r="B64" s="557">
        <v>179</v>
      </c>
      <c r="C64" s="558">
        <v>154.84128141996769</v>
      </c>
      <c r="D64" s="558">
        <v>157.47689686372203</v>
      </c>
      <c r="E64" s="558">
        <v>172.74811810324127</v>
      </c>
      <c r="F64" s="558">
        <v>196.84252518592507</v>
      </c>
      <c r="G64" s="566">
        <v>226.59692937929458</v>
      </c>
      <c r="Q64" s="919" t="s">
        <v>223</v>
      </c>
      <c r="R64" s="918"/>
      <c r="S64" s="920">
        <f>(SUM(D$48:D$50,D$61:D$65)/SUM(D$51:D$60))*100</f>
        <v>73.966181061492733</v>
      </c>
    </row>
    <row r="65" spans="1:19" ht="15.75" thickBot="1" x14ac:dyDescent="0.3">
      <c r="A65" s="563" t="s">
        <v>19</v>
      </c>
      <c r="B65" s="559">
        <v>200</v>
      </c>
      <c r="C65" s="560">
        <v>273.95669523886835</v>
      </c>
      <c r="D65" s="560">
        <v>310.05863992328239</v>
      </c>
      <c r="E65" s="560">
        <v>337.69710378641196</v>
      </c>
      <c r="F65" s="560">
        <v>369.60766358061215</v>
      </c>
      <c r="G65" s="567">
        <v>409.19664019965592</v>
      </c>
      <c r="Q65" s="919" t="s">
        <v>224</v>
      </c>
      <c r="R65" s="918"/>
      <c r="S65" s="920">
        <f>(SUM(D$48:D$50)/SUM(D$51:D$60))*100</f>
        <v>33.297387310590778</v>
      </c>
    </row>
    <row r="66" spans="1:19" ht="15.75" thickTop="1" x14ac:dyDescent="0.25">
      <c r="A66" s="562" t="s">
        <v>20</v>
      </c>
      <c r="B66" s="557">
        <v>5618</v>
      </c>
      <c r="C66" s="558">
        <v>5642.1308906912445</v>
      </c>
      <c r="D66" s="558">
        <v>5638.860986880245</v>
      </c>
      <c r="E66" s="558">
        <v>5699.6680018888082</v>
      </c>
      <c r="F66" s="558">
        <v>5816.156938482537</v>
      </c>
      <c r="G66" s="566">
        <v>5938.1038904001289</v>
      </c>
      <c r="Q66" s="919" t="s">
        <v>225</v>
      </c>
      <c r="R66" s="918"/>
      <c r="S66" s="920">
        <f>(SUM(D$61:D$65)/SUM(D$51:D$60))*100</f>
        <v>40.668793750901948</v>
      </c>
    </row>
    <row r="67" spans="1:19" x14ac:dyDescent="0.25">
      <c r="Q67" s="919" t="s">
        <v>226</v>
      </c>
      <c r="R67" s="918"/>
      <c r="S67" s="920">
        <f>(SUM(D$61:D$65)/SUM(D$48:D$50))*100</f>
        <v>122.13809261234911</v>
      </c>
    </row>
    <row r="68" spans="1:19" x14ac:dyDescent="0.25">
      <c r="Q68" s="919" t="s">
        <v>227</v>
      </c>
      <c r="R68" s="918"/>
      <c r="S68" s="921">
        <f>(D$21/D$43)*100</f>
        <v>98.913888760503767</v>
      </c>
    </row>
    <row r="69" spans="1:19" x14ac:dyDescent="0.25">
      <c r="Q69" s="919" t="s">
        <v>228</v>
      </c>
      <c r="R69" s="918"/>
      <c r="S69" s="921">
        <f>(SUM(D$48)/SUM(D$28:D$33))*1000</f>
        <v>384.52202452168819</v>
      </c>
    </row>
    <row r="70" spans="1:19" x14ac:dyDescent="0.25">
      <c r="Q70" s="919" t="s">
        <v>229</v>
      </c>
      <c r="R70" s="918"/>
      <c r="S70" s="921">
        <f>(SUM(D$52:D$54)/SUM(D$48:D$51,D$55:D$65))*100</f>
        <v>18.556596563291773</v>
      </c>
    </row>
    <row r="71" spans="1:19" x14ac:dyDescent="0.25">
      <c r="Q71" s="904"/>
      <c r="R71" s="904"/>
      <c r="S71" s="904"/>
    </row>
    <row r="72" spans="1:19" x14ac:dyDescent="0.25">
      <c r="Q72" s="904"/>
      <c r="R72" s="904"/>
      <c r="S72" s="904"/>
    </row>
    <row r="73" spans="1:19" x14ac:dyDescent="0.25">
      <c r="Q73" s="904"/>
      <c r="R73" s="904"/>
      <c r="S73" s="904"/>
    </row>
    <row r="74" spans="1:19" x14ac:dyDescent="0.25">
      <c r="Q74" s="904"/>
      <c r="R74" s="904"/>
      <c r="S74" s="904"/>
    </row>
    <row r="75" spans="1:19" x14ac:dyDescent="0.25">
      <c r="Q75" s="904"/>
      <c r="R75" s="904"/>
      <c r="S75" s="904"/>
    </row>
    <row r="76" spans="1:19" x14ac:dyDescent="0.25">
      <c r="Q76" s="904"/>
      <c r="R76" s="904"/>
      <c r="S76" s="904"/>
    </row>
    <row r="77" spans="1:19" x14ac:dyDescent="0.25">
      <c r="Q77" s="904"/>
      <c r="R77" s="904"/>
      <c r="S77" s="904"/>
    </row>
    <row r="78" spans="1:19" x14ac:dyDescent="0.25">
      <c r="Q78" s="904"/>
      <c r="R78" s="904"/>
      <c r="S78" s="904"/>
    </row>
    <row r="79" spans="1:19" x14ac:dyDescent="0.25">
      <c r="Q79" s="904"/>
      <c r="R79" s="904"/>
      <c r="S79" s="904"/>
    </row>
    <row r="80" spans="1:19" x14ac:dyDescent="0.25">
      <c r="Q80" s="904"/>
      <c r="R80" s="904"/>
      <c r="S80" s="904"/>
    </row>
    <row r="81" spans="17:19" x14ac:dyDescent="0.25">
      <c r="Q81" s="904"/>
      <c r="R81" s="904"/>
      <c r="S81" s="904"/>
    </row>
    <row r="82" spans="17:19" x14ac:dyDescent="0.25">
      <c r="Q82" s="904"/>
      <c r="R82" s="904"/>
      <c r="S82" s="904"/>
    </row>
    <row r="83" spans="17:19" x14ac:dyDescent="0.25">
      <c r="Q83" s="904"/>
      <c r="R83" s="904"/>
      <c r="S83" s="904"/>
    </row>
    <row r="84" spans="17:19" x14ac:dyDescent="0.25">
      <c r="Q84" s="919" t="s">
        <v>223</v>
      </c>
      <c r="R84" s="918"/>
      <c r="S84" s="920">
        <f>(SUM(E$48:E$50,E$61:E$65)/SUM(E$51:E$60))*100</f>
        <v>81.394628968674851</v>
      </c>
    </row>
    <row r="85" spans="17:19" x14ac:dyDescent="0.25">
      <c r="Q85" s="919" t="s">
        <v>224</v>
      </c>
      <c r="R85" s="918"/>
      <c r="S85" s="920">
        <f>(SUM(E$48:E$50)/SUM(E$51:E$60))*100</f>
        <v>34.887636646957731</v>
      </c>
    </row>
    <row r="86" spans="17:19" x14ac:dyDescent="0.25">
      <c r="Q86" s="919" t="s">
        <v>225</v>
      </c>
      <c r="R86" s="918"/>
      <c r="S86" s="920">
        <f>(SUM(E$61:E$65)/SUM(E$51:E$60))*100</f>
        <v>46.506992321717121</v>
      </c>
    </row>
    <row r="87" spans="17:19" x14ac:dyDescent="0.25">
      <c r="Q87" s="919" t="s">
        <v>226</v>
      </c>
      <c r="R87" s="918"/>
      <c r="S87" s="920">
        <f>(SUM(E$61:E$65)/SUM(E$48:E$50))*100</f>
        <v>133.30508108743624</v>
      </c>
    </row>
    <row r="88" spans="17:19" x14ac:dyDescent="0.25">
      <c r="Q88" s="919" t="s">
        <v>227</v>
      </c>
      <c r="R88" s="918"/>
      <c r="S88" s="921">
        <f>(E$21/E$43)*100</f>
        <v>98.357716651661633</v>
      </c>
    </row>
    <row r="89" spans="17:19" x14ac:dyDescent="0.25">
      <c r="Q89" s="919" t="s">
        <v>228</v>
      </c>
      <c r="R89" s="918"/>
      <c r="S89" s="921">
        <f>(SUM(E$48)/SUM(E$28:E$33))*1000</f>
        <v>468.62996086162065</v>
      </c>
    </row>
    <row r="90" spans="17:19" x14ac:dyDescent="0.25">
      <c r="Q90" s="919" t="s">
        <v>229</v>
      </c>
      <c r="R90" s="918"/>
      <c r="S90" s="921">
        <f>(SUM(E$52:E$54)/SUM(E$48:E$51,E$55:E$65))*100</f>
        <v>23.698353863243543</v>
      </c>
    </row>
    <row r="91" spans="17:19" x14ac:dyDescent="0.25">
      <c r="Q91" s="904"/>
      <c r="R91" s="904"/>
      <c r="S91" s="904"/>
    </row>
    <row r="92" spans="17:19" x14ac:dyDescent="0.25">
      <c r="Q92" s="904"/>
      <c r="R92" s="904"/>
      <c r="S92" s="904"/>
    </row>
    <row r="93" spans="17:19" x14ac:dyDescent="0.25">
      <c r="Q93" s="904"/>
      <c r="R93" s="904"/>
      <c r="S93" s="904"/>
    </row>
    <row r="94" spans="17:19" x14ac:dyDescent="0.25">
      <c r="Q94" s="904"/>
      <c r="R94" s="904"/>
      <c r="S94" s="904"/>
    </row>
    <row r="95" spans="17:19" x14ac:dyDescent="0.25">
      <c r="Q95" s="904"/>
      <c r="R95" s="904"/>
      <c r="S95" s="904"/>
    </row>
    <row r="96" spans="17:19" x14ac:dyDescent="0.25">
      <c r="Q96" s="904"/>
      <c r="R96" s="904"/>
      <c r="S96" s="904"/>
    </row>
    <row r="97" spans="17:19" x14ac:dyDescent="0.25">
      <c r="Q97" s="904"/>
      <c r="R97" s="904"/>
      <c r="S97" s="904"/>
    </row>
    <row r="98" spans="17:19" x14ac:dyDescent="0.25">
      <c r="Q98" s="904"/>
      <c r="R98" s="904"/>
      <c r="S98" s="904"/>
    </row>
    <row r="99" spans="17:19" x14ac:dyDescent="0.25">
      <c r="Q99" s="904"/>
      <c r="R99" s="904"/>
      <c r="S99" s="904"/>
    </row>
    <row r="100" spans="17:19" x14ac:dyDescent="0.25">
      <c r="Q100" s="904"/>
      <c r="R100" s="904"/>
      <c r="S100" s="904"/>
    </row>
    <row r="101" spans="17:19" x14ac:dyDescent="0.25">
      <c r="Q101" s="904"/>
      <c r="R101" s="904"/>
      <c r="S101" s="904"/>
    </row>
    <row r="102" spans="17:19" x14ac:dyDescent="0.25">
      <c r="Q102" s="904"/>
      <c r="R102" s="904"/>
      <c r="S102" s="904"/>
    </row>
    <row r="103" spans="17:19" x14ac:dyDescent="0.25">
      <c r="Q103" s="904"/>
      <c r="R103" s="904"/>
      <c r="S103" s="904"/>
    </row>
    <row r="104" spans="17:19" x14ac:dyDescent="0.25">
      <c r="Q104" s="919" t="s">
        <v>223</v>
      </c>
      <c r="R104" s="918"/>
      <c r="S104" s="920">
        <f>(SUM(F$48:F$50,F$61:F$65)/SUM(F$51:F$60))*100</f>
        <v>92.053618894920319</v>
      </c>
    </row>
    <row r="105" spans="17:19" x14ac:dyDescent="0.25">
      <c r="Q105" s="919" t="s">
        <v>224</v>
      </c>
      <c r="R105" s="918"/>
      <c r="S105" s="920">
        <f>(SUM(F$48:F$50)/SUM(F$51:F$60))*100</f>
        <v>41.267612277362147</v>
      </c>
    </row>
    <row r="106" spans="17:19" x14ac:dyDescent="0.25">
      <c r="Q106" s="919" t="s">
        <v>225</v>
      </c>
      <c r="R106" s="918"/>
      <c r="S106" s="920">
        <f>(SUM(F$61:F$65)/SUM(F$51:F$60))*100</f>
        <v>50.786006617558158</v>
      </c>
    </row>
    <row r="107" spans="17:19" x14ac:dyDescent="0.25">
      <c r="Q107" s="919" t="s">
        <v>226</v>
      </c>
      <c r="R107" s="918"/>
      <c r="S107" s="920">
        <f>(SUM(F$61:F$65)/SUM(F$48:F$50))*100</f>
        <v>123.06504741835388</v>
      </c>
    </row>
    <row r="108" spans="17:19" x14ac:dyDescent="0.25">
      <c r="Q108" s="919" t="s">
        <v>227</v>
      </c>
      <c r="R108" s="918"/>
      <c r="S108" s="921">
        <f>(F$21/F$43)*100</f>
        <v>97.850156565092377</v>
      </c>
    </row>
    <row r="109" spans="17:19" x14ac:dyDescent="0.25">
      <c r="Q109" s="919" t="s">
        <v>228</v>
      </c>
      <c r="R109" s="918"/>
      <c r="S109" s="921">
        <f>(SUM(F$48)/SUM(F$28:F$33))*1000</f>
        <v>539.42492407562315</v>
      </c>
    </row>
    <row r="110" spans="17:19" x14ac:dyDescent="0.25">
      <c r="Q110" s="919" t="s">
        <v>229</v>
      </c>
      <c r="R110" s="918"/>
      <c r="S110" s="921">
        <f>(SUM(F$52:F$54)/SUM(F$48:F$51,F$55:F$65))*100</f>
        <v>24.007349912110204</v>
      </c>
    </row>
    <row r="111" spans="17:19" x14ac:dyDescent="0.25">
      <c r="Q111" s="904"/>
      <c r="R111" s="904"/>
      <c r="S111" s="904"/>
    </row>
    <row r="112" spans="17:19" x14ac:dyDescent="0.25">
      <c r="Q112" s="904"/>
      <c r="R112" s="904"/>
      <c r="S112" s="904"/>
    </row>
    <row r="113" spans="17:19" x14ac:dyDescent="0.25">
      <c r="Q113" s="904"/>
      <c r="R113" s="904"/>
      <c r="S113" s="904"/>
    </row>
    <row r="114" spans="17:19" x14ac:dyDescent="0.25">
      <c r="Q114" s="904"/>
      <c r="R114" s="904"/>
      <c r="S114" s="904"/>
    </row>
    <row r="115" spans="17:19" x14ac:dyDescent="0.25">
      <c r="Q115" s="904"/>
      <c r="R115" s="904"/>
      <c r="S115" s="904"/>
    </row>
    <row r="116" spans="17:19" x14ac:dyDescent="0.25">
      <c r="Q116" s="904"/>
      <c r="R116" s="904"/>
      <c r="S116" s="904"/>
    </row>
    <row r="117" spans="17:19" x14ac:dyDescent="0.25">
      <c r="Q117" s="904"/>
      <c r="R117" s="904"/>
      <c r="S117" s="904"/>
    </row>
    <row r="118" spans="17:19" x14ac:dyDescent="0.25">
      <c r="Q118" s="904"/>
      <c r="R118" s="904"/>
      <c r="S118" s="904"/>
    </row>
    <row r="119" spans="17:19" x14ac:dyDescent="0.25">
      <c r="Q119" s="904"/>
      <c r="R119" s="904"/>
      <c r="S119" s="904"/>
    </row>
    <row r="120" spans="17:19" x14ac:dyDescent="0.25">
      <c r="Q120" s="904"/>
      <c r="R120" s="904"/>
      <c r="S120" s="904"/>
    </row>
    <row r="121" spans="17:19" x14ac:dyDescent="0.25">
      <c r="Q121" s="904"/>
      <c r="R121" s="904"/>
      <c r="S121" s="904"/>
    </row>
    <row r="122" spans="17:19" x14ac:dyDescent="0.25">
      <c r="Q122" s="904"/>
      <c r="R122" s="904"/>
      <c r="S122" s="904"/>
    </row>
    <row r="123" spans="17:19" x14ac:dyDescent="0.25">
      <c r="Q123" s="904"/>
      <c r="R123" s="904"/>
      <c r="S123" s="904"/>
    </row>
    <row r="124" spans="17:19" x14ac:dyDescent="0.25">
      <c r="Q124" s="919" t="s">
        <v>223</v>
      </c>
      <c r="R124" s="918"/>
      <c r="S124" s="920">
        <f>(SUM(G$48:G$50,G$61:G$65)/SUM(G$51:G$60))*100</f>
        <v>98.096121928464768</v>
      </c>
    </row>
    <row r="125" spans="17:19" x14ac:dyDescent="0.25">
      <c r="Q125" s="919" t="s">
        <v>224</v>
      </c>
      <c r="R125" s="918"/>
      <c r="S125" s="920">
        <f>(SUM(G$48:G$50)/SUM(G$51:G$60))*100</f>
        <v>47.615488714216966</v>
      </c>
    </row>
    <row r="126" spans="17:19" x14ac:dyDescent="0.25">
      <c r="Q126" s="919" t="s">
        <v>225</v>
      </c>
      <c r="R126" s="918"/>
      <c r="S126" s="920">
        <f>(SUM(G$61:G$65)/SUM(G$51:G$60))*100</f>
        <v>50.480633214247796</v>
      </c>
    </row>
    <row r="127" spans="17:19" x14ac:dyDescent="0.25">
      <c r="Q127" s="919" t="s">
        <v>226</v>
      </c>
      <c r="R127" s="918"/>
      <c r="S127" s="920">
        <f>(SUM(G$61:G$65)/SUM(G$48:G$50))*100</f>
        <v>106.01725316152294</v>
      </c>
    </row>
    <row r="128" spans="17:19" x14ac:dyDescent="0.25">
      <c r="Q128" s="919" t="s">
        <v>227</v>
      </c>
      <c r="R128" s="918"/>
      <c r="S128" s="921">
        <f>(G$21/G$43)*100</f>
        <v>97.317147112386053</v>
      </c>
    </row>
    <row r="129" spans="17:19" x14ac:dyDescent="0.25">
      <c r="Q129" s="919" t="s">
        <v>228</v>
      </c>
      <c r="R129" s="918"/>
      <c r="S129" s="921">
        <f>(SUM(G$48)/SUM(G$28:G$33))*1000</f>
        <v>516.8978427656142</v>
      </c>
    </row>
    <row r="130" spans="17:19" x14ac:dyDescent="0.25">
      <c r="Q130" s="919" t="s">
        <v>229</v>
      </c>
      <c r="R130" s="918"/>
      <c r="S130" s="921">
        <f>(SUM(G$52:G$54)/SUM(G$48:G$51,G$55:G$65))*100</f>
        <v>21.798333297153601</v>
      </c>
    </row>
    <row r="147" spans="4:8" x14ac:dyDescent="0.25">
      <c r="D147" s="19"/>
      <c r="E147" s="19"/>
      <c r="F147" s="19"/>
      <c r="G147" s="19"/>
      <c r="H147" s="19"/>
    </row>
  </sheetData>
  <mergeCells count="3">
    <mergeCell ref="A1:G1"/>
    <mergeCell ref="A23:G23"/>
    <mergeCell ref="A46:G46"/>
  </mergeCells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Z147"/>
  <sheetViews>
    <sheetView topLeftCell="A118" workbookViewId="0">
      <selection activeCell="I147" sqref="I147"/>
    </sheetView>
  </sheetViews>
  <sheetFormatPr defaultRowHeight="15" x14ac:dyDescent="0.25"/>
  <cols>
    <col min="1" max="9" width="9.140625" style="18"/>
    <col min="10" max="11" width="11.140625" style="18" bestFit="1" customWidth="1"/>
    <col min="12" max="12" width="11.140625" style="18" customWidth="1"/>
    <col min="13" max="14" width="11.140625" style="18" bestFit="1" customWidth="1"/>
    <col min="15" max="15" width="11.140625" style="18" customWidth="1"/>
    <col min="16" max="17" width="11.140625" style="18" bestFit="1" customWidth="1"/>
    <col min="18" max="18" width="11.140625" style="18" customWidth="1"/>
    <col min="19" max="20" width="11.140625" style="18" bestFit="1" customWidth="1"/>
    <col min="21" max="21" width="11.140625" style="18" customWidth="1"/>
    <col min="22" max="23" width="11.140625" style="18" bestFit="1" customWidth="1"/>
    <col min="24" max="24" width="11.140625" style="18" customWidth="1"/>
    <col min="25" max="26" width="11.140625" style="18" bestFit="1" customWidth="1"/>
    <col min="27" max="16384" width="9.140625" style="18"/>
  </cols>
  <sheetData>
    <row r="1" spans="1:26" x14ac:dyDescent="0.25">
      <c r="A1" s="922" t="s">
        <v>150</v>
      </c>
      <c r="B1" s="923"/>
      <c r="C1" s="923"/>
      <c r="D1" s="923"/>
      <c r="E1" s="923"/>
      <c r="F1" s="923"/>
      <c r="G1" s="924"/>
      <c r="J1" s="20" t="s">
        <v>23</v>
      </c>
      <c r="K1" s="20" t="s">
        <v>24</v>
      </c>
      <c r="L1" s="20"/>
      <c r="M1" s="20" t="s">
        <v>23</v>
      </c>
      <c r="N1" s="20" t="s">
        <v>24</v>
      </c>
      <c r="O1" s="20"/>
      <c r="P1" s="20" t="s">
        <v>23</v>
      </c>
      <c r="Q1" s="20" t="s">
        <v>24</v>
      </c>
      <c r="R1" s="20"/>
      <c r="S1" s="20" t="s">
        <v>23</v>
      </c>
      <c r="T1" s="20" t="s">
        <v>24</v>
      </c>
      <c r="U1" s="20"/>
      <c r="V1" s="20" t="s">
        <v>23</v>
      </c>
      <c r="W1" s="20" t="s">
        <v>24</v>
      </c>
      <c r="X1" s="20"/>
      <c r="Y1" s="20" t="s">
        <v>23</v>
      </c>
      <c r="Z1" s="20" t="s">
        <v>24</v>
      </c>
    </row>
    <row r="2" spans="1:26" x14ac:dyDescent="0.25">
      <c r="A2" s="575" t="s">
        <v>1</v>
      </c>
      <c r="B2" s="569">
        <v>2010</v>
      </c>
      <c r="C2" s="569">
        <v>2015</v>
      </c>
      <c r="D2" s="569">
        <v>2020</v>
      </c>
      <c r="E2" s="569">
        <v>2025</v>
      </c>
      <c r="F2" s="569">
        <v>2030</v>
      </c>
      <c r="G2" s="578">
        <v>2035</v>
      </c>
      <c r="J2" s="1">
        <f>B2</f>
        <v>2010</v>
      </c>
      <c r="K2" s="1">
        <f>B24</f>
        <v>2010</v>
      </c>
      <c r="L2" s="1"/>
      <c r="M2" s="1">
        <v>2015</v>
      </c>
      <c r="N2" s="1">
        <v>2015</v>
      </c>
      <c r="O2" s="1"/>
      <c r="P2" s="1">
        <v>2020</v>
      </c>
      <c r="Q2" s="1">
        <v>2020</v>
      </c>
      <c r="R2" s="1"/>
      <c r="S2" s="1">
        <v>2025</v>
      </c>
      <c r="T2" s="1">
        <v>2025</v>
      </c>
      <c r="U2" s="1"/>
      <c r="V2" s="1">
        <v>2030</v>
      </c>
      <c r="W2" s="1">
        <v>2030</v>
      </c>
      <c r="X2" s="1"/>
      <c r="Y2" s="1">
        <v>2035</v>
      </c>
      <c r="Z2" s="1">
        <v>2035</v>
      </c>
    </row>
    <row r="3" spans="1:26" x14ac:dyDescent="0.25">
      <c r="A3" s="575" t="s">
        <v>2</v>
      </c>
      <c r="B3" s="569">
        <v>68</v>
      </c>
      <c r="C3" s="570">
        <v>49.366579504936524</v>
      </c>
      <c r="D3" s="570">
        <v>52.546995579841479</v>
      </c>
      <c r="E3" s="570">
        <v>70.445351801688517</v>
      </c>
      <c r="F3" s="570">
        <v>82.005724127122761</v>
      </c>
      <c r="G3" s="579">
        <v>78.942471599154587</v>
      </c>
      <c r="I3" s="21" t="s">
        <v>2</v>
      </c>
      <c r="J3" s="20">
        <f>-B3/B$66</f>
        <v>-2.7653517690117934E-2</v>
      </c>
      <c r="K3" s="20">
        <f>B25/B$66</f>
        <v>2.3586823912159414E-2</v>
      </c>
      <c r="L3" s="21" t="s">
        <v>2</v>
      </c>
      <c r="M3" s="20">
        <f>-C3/C$66</f>
        <v>-2.0905296918492435E-2</v>
      </c>
      <c r="N3" s="20">
        <f>C25/C$66</f>
        <v>2.0151003159786698E-2</v>
      </c>
      <c r="O3" s="21" t="s">
        <v>2</v>
      </c>
      <c r="P3" s="20">
        <f>-D3/D$66</f>
        <v>-2.3230300420037847E-2</v>
      </c>
      <c r="Q3" s="20">
        <f>D25/D$66</f>
        <v>2.2318185655368836E-2</v>
      </c>
      <c r="R3" s="21" t="s">
        <v>2</v>
      </c>
      <c r="S3" s="20">
        <f>-E3/E$66</f>
        <v>-3.2058086365172649E-2</v>
      </c>
      <c r="T3" s="20">
        <f>E25/E$66</f>
        <v>3.080092522574562E-2</v>
      </c>
      <c r="U3" s="21" t="s">
        <v>2</v>
      </c>
      <c r="V3" s="20">
        <f>-F3/F$66</f>
        <v>-3.7985872695747186E-2</v>
      </c>
      <c r="W3" s="20">
        <f>F25/F$66</f>
        <v>3.6496230315751013E-2</v>
      </c>
      <c r="X3" s="21" t="s">
        <v>2</v>
      </c>
      <c r="Y3" s="20">
        <f>-G3/G$66</f>
        <v>-3.7265451235008726E-2</v>
      </c>
      <c r="Z3" s="20">
        <f>G25/G$66</f>
        <v>3.5804060995831964E-2</v>
      </c>
    </row>
    <row r="4" spans="1:26" x14ac:dyDescent="0.25">
      <c r="A4" s="575" t="s">
        <v>3</v>
      </c>
      <c r="B4" s="569">
        <v>64</v>
      </c>
      <c r="C4" s="570">
        <v>66.665711444945828</v>
      </c>
      <c r="D4" s="570">
        <v>47.977792578206518</v>
      </c>
      <c r="E4" s="570">
        <v>51.46651059132887</v>
      </c>
      <c r="F4" s="570">
        <v>69.2224504752363</v>
      </c>
      <c r="G4" s="579">
        <v>80.366150250084075</v>
      </c>
      <c r="I4" s="21" t="s">
        <v>3</v>
      </c>
      <c r="J4" s="20">
        <f t="shared" ref="J4:J20" si="0">-B4/B$66</f>
        <v>-2.6026840178934526E-2</v>
      </c>
      <c r="K4" s="20">
        <f t="shared" ref="K4:K20" si="1">B26/B$66</f>
        <v>3.090687271248475E-2</v>
      </c>
      <c r="L4" s="21" t="s">
        <v>3</v>
      </c>
      <c r="M4" s="20">
        <f t="shared" ref="M4:M20" si="2">-C4/C$66</f>
        <v>-2.8230971357854941E-2</v>
      </c>
      <c r="N4" s="20">
        <f t="shared" ref="N4:N20" si="3">C26/C$66</f>
        <v>2.3920614718689854E-2</v>
      </c>
      <c r="O4" s="21" t="s">
        <v>3</v>
      </c>
      <c r="P4" s="20">
        <f t="shared" ref="P4:P20" si="4">-D4/D$66</f>
        <v>-2.1210318930385587E-2</v>
      </c>
      <c r="Q4" s="20">
        <f t="shared" ref="Q4:Q20" si="5">D26/D$66</f>
        <v>2.0516662137100908E-2</v>
      </c>
      <c r="R4" s="21" t="s">
        <v>3</v>
      </c>
      <c r="S4" s="20">
        <f t="shared" ref="S4:S20" si="6">-E4/E$66</f>
        <v>-2.3421244968661607E-2</v>
      </c>
      <c r="T4" s="20">
        <f t="shared" ref="T4:T20" si="7">E26/E$66</f>
        <v>2.2505507548824809E-2</v>
      </c>
      <c r="U4" s="21" t="s">
        <v>3</v>
      </c>
      <c r="V4" s="20">
        <f t="shared" ref="V4:V20" si="8">-F4/F$66</f>
        <v>-3.2064532316839964E-2</v>
      </c>
      <c r="W4" s="20">
        <f t="shared" ref="W4:W20" si="9">F26/F$66</f>
        <v>3.0816237485267975E-2</v>
      </c>
      <c r="X4" s="21" t="s">
        <v>3</v>
      </c>
      <c r="Y4" s="20">
        <f t="shared" ref="Y4:Y20" si="10">-G4/G$66</f>
        <v>-3.7937510600085711E-2</v>
      </c>
      <c r="Z4" s="20">
        <f t="shared" ref="Z4:Z20" si="11">G26/G$66</f>
        <v>3.6460456483243392E-2</v>
      </c>
    </row>
    <row r="5" spans="1:26" x14ac:dyDescent="0.25">
      <c r="A5" s="575" t="s">
        <v>4</v>
      </c>
      <c r="B5" s="569">
        <v>89</v>
      </c>
      <c r="C5" s="570">
        <v>62.323499416718533</v>
      </c>
      <c r="D5" s="570">
        <v>65.428283451766035</v>
      </c>
      <c r="E5" s="570">
        <v>46.640344578699413</v>
      </c>
      <c r="F5" s="570">
        <v>50.472956335283428</v>
      </c>
      <c r="G5" s="579">
        <v>68.118680022208494</v>
      </c>
      <c r="I5" s="21" t="s">
        <v>4</v>
      </c>
      <c r="J5" s="20">
        <f t="shared" si="0"/>
        <v>-3.6193574623830826E-2</v>
      </c>
      <c r="K5" s="20">
        <f t="shared" si="1"/>
        <v>3.1720211468076451E-2</v>
      </c>
      <c r="L5" s="21" t="s">
        <v>4</v>
      </c>
      <c r="M5" s="20">
        <f t="shared" si="2"/>
        <v>-2.6392172059960226E-2</v>
      </c>
      <c r="N5" s="20">
        <f t="shared" si="3"/>
        <v>3.1561666561042499E-2</v>
      </c>
      <c r="O5" s="21" t="s">
        <v>4</v>
      </c>
      <c r="P5" s="20">
        <f t="shared" si="4"/>
        <v>-2.8924939737848682E-2</v>
      </c>
      <c r="Q5" s="20">
        <f t="shared" si="5"/>
        <v>2.4330583905298558E-2</v>
      </c>
      <c r="R5" s="21" t="s">
        <v>4</v>
      </c>
      <c r="S5" s="20">
        <f t="shared" si="6"/>
        <v>-2.1224965968152338E-2</v>
      </c>
      <c r="T5" s="20">
        <f t="shared" si="7"/>
        <v>2.0609741185504814E-2</v>
      </c>
      <c r="U5" s="21" t="s">
        <v>4</v>
      </c>
      <c r="V5" s="20">
        <f t="shared" si="8"/>
        <v>-2.3379578856690616E-2</v>
      </c>
      <c r="W5" s="20">
        <f t="shared" si="9"/>
        <v>2.2465549102458689E-2</v>
      </c>
      <c r="X5" s="21" t="s">
        <v>4</v>
      </c>
      <c r="Y5" s="20">
        <f t="shared" si="10"/>
        <v>-3.2155990269095637E-2</v>
      </c>
      <c r="Z5" s="20">
        <f t="shared" si="11"/>
        <v>3.091045800443603E-2</v>
      </c>
    </row>
    <row r="6" spans="1:26" x14ac:dyDescent="0.25">
      <c r="A6" s="575" t="s">
        <v>5</v>
      </c>
      <c r="B6" s="569">
        <v>74</v>
      </c>
      <c r="C6" s="570">
        <v>87.539709721646759</v>
      </c>
      <c r="D6" s="570">
        <v>60.58104217934082</v>
      </c>
      <c r="E6" s="570">
        <v>64.145106038200865</v>
      </c>
      <c r="F6" s="570">
        <v>45.271158409740025</v>
      </c>
      <c r="G6" s="579">
        <v>49.469143970879188</v>
      </c>
      <c r="I6" s="21" t="s">
        <v>5</v>
      </c>
      <c r="J6" s="20">
        <f t="shared" si="0"/>
        <v>-3.0093533956893046E-2</v>
      </c>
      <c r="K6" s="20">
        <f t="shared" si="1"/>
        <v>2.8060187067913786E-2</v>
      </c>
      <c r="L6" s="21" t="s">
        <v>5</v>
      </c>
      <c r="M6" s="20">
        <f t="shared" si="2"/>
        <v>-3.7070496725556297E-2</v>
      </c>
      <c r="N6" s="20">
        <f t="shared" si="3"/>
        <v>3.2475746697412808E-2</v>
      </c>
      <c r="O6" s="21" t="s">
        <v>5</v>
      </c>
      <c r="P6" s="20">
        <f t="shared" si="4"/>
        <v>-2.6782041371837401E-2</v>
      </c>
      <c r="Q6" s="20">
        <f t="shared" si="5"/>
        <v>3.2282838653365599E-2</v>
      </c>
      <c r="R6" s="21" t="s">
        <v>5</v>
      </c>
      <c r="S6" s="20">
        <f t="shared" si="6"/>
        <v>-2.9190987008833585E-2</v>
      </c>
      <c r="T6" s="20">
        <f t="shared" si="7"/>
        <v>2.4369112910723287E-2</v>
      </c>
      <c r="U6" s="21" t="s">
        <v>5</v>
      </c>
      <c r="V6" s="20">
        <f t="shared" si="8"/>
        <v>-2.0970053962033407E-2</v>
      </c>
      <c r="W6" s="20">
        <f t="shared" si="9"/>
        <v>2.0457237983320893E-2</v>
      </c>
      <c r="X6" s="21" t="s">
        <v>5</v>
      </c>
      <c r="Y6" s="20">
        <f t="shared" si="10"/>
        <v>-2.3352321442950193E-2</v>
      </c>
      <c r="Z6" s="20">
        <f t="shared" si="11"/>
        <v>2.2446093109693002E-2</v>
      </c>
    </row>
    <row r="7" spans="1:26" x14ac:dyDescent="0.25">
      <c r="A7" s="575" t="s">
        <v>6</v>
      </c>
      <c r="B7" s="569">
        <v>33</v>
      </c>
      <c r="C7" s="570">
        <v>73.027298683903481</v>
      </c>
      <c r="D7" s="570">
        <v>85.711812687256256</v>
      </c>
      <c r="E7" s="570">
        <v>58.57398123818426</v>
      </c>
      <c r="F7" s="570">
        <v>62.625916812885535</v>
      </c>
      <c r="G7" s="579">
        <v>43.740135568711828</v>
      </c>
      <c r="I7" s="21" t="s">
        <v>6</v>
      </c>
      <c r="J7" s="20">
        <f t="shared" si="0"/>
        <v>-1.3420089467263115E-2</v>
      </c>
      <c r="K7" s="20">
        <f t="shared" si="1"/>
        <v>1.2200081333875559E-2</v>
      </c>
      <c r="L7" s="21" t="s">
        <v>6</v>
      </c>
      <c r="M7" s="20">
        <f t="shared" si="2"/>
        <v>-3.0924916764585086E-2</v>
      </c>
      <c r="N7" s="20">
        <f t="shared" si="3"/>
        <v>2.885197263451697E-2</v>
      </c>
      <c r="O7" s="21" t="s">
        <v>6</v>
      </c>
      <c r="P7" s="20">
        <f t="shared" si="4"/>
        <v>-3.7892007645720108E-2</v>
      </c>
      <c r="Q7" s="20">
        <f t="shared" si="5"/>
        <v>3.3172727980026545E-2</v>
      </c>
      <c r="R7" s="21" t="s">
        <v>6</v>
      </c>
      <c r="S7" s="20">
        <f t="shared" si="6"/>
        <v>-2.6655694112676785E-2</v>
      </c>
      <c r="T7" s="20">
        <f t="shared" si="7"/>
        <v>3.2398626645721157E-2</v>
      </c>
      <c r="U7" s="21" t="s">
        <v>6</v>
      </c>
      <c r="V7" s="20">
        <f t="shared" si="8"/>
        <v>-2.9008951860738715E-2</v>
      </c>
      <c r="W7" s="20">
        <f t="shared" si="9"/>
        <v>2.4014664045182647E-2</v>
      </c>
      <c r="X7" s="21" t="s">
        <v>6</v>
      </c>
      <c r="Y7" s="20">
        <f t="shared" si="10"/>
        <v>-2.064789530944908E-2</v>
      </c>
      <c r="Z7" s="20">
        <f t="shared" si="11"/>
        <v>2.0241548572158406E-2</v>
      </c>
    </row>
    <row r="8" spans="1:26" x14ac:dyDescent="0.25">
      <c r="A8" s="575" t="s">
        <v>7</v>
      </c>
      <c r="B8" s="569">
        <v>41</v>
      </c>
      <c r="C8" s="570">
        <v>31.897221291496205</v>
      </c>
      <c r="D8" s="570">
        <v>71.639453394004761</v>
      </c>
      <c r="E8" s="570">
        <v>83.371136435787932</v>
      </c>
      <c r="F8" s="570">
        <v>56.241036952992552</v>
      </c>
      <c r="G8" s="579">
        <v>60.784694534245887</v>
      </c>
      <c r="I8" s="21" t="s">
        <v>7</v>
      </c>
      <c r="J8" s="20">
        <f t="shared" si="0"/>
        <v>-1.6673444489629929E-2</v>
      </c>
      <c r="K8" s="20">
        <f t="shared" si="1"/>
        <v>1.4233428222854819E-2</v>
      </c>
      <c r="L8" s="21" t="s">
        <v>7</v>
      </c>
      <c r="M8" s="20">
        <f t="shared" si="2"/>
        <v>-1.3507536650516907E-2</v>
      </c>
      <c r="N8" s="20">
        <f t="shared" si="3"/>
        <v>1.2407616286896152E-2</v>
      </c>
      <c r="O8" s="21" t="s">
        <v>7</v>
      </c>
      <c r="P8" s="20">
        <f t="shared" si="4"/>
        <v>-3.16708121160112E-2</v>
      </c>
      <c r="Q8" s="20">
        <f t="shared" si="5"/>
        <v>2.9813545773870749E-2</v>
      </c>
      <c r="R8" s="21" t="s">
        <v>7</v>
      </c>
      <c r="S8" s="20">
        <f t="shared" si="6"/>
        <v>-3.7940318613853795E-2</v>
      </c>
      <c r="T8" s="20">
        <f t="shared" si="7"/>
        <v>3.3469091780969261E-2</v>
      </c>
      <c r="U8" s="21" t="s">
        <v>7</v>
      </c>
      <c r="V8" s="20">
        <f t="shared" si="8"/>
        <v>-2.6051411565629991E-2</v>
      </c>
      <c r="W8" s="20">
        <f t="shared" si="9"/>
        <v>3.2214382193840818E-2</v>
      </c>
      <c r="X8" s="21" t="s">
        <v>7</v>
      </c>
      <c r="Y8" s="20">
        <f t="shared" si="10"/>
        <v>-2.8693921334293514E-2</v>
      </c>
      <c r="Z8" s="20">
        <f t="shared" si="11"/>
        <v>2.3740401256747919E-2</v>
      </c>
    </row>
    <row r="9" spans="1:26" x14ac:dyDescent="0.25">
      <c r="A9" s="575" t="s">
        <v>8</v>
      </c>
      <c r="B9" s="569">
        <v>47</v>
      </c>
      <c r="C9" s="570">
        <v>39.904142602517005</v>
      </c>
      <c r="D9" s="570">
        <v>30.953390502251175</v>
      </c>
      <c r="E9" s="570">
        <v>70.611740656361249</v>
      </c>
      <c r="F9" s="570">
        <v>81.44572774112342</v>
      </c>
      <c r="G9" s="579">
        <v>54.219957254446705</v>
      </c>
      <c r="I9" s="21" t="s">
        <v>8</v>
      </c>
      <c r="J9" s="20">
        <f t="shared" si="0"/>
        <v>-1.9113460756405042E-2</v>
      </c>
      <c r="K9" s="20">
        <f t="shared" si="1"/>
        <v>1.9113460756405042E-2</v>
      </c>
      <c r="L9" s="21" t="s">
        <v>8</v>
      </c>
      <c r="M9" s="20">
        <f t="shared" si="2"/>
        <v>-1.6898232726455412E-2</v>
      </c>
      <c r="N9" s="20">
        <f t="shared" si="3"/>
        <v>1.4422640829788195E-2</v>
      </c>
      <c r="O9" s="21" t="s">
        <v>8</v>
      </c>
      <c r="P9" s="20">
        <f t="shared" si="4"/>
        <v>-1.3684066090771734E-2</v>
      </c>
      <c r="Q9" s="20">
        <f t="shared" si="5"/>
        <v>1.2635886130502068E-2</v>
      </c>
      <c r="R9" s="21" t="s">
        <v>8</v>
      </c>
      <c r="S9" s="20">
        <f t="shared" si="6"/>
        <v>-3.2133806169771212E-2</v>
      </c>
      <c r="T9" s="20">
        <f t="shared" si="7"/>
        <v>3.0359239419272266E-2</v>
      </c>
      <c r="U9" s="21" t="s">
        <v>8</v>
      </c>
      <c r="V9" s="20">
        <f t="shared" si="8"/>
        <v>-3.7726476761438088E-2</v>
      </c>
      <c r="W9" s="20">
        <f t="shared" si="9"/>
        <v>3.3354859327823637E-2</v>
      </c>
      <c r="X9" s="21" t="s">
        <v>8</v>
      </c>
      <c r="Y9" s="20">
        <f t="shared" si="10"/>
        <v>-2.5594982423269852E-2</v>
      </c>
      <c r="Z9" s="20">
        <f t="shared" si="11"/>
        <v>3.2044558066867131E-2</v>
      </c>
    </row>
    <row r="10" spans="1:26" x14ac:dyDescent="0.25">
      <c r="A10" s="575" t="s">
        <v>9</v>
      </c>
      <c r="B10" s="569">
        <v>53</v>
      </c>
      <c r="C10" s="570">
        <v>45.695157446456186</v>
      </c>
      <c r="D10" s="570">
        <v>38.748998635233832</v>
      </c>
      <c r="E10" s="570">
        <v>29.961939512592533</v>
      </c>
      <c r="F10" s="570">
        <v>69.49496518123037</v>
      </c>
      <c r="G10" s="579">
        <v>79.416736699577712</v>
      </c>
      <c r="I10" s="21" t="s">
        <v>9</v>
      </c>
      <c r="J10" s="20">
        <f t="shared" si="0"/>
        <v>-2.1553477023180154E-2</v>
      </c>
      <c r="K10" s="20">
        <f t="shared" si="1"/>
        <v>2.5213501423342822E-2</v>
      </c>
      <c r="L10" s="21" t="s">
        <v>9</v>
      </c>
      <c r="M10" s="20">
        <f t="shared" si="2"/>
        <v>-1.9350557477045834E-2</v>
      </c>
      <c r="N10" s="20">
        <f t="shared" si="3"/>
        <v>1.9408069160292883E-2</v>
      </c>
      <c r="O10" s="21" t="s">
        <v>9</v>
      </c>
      <c r="P10" s="20">
        <f t="shared" si="4"/>
        <v>-1.7130396692317112E-2</v>
      </c>
      <c r="Q10" s="20">
        <f t="shared" si="5"/>
        <v>1.4659522448747148E-2</v>
      </c>
      <c r="R10" s="21" t="s">
        <v>9</v>
      </c>
      <c r="S10" s="20">
        <f t="shared" si="6"/>
        <v>-1.3635001032669234E-2</v>
      </c>
      <c r="T10" s="20">
        <f t="shared" si="7"/>
        <v>1.2697474267706513E-2</v>
      </c>
      <c r="U10" s="21" t="s">
        <v>9</v>
      </c>
      <c r="V10" s="20">
        <f t="shared" si="8"/>
        <v>-3.2190763857867059E-2</v>
      </c>
      <c r="W10" s="20">
        <f t="shared" si="9"/>
        <v>3.0614480056739873E-2</v>
      </c>
      <c r="X10" s="21" t="s">
        <v>9</v>
      </c>
      <c r="Y10" s="20">
        <f t="shared" si="10"/>
        <v>-3.7489332025846207E-2</v>
      </c>
      <c r="Z10" s="20">
        <f t="shared" si="11"/>
        <v>3.3316780342715339E-2</v>
      </c>
    </row>
    <row r="11" spans="1:26" x14ac:dyDescent="0.25">
      <c r="A11" s="575" t="s">
        <v>10</v>
      </c>
      <c r="B11" s="569">
        <v>60</v>
      </c>
      <c r="C11" s="570">
        <v>51.476841855777174</v>
      </c>
      <c r="D11" s="570">
        <v>44.347652079790706</v>
      </c>
      <c r="E11" s="570">
        <v>37.555918483729677</v>
      </c>
      <c r="F11" s="570">
        <v>28.952505202980738</v>
      </c>
      <c r="G11" s="579">
        <v>68.333997402974632</v>
      </c>
      <c r="I11" s="21" t="s">
        <v>10</v>
      </c>
      <c r="J11" s="20">
        <f t="shared" si="0"/>
        <v>-2.4400162667751118E-2</v>
      </c>
      <c r="K11" s="20">
        <f t="shared" si="1"/>
        <v>2.5213501423342822E-2</v>
      </c>
      <c r="L11" s="21" t="s">
        <v>10</v>
      </c>
      <c r="M11" s="20">
        <f t="shared" si="2"/>
        <v>-2.1798931062535738E-2</v>
      </c>
      <c r="N11" s="20">
        <f t="shared" si="3"/>
        <v>2.5654443175694083E-2</v>
      </c>
      <c r="O11" s="21" t="s">
        <v>10</v>
      </c>
      <c r="P11" s="20">
        <f t="shared" si="4"/>
        <v>-1.9605483993305067E-2</v>
      </c>
      <c r="Q11" s="20">
        <f t="shared" si="5"/>
        <v>1.9658063206483403E-2</v>
      </c>
      <c r="R11" s="21" t="s">
        <v>10</v>
      </c>
      <c r="S11" s="20">
        <f t="shared" si="6"/>
        <v>-1.7090849111863357E-2</v>
      </c>
      <c r="T11" s="20">
        <f t="shared" si="7"/>
        <v>1.4618619863124781E-2</v>
      </c>
      <c r="U11" s="21" t="s">
        <v>10</v>
      </c>
      <c r="V11" s="20">
        <f t="shared" si="8"/>
        <v>-1.3411090366795976E-2</v>
      </c>
      <c r="W11" s="20">
        <f t="shared" si="9"/>
        <v>1.2560471234529174E-2</v>
      </c>
      <c r="X11" s="21" t="s">
        <v>10</v>
      </c>
      <c r="Y11" s="20">
        <f t="shared" si="10"/>
        <v>-3.2257632632077801E-2</v>
      </c>
      <c r="Z11" s="20">
        <f t="shared" si="11"/>
        <v>3.078955538287147E-2</v>
      </c>
    </row>
    <row r="12" spans="1:26" x14ac:dyDescent="0.25">
      <c r="A12" s="576" t="s">
        <v>11</v>
      </c>
      <c r="B12" s="571">
        <v>75</v>
      </c>
      <c r="C12" s="572">
        <v>57.978513197805832</v>
      </c>
      <c r="D12" s="572">
        <v>49.81520428084449</v>
      </c>
      <c r="E12" s="572">
        <v>42.876957231617652</v>
      </c>
      <c r="F12" s="572">
        <v>36.271647612793544</v>
      </c>
      <c r="G12" s="580">
        <v>27.883283819392716</v>
      </c>
      <c r="I12" s="21" t="s">
        <v>11</v>
      </c>
      <c r="J12" s="20">
        <f t="shared" si="0"/>
        <v>-3.0500203334688898E-2</v>
      </c>
      <c r="K12" s="20">
        <f t="shared" si="1"/>
        <v>3.1313542090280602E-2</v>
      </c>
      <c r="L12" s="21" t="s">
        <v>11</v>
      </c>
      <c r="M12" s="20">
        <f t="shared" si="2"/>
        <v>-2.4552197973766048E-2</v>
      </c>
      <c r="N12" s="20">
        <f t="shared" si="3"/>
        <v>2.5575506155963067E-2</v>
      </c>
      <c r="O12" s="21" t="s">
        <v>11</v>
      </c>
      <c r="P12" s="20">
        <f t="shared" si="4"/>
        <v>-2.2022613246674681E-2</v>
      </c>
      <c r="Q12" s="20">
        <f t="shared" si="5"/>
        <v>2.6188780450019242E-2</v>
      </c>
      <c r="R12" s="21" t="s">
        <v>11</v>
      </c>
      <c r="S12" s="20">
        <f t="shared" si="6"/>
        <v>-1.9512333501811908E-2</v>
      </c>
      <c r="T12" s="20">
        <f t="shared" si="7"/>
        <v>1.9635493633017167E-2</v>
      </c>
      <c r="U12" s="21" t="s">
        <v>11</v>
      </c>
      <c r="V12" s="20">
        <f t="shared" si="8"/>
        <v>-1.680139043158425E-2</v>
      </c>
      <c r="W12" s="20">
        <f t="shared" si="9"/>
        <v>1.4423561289545264E-2</v>
      </c>
      <c r="X12" s="21" t="s">
        <v>11</v>
      </c>
      <c r="Y12" s="20">
        <f t="shared" si="10"/>
        <v>-1.3162536368504263E-2</v>
      </c>
      <c r="Z12" s="20">
        <f t="shared" si="11"/>
        <v>1.2453564446758403E-2</v>
      </c>
    </row>
    <row r="13" spans="1:26" x14ac:dyDescent="0.25">
      <c r="A13" s="576" t="s">
        <v>12</v>
      </c>
      <c r="B13" s="571">
        <v>96</v>
      </c>
      <c r="C13" s="572">
        <v>71.741077964965498</v>
      </c>
      <c r="D13" s="572">
        <v>55.450200752825161</v>
      </c>
      <c r="E13" s="572">
        <v>47.71437898457372</v>
      </c>
      <c r="F13" s="572">
        <v>41.0410935675404</v>
      </c>
      <c r="G13" s="580">
        <v>34.689715011642924</v>
      </c>
      <c r="I13" s="21" t="s">
        <v>12</v>
      </c>
      <c r="J13" s="20">
        <f t="shared" si="0"/>
        <v>-3.9040260268401787E-2</v>
      </c>
      <c r="K13" s="20">
        <f t="shared" si="1"/>
        <v>3.4973566490443267E-2</v>
      </c>
      <c r="L13" s="21" t="s">
        <v>12</v>
      </c>
      <c r="M13" s="20">
        <f t="shared" si="2"/>
        <v>-3.0380240056136477E-2</v>
      </c>
      <c r="N13" s="20">
        <f t="shared" si="3"/>
        <v>3.1688876818549899E-2</v>
      </c>
      <c r="O13" s="21" t="s">
        <v>12</v>
      </c>
      <c r="P13" s="20">
        <f t="shared" si="4"/>
        <v>-2.4513767297738683E-2</v>
      </c>
      <c r="Q13" s="20">
        <f t="shared" si="5"/>
        <v>2.5863113750625225E-2</v>
      </c>
      <c r="R13" s="21" t="s">
        <v>12</v>
      </c>
      <c r="S13" s="20">
        <f t="shared" si="6"/>
        <v>-2.171373473517637E-2</v>
      </c>
      <c r="T13" s="20">
        <f t="shared" si="7"/>
        <v>2.6220469560871328E-2</v>
      </c>
      <c r="U13" s="21" t="s">
        <v>12</v>
      </c>
      <c r="V13" s="20">
        <f t="shared" si="8"/>
        <v>-1.9010645563401801E-2</v>
      </c>
      <c r="W13" s="20">
        <f t="shared" si="9"/>
        <v>1.9285445481797753E-2</v>
      </c>
      <c r="X13" s="21" t="s">
        <v>12</v>
      </c>
      <c r="Y13" s="20">
        <f t="shared" si="10"/>
        <v>-1.6375568903983666E-2</v>
      </c>
      <c r="Z13" s="20">
        <f t="shared" si="11"/>
        <v>1.41758546522259E-2</v>
      </c>
    </row>
    <row r="14" spans="1:26" x14ac:dyDescent="0.25">
      <c r="A14" s="576" t="s">
        <v>13</v>
      </c>
      <c r="B14" s="571">
        <v>101</v>
      </c>
      <c r="C14" s="572">
        <v>91.626789414309613</v>
      </c>
      <c r="D14" s="572">
        <v>68.108157708133788</v>
      </c>
      <c r="E14" s="572">
        <v>52.636868335658058</v>
      </c>
      <c r="F14" s="572">
        <v>45.381518803948445</v>
      </c>
      <c r="G14" s="580">
        <v>39.015717967817601</v>
      </c>
      <c r="I14" s="21" t="s">
        <v>13</v>
      </c>
      <c r="J14" s="20">
        <f t="shared" si="0"/>
        <v>-4.1073607157381051E-2</v>
      </c>
      <c r="K14" s="20">
        <f t="shared" si="1"/>
        <v>3.4973566490443267E-2</v>
      </c>
      <c r="L14" s="21" t="s">
        <v>13</v>
      </c>
      <c r="M14" s="20">
        <f t="shared" si="2"/>
        <v>-3.8801254970536866E-2</v>
      </c>
      <c r="N14" s="20">
        <f t="shared" si="3"/>
        <v>3.5345112013862506E-2</v>
      </c>
      <c r="O14" s="21" t="s">
        <v>13</v>
      </c>
      <c r="P14" s="20">
        <f t="shared" si="4"/>
        <v>-3.0109675104283806E-2</v>
      </c>
      <c r="Q14" s="20">
        <f t="shared" si="5"/>
        <v>3.2009130211579875E-2</v>
      </c>
      <c r="R14" s="21" t="s">
        <v>13</v>
      </c>
      <c r="S14" s="20">
        <f t="shared" si="6"/>
        <v>-2.3953848308502609E-2</v>
      </c>
      <c r="T14" s="20">
        <f t="shared" si="7"/>
        <v>2.5670174564849296E-2</v>
      </c>
      <c r="U14" s="21" t="s">
        <v>13</v>
      </c>
      <c r="V14" s="20">
        <f t="shared" si="8"/>
        <v>-2.1021174001880322E-2</v>
      </c>
      <c r="W14" s="20">
        <f t="shared" si="9"/>
        <v>2.5855777275656917E-2</v>
      </c>
      <c r="X14" s="21" t="s">
        <v>13</v>
      </c>
      <c r="Y14" s="20">
        <f t="shared" si="10"/>
        <v>-1.8417694630986588E-2</v>
      </c>
      <c r="Z14" s="20">
        <f t="shared" si="11"/>
        <v>1.8885004102972482E-2</v>
      </c>
    </row>
    <row r="15" spans="1:26" x14ac:dyDescent="0.25">
      <c r="A15" s="576" t="s">
        <v>14</v>
      </c>
      <c r="B15" s="571">
        <v>83</v>
      </c>
      <c r="C15" s="572">
        <v>95.567422973100108</v>
      </c>
      <c r="D15" s="572">
        <v>86.255176820732288</v>
      </c>
      <c r="E15" s="572">
        <v>63.753072670052404</v>
      </c>
      <c r="F15" s="572">
        <v>49.29166682834687</v>
      </c>
      <c r="G15" s="580">
        <v>42.59556457088145</v>
      </c>
      <c r="I15" s="21" t="s">
        <v>14</v>
      </c>
      <c r="J15" s="20">
        <f t="shared" si="0"/>
        <v>-3.3753558357055714E-2</v>
      </c>
      <c r="K15" s="20">
        <f t="shared" si="1"/>
        <v>3.090687271248475E-2</v>
      </c>
      <c r="L15" s="21" t="s">
        <v>14</v>
      </c>
      <c r="M15" s="20">
        <f t="shared" si="2"/>
        <v>-4.0469997577774891E-2</v>
      </c>
      <c r="N15" s="20">
        <f t="shared" si="3"/>
        <v>3.4871284067285471E-2</v>
      </c>
      <c r="O15" s="21" t="s">
        <v>14</v>
      </c>
      <c r="P15" s="20">
        <f t="shared" si="4"/>
        <v>-3.8132221418531211E-2</v>
      </c>
      <c r="Q15" s="20">
        <f t="shared" si="5"/>
        <v>3.5234275242266549E-2</v>
      </c>
      <c r="R15" s="21" t="s">
        <v>14</v>
      </c>
      <c r="S15" s="20">
        <f t="shared" si="6"/>
        <v>-2.9012581489481326E-2</v>
      </c>
      <c r="T15" s="20">
        <f t="shared" si="7"/>
        <v>3.1361253709515771E-2</v>
      </c>
      <c r="U15" s="21" t="s">
        <v>14</v>
      </c>
      <c r="V15" s="20">
        <f t="shared" si="8"/>
        <v>-2.2832393726567816E-2</v>
      </c>
      <c r="W15" s="20">
        <f t="shared" si="9"/>
        <v>2.4787724379208235E-2</v>
      </c>
      <c r="X15" s="21" t="s">
        <v>14</v>
      </c>
      <c r="Y15" s="20">
        <f t="shared" si="10"/>
        <v>-2.0107591036722078E-2</v>
      </c>
      <c r="Z15" s="20">
        <f t="shared" si="11"/>
        <v>2.512982327527857E-2</v>
      </c>
    </row>
    <row r="16" spans="1:26" x14ac:dyDescent="0.25">
      <c r="A16" s="576" t="s">
        <v>15</v>
      </c>
      <c r="B16" s="571">
        <v>66</v>
      </c>
      <c r="C16" s="572">
        <v>76.587126138619368</v>
      </c>
      <c r="D16" s="572">
        <v>88.114775543037794</v>
      </c>
      <c r="E16" s="572">
        <v>79.09302895274233</v>
      </c>
      <c r="F16" s="572">
        <v>58.135307977034813</v>
      </c>
      <c r="G16" s="580">
        <v>44.988707188337223</v>
      </c>
      <c r="I16" s="21" t="s">
        <v>15</v>
      </c>
      <c r="J16" s="20">
        <f t="shared" si="0"/>
        <v>-2.684017893452623E-2</v>
      </c>
      <c r="K16" s="20">
        <f t="shared" si="1"/>
        <v>3.5380235868239122E-2</v>
      </c>
      <c r="L16" s="21" t="s">
        <v>15</v>
      </c>
      <c r="M16" s="20">
        <f t="shared" si="2"/>
        <v>-3.2432399167978965E-2</v>
      </c>
      <c r="N16" s="20">
        <f t="shared" si="3"/>
        <v>3.016514118711864E-2</v>
      </c>
      <c r="O16" s="21" t="s">
        <v>15</v>
      </c>
      <c r="P16" s="20">
        <f t="shared" si="4"/>
        <v>-3.8954324309537366E-2</v>
      </c>
      <c r="Q16" s="20">
        <f t="shared" si="5"/>
        <v>3.4283389247071271E-2</v>
      </c>
      <c r="R16" s="21" t="s">
        <v>15</v>
      </c>
      <c r="S16" s="20">
        <f t="shared" si="6"/>
        <v>-3.5993448654895344E-2</v>
      </c>
      <c r="T16" s="20">
        <f t="shared" si="7"/>
        <v>3.4052506671135352E-2</v>
      </c>
      <c r="U16" s="21" t="s">
        <v>15</v>
      </c>
      <c r="V16" s="20">
        <f t="shared" si="8"/>
        <v>-2.6928856874922899E-2</v>
      </c>
      <c r="W16" s="20">
        <f t="shared" si="9"/>
        <v>2.9878432919003509E-2</v>
      </c>
      <c r="X16" s="21" t="s">
        <v>15</v>
      </c>
      <c r="Y16" s="20">
        <f t="shared" si="10"/>
        <v>-2.1237293941921899E-2</v>
      </c>
      <c r="Z16" s="20">
        <f t="shared" si="11"/>
        <v>2.3571288074475703E-2</v>
      </c>
    </row>
    <row r="17" spans="1:26" x14ac:dyDescent="0.25">
      <c r="A17" s="576" t="s">
        <v>16</v>
      </c>
      <c r="B17" s="571">
        <v>84</v>
      </c>
      <c r="C17" s="572">
        <v>58.67238244402526</v>
      </c>
      <c r="D17" s="572">
        <v>68.749802386706222</v>
      </c>
      <c r="E17" s="572">
        <v>79.016462631502378</v>
      </c>
      <c r="F17" s="572">
        <v>70.535787894225294</v>
      </c>
      <c r="G17" s="580">
        <v>51.564617435465642</v>
      </c>
      <c r="I17" s="21" t="s">
        <v>16</v>
      </c>
      <c r="J17" s="20">
        <f t="shared" si="0"/>
        <v>-3.4160227734851563E-2</v>
      </c>
      <c r="K17" s="20">
        <f t="shared" si="1"/>
        <v>3.1313542090280602E-2</v>
      </c>
      <c r="L17" s="21" t="s">
        <v>16</v>
      </c>
      <c r="M17" s="20">
        <f t="shared" si="2"/>
        <v>-2.484603122614638E-2</v>
      </c>
      <c r="N17" s="20">
        <f t="shared" si="3"/>
        <v>3.4230289515235539E-2</v>
      </c>
      <c r="O17" s="21" t="s">
        <v>16</v>
      </c>
      <c r="P17" s="20">
        <f t="shared" si="4"/>
        <v>-3.0393337347608608E-2</v>
      </c>
      <c r="Q17" s="20">
        <f t="shared" si="5"/>
        <v>2.9087912594483029E-2</v>
      </c>
      <c r="R17" s="21" t="s">
        <v>16</v>
      </c>
      <c r="S17" s="20">
        <f t="shared" si="6"/>
        <v>-3.5958605053774802E-2</v>
      </c>
      <c r="T17" s="20">
        <f t="shared" si="7"/>
        <v>3.2765061743902285E-2</v>
      </c>
      <c r="U17" s="21" t="s">
        <v>16</v>
      </c>
      <c r="V17" s="20">
        <f t="shared" si="8"/>
        <v>-3.2672883362273593E-2</v>
      </c>
      <c r="W17" s="20">
        <f t="shared" si="9"/>
        <v>3.2082421635225448E-2</v>
      </c>
      <c r="X17" s="21" t="s">
        <v>16</v>
      </c>
      <c r="Y17" s="20">
        <f t="shared" si="10"/>
        <v>-2.4341507145233646E-2</v>
      </c>
      <c r="Z17" s="20">
        <f t="shared" si="11"/>
        <v>2.8102351165292895E-2</v>
      </c>
    </row>
    <row r="18" spans="1:26" x14ac:dyDescent="0.25">
      <c r="A18" s="576" t="s">
        <v>17</v>
      </c>
      <c r="B18" s="571">
        <v>67</v>
      </c>
      <c r="C18" s="572">
        <v>70.032842559398333</v>
      </c>
      <c r="D18" s="572">
        <v>48.438446517510783</v>
      </c>
      <c r="E18" s="572">
        <v>57.358261707354778</v>
      </c>
      <c r="F18" s="572">
        <v>65.856701972308997</v>
      </c>
      <c r="G18" s="580">
        <v>58.464232206523917</v>
      </c>
      <c r="I18" s="21" t="s">
        <v>17</v>
      </c>
      <c r="J18" s="20">
        <f t="shared" si="0"/>
        <v>-2.7246848312322082E-2</v>
      </c>
      <c r="K18" s="20">
        <f t="shared" si="1"/>
        <v>3.6193574623830826E-2</v>
      </c>
      <c r="L18" s="21" t="s">
        <v>17</v>
      </c>
      <c r="M18" s="20">
        <f t="shared" si="2"/>
        <v>-2.9656852519098553E-2</v>
      </c>
      <c r="N18" s="20">
        <f t="shared" si="3"/>
        <v>2.8679815234085675E-2</v>
      </c>
      <c r="O18" s="21" t="s">
        <v>17</v>
      </c>
      <c r="P18" s="20">
        <f t="shared" si="4"/>
        <v>-2.1413967669607077E-2</v>
      </c>
      <c r="Q18" s="20">
        <f t="shared" si="5"/>
        <v>3.1616196849651654E-2</v>
      </c>
      <c r="R18" s="21" t="s">
        <v>17</v>
      </c>
      <c r="S18" s="20">
        <f t="shared" si="6"/>
        <v>-2.6102447649732376E-2</v>
      </c>
      <c r="T18" s="20">
        <f t="shared" si="7"/>
        <v>2.6322103751163558E-2</v>
      </c>
      <c r="U18" s="21" t="s">
        <v>17</v>
      </c>
      <c r="V18" s="20">
        <f t="shared" si="8"/>
        <v>-3.0505483902610882E-2</v>
      </c>
      <c r="W18" s="20">
        <f t="shared" si="9"/>
        <v>2.9490407948704972E-2</v>
      </c>
      <c r="X18" s="21" t="s">
        <v>17</v>
      </c>
      <c r="Y18" s="20">
        <f t="shared" si="10"/>
        <v>-2.7598527765221068E-2</v>
      </c>
      <c r="Z18" s="20">
        <f t="shared" si="11"/>
        <v>2.882235850994699E-2</v>
      </c>
    </row>
    <row r="19" spans="1:26" x14ac:dyDescent="0.25">
      <c r="A19" s="576" t="s">
        <v>18</v>
      </c>
      <c r="B19" s="571">
        <v>59</v>
      </c>
      <c r="C19" s="572">
        <v>49.80298552117933</v>
      </c>
      <c r="D19" s="572">
        <v>52.236909709182932</v>
      </c>
      <c r="E19" s="572">
        <v>35.747052902728818</v>
      </c>
      <c r="F19" s="572">
        <v>42.828294990230937</v>
      </c>
      <c r="G19" s="580">
        <v>49.121690552957403</v>
      </c>
      <c r="I19" s="21" t="s">
        <v>18</v>
      </c>
      <c r="J19" s="20">
        <f t="shared" si="0"/>
        <v>-2.3993493289955266E-2</v>
      </c>
      <c r="K19" s="20">
        <f t="shared" si="1"/>
        <v>2.887352582350549E-2</v>
      </c>
      <c r="L19" s="21" t="s">
        <v>18</v>
      </c>
      <c r="M19" s="20">
        <f t="shared" si="2"/>
        <v>-2.1090102052614801E-2</v>
      </c>
      <c r="N19" s="20">
        <f t="shared" si="3"/>
        <v>3.2379277398892722E-2</v>
      </c>
      <c r="O19" s="21" t="s">
        <v>18</v>
      </c>
      <c r="P19" s="20">
        <f t="shared" si="4"/>
        <v>-2.309321574275193E-2</v>
      </c>
      <c r="Q19" s="20">
        <f t="shared" si="5"/>
        <v>2.551549055496161E-2</v>
      </c>
      <c r="R19" s="21" t="s">
        <v>18</v>
      </c>
      <c r="S19" s="20">
        <f t="shared" si="6"/>
        <v>-1.6267675296478653E-2</v>
      </c>
      <c r="T19" s="20">
        <f t="shared" si="7"/>
        <v>2.7912906425858062E-2</v>
      </c>
      <c r="U19" s="21" t="s">
        <v>18</v>
      </c>
      <c r="V19" s="20">
        <f t="shared" si="8"/>
        <v>-1.9838495161056017E-2</v>
      </c>
      <c r="W19" s="20">
        <f t="shared" si="9"/>
        <v>2.2827289558885952E-2</v>
      </c>
      <c r="X19" s="21" t="s">
        <v>18</v>
      </c>
      <c r="Y19" s="20">
        <f t="shared" si="10"/>
        <v>-2.318830316305965E-2</v>
      </c>
      <c r="Z19" s="20">
        <f t="shared" si="11"/>
        <v>2.5773610875841405E-2</v>
      </c>
    </row>
    <row r="20" spans="1:26" ht="15.75" thickBot="1" x14ac:dyDescent="0.3">
      <c r="A20" s="577" t="s">
        <v>19</v>
      </c>
      <c r="B20" s="573">
        <v>42</v>
      </c>
      <c r="C20" s="574">
        <v>64.70726454907664</v>
      </c>
      <c r="D20" s="574">
        <v>73.001166504278316</v>
      </c>
      <c r="E20" s="574">
        <v>79.736554950439583</v>
      </c>
      <c r="F20" s="574">
        <v>73.232360505251236</v>
      </c>
      <c r="G20" s="581">
        <v>73.712841905589741</v>
      </c>
      <c r="I20" s="21" t="s">
        <v>19</v>
      </c>
      <c r="J20" s="20">
        <f t="shared" si="0"/>
        <v>-1.7080113867425781E-2</v>
      </c>
      <c r="K20" s="20">
        <f t="shared" si="1"/>
        <v>3.7006913379422531E-2</v>
      </c>
      <c r="L20" s="21" t="s">
        <v>19</v>
      </c>
      <c r="M20" s="20">
        <f t="shared" si="2"/>
        <v>-2.7401626601385617E-2</v>
      </c>
      <c r="N20" s="20">
        <f t="shared" si="3"/>
        <v>5.3501110496444911E-2</v>
      </c>
      <c r="O20" s="21" t="s">
        <v>19</v>
      </c>
      <c r="P20" s="20">
        <f t="shared" si="4"/>
        <v>-3.2272806659914187E-2</v>
      </c>
      <c r="Q20" s="20">
        <f t="shared" si="5"/>
        <v>6.9777399413695582E-2</v>
      </c>
      <c r="R20" s="21" t="s">
        <v>19</v>
      </c>
      <c r="S20" s="20">
        <f t="shared" si="6"/>
        <v>-3.6286302782027657E-2</v>
      </c>
      <c r="T20" s="20">
        <f t="shared" si="7"/>
        <v>7.6079760268559032E-2</v>
      </c>
      <c r="U20" s="21" t="s">
        <v>19</v>
      </c>
      <c r="V20" s="20">
        <f t="shared" si="8"/>
        <v>-3.3921962801636674E-2</v>
      </c>
      <c r="W20" s="20">
        <f t="shared" si="9"/>
        <v>8.2052809697342188E-2</v>
      </c>
      <c r="X20" s="21" t="s">
        <v>19</v>
      </c>
      <c r="Y20" s="20">
        <f t="shared" si="10"/>
        <v>-3.4796760980258939E-2</v>
      </c>
      <c r="Z20" s="20">
        <f t="shared" si="11"/>
        <v>8.2711411474674576E-2</v>
      </c>
    </row>
    <row r="21" spans="1:26" ht="15.75" thickTop="1" x14ac:dyDescent="0.25">
      <c r="A21" s="576" t="s">
        <v>20</v>
      </c>
      <c r="B21" s="571">
        <v>1202</v>
      </c>
      <c r="C21" s="572">
        <v>1144.6125667308779</v>
      </c>
      <c r="D21" s="572">
        <v>1088.1052613109432</v>
      </c>
      <c r="E21" s="572">
        <v>1050.7046677032431</v>
      </c>
      <c r="F21" s="572">
        <v>1028.3068213902757</v>
      </c>
      <c r="G21" s="580">
        <v>1005.4283379608917</v>
      </c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 x14ac:dyDescent="0.25">
      <c r="A22" s="568"/>
      <c r="B22" s="568"/>
      <c r="C22" s="568"/>
      <c r="D22" s="568"/>
      <c r="E22" s="568"/>
      <c r="F22" s="568"/>
      <c r="G22" s="568"/>
    </row>
    <row r="23" spans="1:26" x14ac:dyDescent="0.25">
      <c r="A23" s="922" t="s">
        <v>151</v>
      </c>
      <c r="B23" s="923"/>
      <c r="C23" s="923"/>
      <c r="D23" s="923"/>
      <c r="E23" s="923"/>
      <c r="F23" s="923"/>
      <c r="G23" s="924"/>
    </row>
    <row r="24" spans="1:26" x14ac:dyDescent="0.25">
      <c r="A24" s="575" t="s">
        <v>1</v>
      </c>
      <c r="B24" s="569">
        <v>2010</v>
      </c>
      <c r="C24" s="569">
        <v>2015</v>
      </c>
      <c r="D24" s="569">
        <v>2020</v>
      </c>
      <c r="E24" s="569">
        <v>2025</v>
      </c>
      <c r="F24" s="569">
        <v>2030</v>
      </c>
      <c r="G24" s="578">
        <v>2035</v>
      </c>
      <c r="Q24" s="919" t="s">
        <v>223</v>
      </c>
      <c r="R24" s="918"/>
      <c r="S24" s="920">
        <f>(SUM(B$48:B$50,B$61:B$65)/SUM(B$51:B$60))*100</f>
        <v>90.177880897138436</v>
      </c>
    </row>
    <row r="25" spans="1:26" x14ac:dyDescent="0.25">
      <c r="A25" s="575" t="s">
        <v>2</v>
      </c>
      <c r="B25" s="569">
        <v>58</v>
      </c>
      <c r="C25" s="570">
        <v>47.585360948012557</v>
      </c>
      <c r="D25" s="570">
        <v>50.483789782208817</v>
      </c>
      <c r="E25" s="570">
        <v>67.682830117469706</v>
      </c>
      <c r="F25" s="570">
        <v>78.789812700248703</v>
      </c>
      <c r="G25" s="579">
        <v>75.846688410485882</v>
      </c>
      <c r="Q25" s="919" t="s">
        <v>224</v>
      </c>
      <c r="R25" s="918"/>
      <c r="S25" s="920">
        <f>(SUM(B$48:B$50)/SUM(B$51:B$60))*100</f>
        <v>33.488012374323276</v>
      </c>
    </row>
    <row r="26" spans="1:26" x14ac:dyDescent="0.25">
      <c r="A26" s="575" t="s">
        <v>3</v>
      </c>
      <c r="B26" s="569">
        <v>76</v>
      </c>
      <c r="C26" s="570">
        <v>56.487067986705995</v>
      </c>
      <c r="D26" s="570">
        <v>46.408739238749199</v>
      </c>
      <c r="E26" s="570">
        <v>49.454243110246296</v>
      </c>
      <c r="F26" s="570">
        <v>66.52757171314677</v>
      </c>
      <c r="G26" s="579">
        <v>77.237184980512936</v>
      </c>
      <c r="Q26" s="919" t="s">
        <v>225</v>
      </c>
      <c r="R26" s="918"/>
      <c r="S26" s="920">
        <f>(SUM(B$61:B$65)/SUM(B$51:B$60))*100</f>
        <v>56.689868522815154</v>
      </c>
    </row>
    <row r="27" spans="1:26" x14ac:dyDescent="0.25">
      <c r="A27" s="575" t="s">
        <v>4</v>
      </c>
      <c r="B27" s="569">
        <v>78</v>
      </c>
      <c r="C27" s="570">
        <v>74.530944366341075</v>
      </c>
      <c r="D27" s="570">
        <v>55.035839477301202</v>
      </c>
      <c r="E27" s="570">
        <v>45.288432123381874</v>
      </c>
      <c r="F27" s="570">
        <v>48.499705056580616</v>
      </c>
      <c r="G27" s="579">
        <v>65.480166542024179</v>
      </c>
      <c r="Q27" s="919" t="s">
        <v>226</v>
      </c>
      <c r="R27" s="918"/>
      <c r="S27" s="920">
        <f>(SUM(B$61:B$65)/SUM(B$48:B$50))*100</f>
        <v>169.28406466512703</v>
      </c>
    </row>
    <row r="28" spans="1:26" x14ac:dyDescent="0.25">
      <c r="A28" s="575" t="s">
        <v>5</v>
      </c>
      <c r="B28" s="569">
        <v>69</v>
      </c>
      <c r="C28" s="570">
        <v>76.689488676998124</v>
      </c>
      <c r="D28" s="570">
        <v>73.023858897661825</v>
      </c>
      <c r="E28" s="570">
        <v>53.549382596833809</v>
      </c>
      <c r="F28" s="570">
        <v>44.164066675528346</v>
      </c>
      <c r="G28" s="579">
        <v>47.549405926937368</v>
      </c>
      <c r="Q28" s="919" t="s">
        <v>227</v>
      </c>
      <c r="R28" s="918"/>
      <c r="S28" s="921">
        <f>(B$21/B$43)*100</f>
        <v>95.624502784407312</v>
      </c>
    </row>
    <row r="29" spans="1:26" x14ac:dyDescent="0.25">
      <c r="A29" s="575" t="s">
        <v>6</v>
      </c>
      <c r="B29" s="569">
        <v>30</v>
      </c>
      <c r="C29" s="570">
        <v>68.132167961518178</v>
      </c>
      <c r="D29" s="570">
        <v>75.036790700914182</v>
      </c>
      <c r="E29" s="570">
        <v>71.193664710719389</v>
      </c>
      <c r="F29" s="570">
        <v>51.844008704722086</v>
      </c>
      <c r="G29" s="579">
        <v>42.879337840390136</v>
      </c>
      <c r="Q29" s="919" t="s">
        <v>228</v>
      </c>
      <c r="R29" s="918"/>
      <c r="S29" s="921">
        <f>(SUM(B$48)/SUM(B$28:B$33))*1000</f>
        <v>413.11475409836066</v>
      </c>
    </row>
    <row r="30" spans="1:26" x14ac:dyDescent="0.25">
      <c r="A30" s="575" t="s">
        <v>7</v>
      </c>
      <c r="B30" s="569">
        <v>35</v>
      </c>
      <c r="C30" s="570">
        <v>29.299826655510408</v>
      </c>
      <c r="D30" s="570">
        <v>67.438312448498053</v>
      </c>
      <c r="E30" s="570">
        <v>73.545935279368109</v>
      </c>
      <c r="F30" s="570">
        <v>69.545953577882955</v>
      </c>
      <c r="G30" s="579">
        <v>50.291245372140402</v>
      </c>
      <c r="Q30" s="919" t="s">
        <v>229</v>
      </c>
      <c r="R30" s="918"/>
      <c r="S30" s="921">
        <f>(SUM(B$52:B$54)/SUM(B$48:B$51,B$55:B$65))*100</f>
        <v>10.467205750224618</v>
      </c>
    </row>
    <row r="31" spans="1:26" x14ac:dyDescent="0.25">
      <c r="A31" s="575" t="s">
        <v>8</v>
      </c>
      <c r="B31" s="569">
        <v>47</v>
      </c>
      <c r="C31" s="570">
        <v>34.058183816804053</v>
      </c>
      <c r="D31" s="570">
        <v>28.582404903990938</v>
      </c>
      <c r="E31" s="570">
        <v>66.712257149751011</v>
      </c>
      <c r="F31" s="570">
        <v>72.008070322489374</v>
      </c>
      <c r="G31" s="579">
        <v>67.882624019446581</v>
      </c>
      <c r="Q31" s="918"/>
      <c r="R31" s="918"/>
      <c r="S31" s="904"/>
    </row>
    <row r="32" spans="1:26" x14ac:dyDescent="0.25">
      <c r="A32" s="575" t="s">
        <v>9</v>
      </c>
      <c r="B32" s="569">
        <v>62</v>
      </c>
      <c r="C32" s="570">
        <v>45.830967767378567</v>
      </c>
      <c r="D32" s="570">
        <v>33.159875136718028</v>
      </c>
      <c r="E32" s="570">
        <v>27.901791504099823</v>
      </c>
      <c r="F32" s="570">
        <v>66.092008098299885</v>
      </c>
      <c r="G32" s="579">
        <v>70.577677146419276</v>
      </c>
      <c r="Q32" s="904"/>
      <c r="R32" s="904"/>
      <c r="S32" s="904"/>
    </row>
    <row r="33" spans="1:19" x14ac:dyDescent="0.25">
      <c r="A33" s="575" t="s">
        <v>10</v>
      </c>
      <c r="B33" s="569">
        <v>62</v>
      </c>
      <c r="C33" s="570">
        <v>60.581397797200417</v>
      </c>
      <c r="D33" s="570">
        <v>44.466586386817156</v>
      </c>
      <c r="E33" s="570">
        <v>32.12337153822596</v>
      </c>
      <c r="F33" s="570">
        <v>27.116147816732415</v>
      </c>
      <c r="G33" s="579">
        <v>65.224048570744728</v>
      </c>
      <c r="Q33" s="904"/>
      <c r="R33" s="904"/>
      <c r="S33" s="904"/>
    </row>
    <row r="34" spans="1:19" x14ac:dyDescent="0.25">
      <c r="A34" s="576" t="s">
        <v>11</v>
      </c>
      <c r="B34" s="571">
        <v>77</v>
      </c>
      <c r="C34" s="572">
        <v>60.394992855159778</v>
      </c>
      <c r="D34" s="572">
        <v>59.239084543287973</v>
      </c>
      <c r="E34" s="572">
        <v>43.147592810793142</v>
      </c>
      <c r="F34" s="572">
        <v>31.138275998421939</v>
      </c>
      <c r="G34" s="580">
        <v>26.381410262460125</v>
      </c>
      <c r="Q34" s="904"/>
      <c r="R34" s="904"/>
      <c r="S34" s="904"/>
    </row>
    <row r="35" spans="1:19" x14ac:dyDescent="0.25">
      <c r="A35" s="576" t="s">
        <v>12</v>
      </c>
      <c r="B35" s="571">
        <v>86</v>
      </c>
      <c r="C35" s="572">
        <v>74.831343605613654</v>
      </c>
      <c r="D35" s="572">
        <v>58.502425683775421</v>
      </c>
      <c r="E35" s="572">
        <v>57.617606415450751</v>
      </c>
      <c r="F35" s="572">
        <v>41.634344813303066</v>
      </c>
      <c r="G35" s="580">
        <v>30.029879316898725</v>
      </c>
      <c r="Q35" s="904"/>
      <c r="R35" s="904"/>
      <c r="S35" s="904"/>
    </row>
    <row r="36" spans="1:19" x14ac:dyDescent="0.25">
      <c r="A36" s="576" t="s">
        <v>13</v>
      </c>
      <c r="B36" s="571">
        <v>86</v>
      </c>
      <c r="C36" s="572">
        <v>83.465319299041084</v>
      </c>
      <c r="D36" s="572">
        <v>72.404729742178588</v>
      </c>
      <c r="E36" s="572">
        <v>56.408372522076647</v>
      </c>
      <c r="F36" s="572">
        <v>55.818692263380257</v>
      </c>
      <c r="G36" s="580">
        <v>40.005658073134398</v>
      </c>
      <c r="Q36" s="904"/>
      <c r="R36" s="904"/>
      <c r="S36" s="904"/>
    </row>
    <row r="37" spans="1:19" x14ac:dyDescent="0.25">
      <c r="A37" s="576" t="s">
        <v>14</v>
      </c>
      <c r="B37" s="571">
        <v>76</v>
      </c>
      <c r="C37" s="572">
        <v>82.346403596118705</v>
      </c>
      <c r="D37" s="572">
        <v>79.700015580396098</v>
      </c>
      <c r="E37" s="572">
        <v>68.914111882515343</v>
      </c>
      <c r="F37" s="572">
        <v>53.512928436894548</v>
      </c>
      <c r="G37" s="580">
        <v>53.234572357379051</v>
      </c>
      <c r="Q37" s="904"/>
      <c r="R37" s="904"/>
      <c r="S37" s="904"/>
    </row>
    <row r="38" spans="1:19" x14ac:dyDescent="0.25">
      <c r="A38" s="576" t="s">
        <v>15</v>
      </c>
      <c r="B38" s="571">
        <v>87</v>
      </c>
      <c r="C38" s="572">
        <v>71.233135147401498</v>
      </c>
      <c r="D38" s="572">
        <v>77.549109165799763</v>
      </c>
      <c r="E38" s="572">
        <v>74.827947771191177</v>
      </c>
      <c r="F38" s="572">
        <v>64.502994229769641</v>
      </c>
      <c r="G38" s="580">
        <v>49.932999003288565</v>
      </c>
      <c r="Q38" s="904"/>
      <c r="R38" s="904"/>
      <c r="S38" s="904"/>
    </row>
    <row r="39" spans="1:19" x14ac:dyDescent="0.25">
      <c r="A39" s="576" t="s">
        <v>16</v>
      </c>
      <c r="B39" s="571">
        <v>77</v>
      </c>
      <c r="C39" s="572">
        <v>80.832734183080476</v>
      </c>
      <c r="D39" s="572">
        <v>65.79692844655105</v>
      </c>
      <c r="E39" s="572">
        <v>71.99887962934595</v>
      </c>
      <c r="F39" s="572">
        <v>69.261070793903002</v>
      </c>
      <c r="G39" s="580">
        <v>59.531522770116908</v>
      </c>
      <c r="Q39" s="904"/>
      <c r="R39" s="904"/>
      <c r="S39" s="904"/>
    </row>
    <row r="40" spans="1:19" x14ac:dyDescent="0.25">
      <c r="A40" s="576" t="s">
        <v>17</v>
      </c>
      <c r="B40" s="571">
        <v>89</v>
      </c>
      <c r="C40" s="572">
        <v>67.725628794488372</v>
      </c>
      <c r="D40" s="572">
        <v>71.515913529771609</v>
      </c>
      <c r="E40" s="572">
        <v>57.840940279133704</v>
      </c>
      <c r="F40" s="572">
        <v>63.665307310645645</v>
      </c>
      <c r="G40" s="580">
        <v>61.056773571404442</v>
      </c>
      <c r="Q40" s="904"/>
      <c r="R40" s="904"/>
      <c r="S40" s="904"/>
    </row>
    <row r="41" spans="1:19" x14ac:dyDescent="0.25">
      <c r="A41" s="576" t="s">
        <v>18</v>
      </c>
      <c r="B41" s="571">
        <v>71</v>
      </c>
      <c r="C41" s="572">
        <v>76.461682331374561</v>
      </c>
      <c r="D41" s="572">
        <v>57.716101176743642</v>
      </c>
      <c r="E41" s="572">
        <v>61.336615373067772</v>
      </c>
      <c r="F41" s="572">
        <v>49.280647706312472</v>
      </c>
      <c r="G41" s="580">
        <v>54.598360603301991</v>
      </c>
      <c r="Q41" s="904"/>
      <c r="R41" s="904"/>
      <c r="S41" s="904"/>
    </row>
    <row r="42" spans="1:19" ht="15.75" thickBot="1" x14ac:dyDescent="0.3">
      <c r="A42" s="577" t="s">
        <v>19</v>
      </c>
      <c r="B42" s="573">
        <v>91</v>
      </c>
      <c r="C42" s="574">
        <v>126.33959877359192</v>
      </c>
      <c r="D42" s="574">
        <v>157.83664577155398</v>
      </c>
      <c r="E42" s="574">
        <v>167.1798315113779</v>
      </c>
      <c r="F42" s="574">
        <v>177.13954158143872</v>
      </c>
      <c r="G42" s="581">
        <v>175.21438852540859</v>
      </c>
      <c r="Q42" s="904"/>
      <c r="R42" s="904"/>
      <c r="S42" s="904"/>
    </row>
    <row r="43" spans="1:19" ht="15.75" thickTop="1" x14ac:dyDescent="0.25">
      <c r="A43" s="576" t="s">
        <v>20</v>
      </c>
      <c r="B43" s="571">
        <v>1257</v>
      </c>
      <c r="C43" s="572">
        <v>1216.8262445623393</v>
      </c>
      <c r="D43" s="572">
        <v>1173.8971506129176</v>
      </c>
      <c r="E43" s="572">
        <v>1146.7238063250484</v>
      </c>
      <c r="F43" s="572">
        <v>1130.5411477997004</v>
      </c>
      <c r="G43" s="580">
        <v>1112.9539432924944</v>
      </c>
      <c r="Q43" s="904"/>
      <c r="R43" s="904"/>
      <c r="S43" s="904"/>
    </row>
    <row r="44" spans="1:19" x14ac:dyDescent="0.25">
      <c r="A44" s="568"/>
      <c r="B44" s="568"/>
      <c r="C44" s="568"/>
      <c r="D44" s="568"/>
      <c r="E44" s="568"/>
      <c r="F44" s="568"/>
      <c r="G44" s="568"/>
      <c r="Q44" s="919" t="s">
        <v>223</v>
      </c>
      <c r="R44" s="918"/>
      <c r="S44" s="920">
        <f>(SUM(C$48:C$50,C$61:C$65)/SUM(C$51:C$60))*100</f>
        <v>87.1062711655063</v>
      </c>
    </row>
    <row r="45" spans="1:19" x14ac:dyDescent="0.25">
      <c r="A45" s="568"/>
      <c r="B45" s="568"/>
      <c r="C45" s="568"/>
      <c r="D45" s="568"/>
      <c r="E45" s="568"/>
      <c r="F45" s="568"/>
      <c r="G45" s="568"/>
      <c r="Q45" s="919" t="s">
        <v>224</v>
      </c>
      <c r="R45" s="918"/>
      <c r="S45" s="920">
        <f>(SUM(C$48:C$50)/SUM(C$51:C$60))*100</f>
        <v>28.28330666575145</v>
      </c>
    </row>
    <row r="46" spans="1:19" x14ac:dyDescent="0.25">
      <c r="A46" s="922" t="s">
        <v>152</v>
      </c>
      <c r="B46" s="923"/>
      <c r="C46" s="923"/>
      <c r="D46" s="923"/>
      <c r="E46" s="923"/>
      <c r="F46" s="923"/>
      <c r="G46" s="924"/>
      <c r="Q46" s="919" t="s">
        <v>225</v>
      </c>
      <c r="R46" s="918"/>
      <c r="S46" s="920">
        <f>(SUM(C$61:C$65)/SUM(C$51:C$60))*100</f>
        <v>58.822964499754846</v>
      </c>
    </row>
    <row r="47" spans="1:19" x14ac:dyDescent="0.25">
      <c r="A47" s="575" t="s">
        <v>1</v>
      </c>
      <c r="B47" s="569">
        <v>2010</v>
      </c>
      <c r="C47" s="569">
        <v>2015</v>
      </c>
      <c r="D47" s="569">
        <v>2020</v>
      </c>
      <c r="E47" s="569">
        <v>2025</v>
      </c>
      <c r="F47" s="569">
        <v>2030</v>
      </c>
      <c r="G47" s="578">
        <v>2035</v>
      </c>
      <c r="Q47" s="919" t="s">
        <v>226</v>
      </c>
      <c r="R47" s="918"/>
      <c r="S47" s="920">
        <f>(SUM(C$61:C$65)/SUM(C$48:C$50))*100</f>
        <v>207.97767812270757</v>
      </c>
    </row>
    <row r="48" spans="1:19" x14ac:dyDescent="0.25">
      <c r="A48" s="575" t="s">
        <v>2</v>
      </c>
      <c r="B48" s="569">
        <v>126</v>
      </c>
      <c r="C48" s="570">
        <v>96.951940452949088</v>
      </c>
      <c r="D48" s="570">
        <v>103.0307853620503</v>
      </c>
      <c r="E48" s="570">
        <v>138.12818191915824</v>
      </c>
      <c r="F48" s="570">
        <v>160.79553682737145</v>
      </c>
      <c r="G48" s="579">
        <v>154.78916000964045</v>
      </c>
      <c r="Q48" s="919" t="s">
        <v>227</v>
      </c>
      <c r="R48" s="918"/>
      <c r="S48" s="921">
        <f>(C$21/C$43)*100</f>
        <v>94.065407599962242</v>
      </c>
    </row>
    <row r="49" spans="1:19" x14ac:dyDescent="0.25">
      <c r="A49" s="575" t="s">
        <v>3</v>
      </c>
      <c r="B49" s="569">
        <v>140</v>
      </c>
      <c r="C49" s="570">
        <v>123.15277943165182</v>
      </c>
      <c r="D49" s="570">
        <v>94.38653181695571</v>
      </c>
      <c r="E49" s="570">
        <v>100.92075370157517</v>
      </c>
      <c r="F49" s="570">
        <v>135.75002218838307</v>
      </c>
      <c r="G49" s="579">
        <v>157.603335230597</v>
      </c>
      <c r="Q49" s="919" t="s">
        <v>228</v>
      </c>
      <c r="R49" s="918"/>
      <c r="S49" s="921">
        <f>(SUM(C$48)/SUM(C$28:C$33))*1000</f>
        <v>308.18307643850068</v>
      </c>
    </row>
    <row r="50" spans="1:19" x14ac:dyDescent="0.25">
      <c r="A50" s="575" t="s">
        <v>4</v>
      </c>
      <c r="B50" s="569">
        <v>167</v>
      </c>
      <c r="C50" s="570">
        <v>136.85444378305959</v>
      </c>
      <c r="D50" s="570">
        <v>120.46412292906723</v>
      </c>
      <c r="E50" s="570">
        <v>91.928776702081279</v>
      </c>
      <c r="F50" s="570">
        <v>98.972661391864051</v>
      </c>
      <c r="G50" s="579">
        <v>133.59884656423267</v>
      </c>
      <c r="Q50" s="919" t="s">
        <v>229</v>
      </c>
      <c r="R50" s="918"/>
      <c r="S50" s="921">
        <f>(SUM(C$52:C$54)/SUM(C$48:C$51,C$55:C$65))*100</f>
        <v>13.251939694119825</v>
      </c>
    </row>
    <row r="51" spans="1:19" x14ac:dyDescent="0.25">
      <c r="A51" s="575" t="s">
        <v>5</v>
      </c>
      <c r="B51" s="569">
        <v>143</v>
      </c>
      <c r="C51" s="570">
        <v>164.22919839864488</v>
      </c>
      <c r="D51" s="570">
        <v>133.60490107700264</v>
      </c>
      <c r="E51" s="570">
        <v>117.69448863503467</v>
      </c>
      <c r="F51" s="570">
        <v>89.435225085268371</v>
      </c>
      <c r="G51" s="579">
        <v>97.018549897816555</v>
      </c>
      <c r="Q51" s="904"/>
      <c r="R51" s="904"/>
      <c r="S51" s="904"/>
    </row>
    <row r="52" spans="1:19" x14ac:dyDescent="0.25">
      <c r="A52" s="575" t="s">
        <v>6</v>
      </c>
      <c r="B52" s="569">
        <v>63</v>
      </c>
      <c r="C52" s="570">
        <v>141.15946664542167</v>
      </c>
      <c r="D52" s="570">
        <v>160.74860338817044</v>
      </c>
      <c r="E52" s="570">
        <v>129.76764594890363</v>
      </c>
      <c r="F52" s="570">
        <v>114.46992551760762</v>
      </c>
      <c r="G52" s="579">
        <v>86.619473409101971</v>
      </c>
      <c r="Q52" s="904"/>
      <c r="R52" s="904"/>
      <c r="S52" s="904"/>
    </row>
    <row r="53" spans="1:19" x14ac:dyDescent="0.25">
      <c r="A53" s="575" t="s">
        <v>7</v>
      </c>
      <c r="B53" s="569">
        <v>76</v>
      </c>
      <c r="C53" s="570">
        <v>61.19704794700661</v>
      </c>
      <c r="D53" s="570">
        <v>139.0777658425028</v>
      </c>
      <c r="E53" s="570">
        <v>156.91707171515606</v>
      </c>
      <c r="F53" s="570">
        <v>125.7869905308755</v>
      </c>
      <c r="G53" s="579">
        <v>111.07593990638628</v>
      </c>
      <c r="Q53" s="904"/>
      <c r="R53" s="904"/>
      <c r="S53" s="904"/>
    </row>
    <row r="54" spans="1:19" x14ac:dyDescent="0.25">
      <c r="A54" s="575" t="s">
        <v>8</v>
      </c>
      <c r="B54" s="569">
        <v>94</v>
      </c>
      <c r="C54" s="570">
        <v>73.962326419321059</v>
      </c>
      <c r="D54" s="570">
        <v>59.535795406242116</v>
      </c>
      <c r="E54" s="570">
        <v>137.32399780611226</v>
      </c>
      <c r="F54" s="570">
        <v>153.45379806361279</v>
      </c>
      <c r="G54" s="579">
        <v>122.10258127389329</v>
      </c>
      <c r="Q54" s="904"/>
      <c r="R54" s="904"/>
      <c r="S54" s="904"/>
    </row>
    <row r="55" spans="1:19" x14ac:dyDescent="0.25">
      <c r="A55" s="575" t="s">
        <v>9</v>
      </c>
      <c r="B55" s="569">
        <v>115</v>
      </c>
      <c r="C55" s="570">
        <v>91.526125213834746</v>
      </c>
      <c r="D55" s="570">
        <v>71.90887377195186</v>
      </c>
      <c r="E55" s="570">
        <v>57.863731016692356</v>
      </c>
      <c r="F55" s="570">
        <v>135.58697327953024</v>
      </c>
      <c r="G55" s="579">
        <v>149.99441384599697</v>
      </c>
      <c r="Q55" s="904"/>
      <c r="R55" s="904"/>
      <c r="S55" s="904"/>
    </row>
    <row r="56" spans="1:19" x14ac:dyDescent="0.25">
      <c r="A56" s="575" t="s">
        <v>10</v>
      </c>
      <c r="B56" s="569">
        <v>122</v>
      </c>
      <c r="C56" s="570">
        <v>112.05823965297759</v>
      </c>
      <c r="D56" s="570">
        <v>88.814238466607861</v>
      </c>
      <c r="E56" s="570">
        <v>69.679290021955637</v>
      </c>
      <c r="F56" s="570">
        <v>56.068653019713153</v>
      </c>
      <c r="G56" s="579">
        <v>133.55804597371935</v>
      </c>
      <c r="Q56" s="904"/>
      <c r="R56" s="904"/>
      <c r="S56" s="904"/>
    </row>
    <row r="57" spans="1:19" x14ac:dyDescent="0.25">
      <c r="A57" s="576" t="s">
        <v>11</v>
      </c>
      <c r="B57" s="571">
        <v>152</v>
      </c>
      <c r="C57" s="572">
        <v>118.37350605296561</v>
      </c>
      <c r="D57" s="572">
        <v>109.05428882413247</v>
      </c>
      <c r="E57" s="572">
        <v>86.024550042410795</v>
      </c>
      <c r="F57" s="572">
        <v>67.409923611215476</v>
      </c>
      <c r="G57" s="580">
        <v>54.264694081852838</v>
      </c>
      <c r="Q57" s="904"/>
      <c r="R57" s="904"/>
      <c r="S57" s="904"/>
    </row>
    <row r="58" spans="1:19" x14ac:dyDescent="0.25">
      <c r="A58" s="576" t="s">
        <v>12</v>
      </c>
      <c r="B58" s="571">
        <v>182</v>
      </c>
      <c r="C58" s="572">
        <v>146.57242157057914</v>
      </c>
      <c r="D58" s="572">
        <v>113.95262643660058</v>
      </c>
      <c r="E58" s="572">
        <v>105.33198540002448</v>
      </c>
      <c r="F58" s="572">
        <v>82.675438380843474</v>
      </c>
      <c r="G58" s="580">
        <v>64.719594328541646</v>
      </c>
      <c r="Q58" s="904"/>
      <c r="R58" s="904"/>
      <c r="S58" s="904"/>
    </row>
    <row r="59" spans="1:19" x14ac:dyDescent="0.25">
      <c r="A59" s="576" t="s">
        <v>13</v>
      </c>
      <c r="B59" s="571">
        <v>187</v>
      </c>
      <c r="C59" s="572">
        <v>175.09210871335068</v>
      </c>
      <c r="D59" s="572">
        <v>140.51288745031238</v>
      </c>
      <c r="E59" s="572">
        <v>109.04524085773471</v>
      </c>
      <c r="F59" s="572">
        <v>101.20021106732869</v>
      </c>
      <c r="G59" s="580">
        <v>79.021376040951992</v>
      </c>
      <c r="Q59" s="904"/>
      <c r="R59" s="904"/>
      <c r="S59" s="904"/>
    </row>
    <row r="60" spans="1:19" x14ac:dyDescent="0.25">
      <c r="A60" s="576" t="s">
        <v>14</v>
      </c>
      <c r="B60" s="571">
        <v>159</v>
      </c>
      <c r="C60" s="572">
        <v>177.91382656921883</v>
      </c>
      <c r="D60" s="572">
        <v>165.95519240112839</v>
      </c>
      <c r="E60" s="572">
        <v>132.66718455256773</v>
      </c>
      <c r="F60" s="572">
        <v>102.80459526524142</v>
      </c>
      <c r="G60" s="580">
        <v>95.830136928260501</v>
      </c>
      <c r="Q60" s="904"/>
      <c r="R60" s="904"/>
      <c r="S60" s="904"/>
    </row>
    <row r="61" spans="1:19" x14ac:dyDescent="0.25">
      <c r="A61" s="576" t="s">
        <v>15</v>
      </c>
      <c r="B61" s="571">
        <v>153</v>
      </c>
      <c r="C61" s="572">
        <v>147.82026128602087</v>
      </c>
      <c r="D61" s="572">
        <v>165.66388470883754</v>
      </c>
      <c r="E61" s="572">
        <v>153.92097672393351</v>
      </c>
      <c r="F61" s="572">
        <v>122.63830220680445</v>
      </c>
      <c r="G61" s="580">
        <v>94.921706191625788</v>
      </c>
      <c r="Q61" s="904"/>
      <c r="R61" s="904"/>
      <c r="S61" s="904"/>
    </row>
    <row r="62" spans="1:19" x14ac:dyDescent="0.25">
      <c r="A62" s="576" t="s">
        <v>16</v>
      </c>
      <c r="B62" s="571">
        <v>161</v>
      </c>
      <c r="C62" s="572">
        <v>139.50511662710574</v>
      </c>
      <c r="D62" s="572">
        <v>134.54673083325727</v>
      </c>
      <c r="E62" s="572">
        <v>151.01534226084834</v>
      </c>
      <c r="F62" s="572">
        <v>139.79685868812828</v>
      </c>
      <c r="G62" s="580">
        <v>111.09614020558254</v>
      </c>
      <c r="Q62" s="904"/>
      <c r="R62" s="904"/>
      <c r="S62" s="904"/>
    </row>
    <row r="63" spans="1:19" x14ac:dyDescent="0.25">
      <c r="A63" s="576" t="s">
        <v>17</v>
      </c>
      <c r="B63" s="571">
        <v>156</v>
      </c>
      <c r="C63" s="572">
        <v>137.7584713538867</v>
      </c>
      <c r="D63" s="572">
        <v>119.95436004728239</v>
      </c>
      <c r="E63" s="572">
        <v>115.19920198648848</v>
      </c>
      <c r="F63" s="572">
        <v>129.52200928295463</v>
      </c>
      <c r="G63" s="580">
        <v>119.52100577792837</v>
      </c>
      <c r="Q63" s="904"/>
      <c r="R63" s="904"/>
      <c r="S63" s="904"/>
    </row>
    <row r="64" spans="1:19" x14ac:dyDescent="0.25">
      <c r="A64" s="576" t="s">
        <v>18</v>
      </c>
      <c r="B64" s="571">
        <v>130</v>
      </c>
      <c r="C64" s="572">
        <v>126.26466785255388</v>
      </c>
      <c r="D64" s="572">
        <v>109.95301088592657</v>
      </c>
      <c r="E64" s="572">
        <v>97.083668275796583</v>
      </c>
      <c r="F64" s="572">
        <v>92.108942696543409</v>
      </c>
      <c r="G64" s="580">
        <v>103.72005115625939</v>
      </c>
      <c r="Q64" s="919" t="s">
        <v>223</v>
      </c>
      <c r="R64" s="918"/>
      <c r="S64" s="920">
        <f>(SUM(D$48:D$50,D$61:D$65)/SUM(D$51:D$60))*100</f>
        <v>91.182301796864891</v>
      </c>
    </row>
    <row r="65" spans="1:19" ht="15.75" thickBot="1" x14ac:dyDescent="0.3">
      <c r="A65" s="577" t="s">
        <v>19</v>
      </c>
      <c r="B65" s="573">
        <v>133</v>
      </c>
      <c r="C65" s="574">
        <v>191.04686332266857</v>
      </c>
      <c r="D65" s="574">
        <v>230.83781227583228</v>
      </c>
      <c r="E65" s="574">
        <v>246.91638646181747</v>
      </c>
      <c r="F65" s="574">
        <v>250.37190208668994</v>
      </c>
      <c r="G65" s="581">
        <v>248.92723043099835</v>
      </c>
      <c r="Q65" s="919" t="s">
        <v>224</v>
      </c>
      <c r="R65" s="918"/>
      <c r="S65" s="920">
        <f>(SUM(D$48:D$50)/SUM(D$51:D$60))*100</f>
        <v>26.867038292269214</v>
      </c>
    </row>
    <row r="66" spans="1:19" ht="15.75" thickTop="1" x14ac:dyDescent="0.25">
      <c r="A66" s="576" t="s">
        <v>20</v>
      </c>
      <c r="B66" s="571">
        <v>2459</v>
      </c>
      <c r="C66" s="572">
        <v>2361.438811293217</v>
      </c>
      <c r="D66" s="572">
        <v>2262.0024119238606</v>
      </c>
      <c r="E66" s="572">
        <v>2197.4284740282915</v>
      </c>
      <c r="F66" s="572">
        <v>2158.8479691899756</v>
      </c>
      <c r="G66" s="580">
        <v>2118.3822812533858</v>
      </c>
      <c r="Q66" s="919" t="s">
        <v>225</v>
      </c>
      <c r="R66" s="918"/>
      <c r="S66" s="920">
        <f>(SUM(D$61:D$65)/SUM(D$51:D$60))*100</f>
        <v>64.315263504595691</v>
      </c>
    </row>
    <row r="67" spans="1:19" x14ac:dyDescent="0.25">
      <c r="Q67" s="919" t="s">
        <v>226</v>
      </c>
      <c r="R67" s="918"/>
      <c r="S67" s="920">
        <f>(SUM(D$61:D$65)/SUM(D$48:D$50))*100</f>
        <v>239.38352566051884</v>
      </c>
    </row>
    <row r="68" spans="1:19" x14ac:dyDescent="0.25">
      <c r="Q68" s="919" t="s">
        <v>227</v>
      </c>
      <c r="R68" s="918"/>
      <c r="S68" s="921">
        <f>(D$21/D$43)*100</f>
        <v>92.691703080020204</v>
      </c>
    </row>
    <row r="69" spans="1:19" x14ac:dyDescent="0.25">
      <c r="Q69" s="919" t="s">
        <v>228</v>
      </c>
      <c r="R69" s="918"/>
      <c r="S69" s="921">
        <f>(SUM(D$48)/SUM(D$28:D$33))*1000</f>
        <v>320.26197761670227</v>
      </c>
    </row>
    <row r="70" spans="1:19" x14ac:dyDescent="0.25">
      <c r="Q70" s="919" t="s">
        <v>229</v>
      </c>
      <c r="R70" s="918"/>
      <c r="S70" s="921">
        <f>(SUM(D$52:D$54)/SUM(D$48:D$51,D$55:D$65))*100</f>
        <v>18.887551924192969</v>
      </c>
    </row>
    <row r="71" spans="1:19" x14ac:dyDescent="0.25">
      <c r="Q71" s="904"/>
      <c r="R71" s="904"/>
      <c r="S71" s="904"/>
    </row>
    <row r="72" spans="1:19" x14ac:dyDescent="0.25">
      <c r="Q72" s="904"/>
      <c r="R72" s="904"/>
      <c r="S72" s="904"/>
    </row>
    <row r="73" spans="1:19" x14ac:dyDescent="0.25">
      <c r="Q73" s="904"/>
      <c r="R73" s="904"/>
      <c r="S73" s="904"/>
    </row>
    <row r="74" spans="1:19" x14ac:dyDescent="0.25">
      <c r="Q74" s="904"/>
      <c r="R74" s="904"/>
      <c r="S74" s="904"/>
    </row>
    <row r="75" spans="1:19" x14ac:dyDescent="0.25">
      <c r="Q75" s="904"/>
      <c r="R75" s="904"/>
      <c r="S75" s="904"/>
    </row>
    <row r="76" spans="1:19" x14ac:dyDescent="0.25">
      <c r="Q76" s="904"/>
      <c r="R76" s="904"/>
      <c r="S76" s="904"/>
    </row>
    <row r="77" spans="1:19" x14ac:dyDescent="0.25">
      <c r="Q77" s="904"/>
      <c r="R77" s="904"/>
      <c r="S77" s="904"/>
    </row>
    <row r="78" spans="1:19" x14ac:dyDescent="0.25">
      <c r="Q78" s="904"/>
      <c r="R78" s="904"/>
      <c r="S78" s="904"/>
    </row>
    <row r="79" spans="1:19" x14ac:dyDescent="0.25">
      <c r="Q79" s="904"/>
      <c r="R79" s="904"/>
      <c r="S79" s="904"/>
    </row>
    <row r="80" spans="1:19" x14ac:dyDescent="0.25">
      <c r="Q80" s="904"/>
      <c r="R80" s="904"/>
      <c r="S80" s="904"/>
    </row>
    <row r="81" spans="17:19" x14ac:dyDescent="0.25">
      <c r="Q81" s="904"/>
      <c r="R81" s="904"/>
      <c r="S81" s="904"/>
    </row>
    <row r="82" spans="17:19" x14ac:dyDescent="0.25">
      <c r="Q82" s="904"/>
      <c r="R82" s="904"/>
      <c r="S82" s="904"/>
    </row>
    <row r="83" spans="17:19" x14ac:dyDescent="0.25">
      <c r="Q83" s="904"/>
      <c r="R83" s="904"/>
      <c r="S83" s="904"/>
    </row>
    <row r="84" spans="17:19" x14ac:dyDescent="0.25">
      <c r="Q84" s="919" t="s">
        <v>223</v>
      </c>
      <c r="R84" s="918"/>
      <c r="S84" s="920">
        <f>(SUM(E$48:E$50,E$61:E$65)/SUM(E$51:E$60))*100</f>
        <v>99.346657103486962</v>
      </c>
    </row>
    <row r="85" spans="17:19" x14ac:dyDescent="0.25">
      <c r="Q85" s="919" t="s">
        <v>224</v>
      </c>
      <c r="R85" s="918"/>
      <c r="S85" s="920">
        <f>(SUM(E$48:E$50)/SUM(E$51:E$60))*100</f>
        <v>30.025687437443853</v>
      </c>
    </row>
    <row r="86" spans="17:19" x14ac:dyDescent="0.25">
      <c r="Q86" s="919" t="s">
        <v>225</v>
      </c>
      <c r="R86" s="918"/>
      <c r="S86" s="920">
        <f>(SUM(E$61:E$65)/SUM(E$51:E$60))*100</f>
        <v>69.320969666043084</v>
      </c>
    </row>
    <row r="87" spans="17:19" x14ac:dyDescent="0.25">
      <c r="Q87" s="919" t="s">
        <v>226</v>
      </c>
      <c r="R87" s="918"/>
      <c r="S87" s="920">
        <f>(SUM(E$61:E$65)/SUM(E$48:E$50))*100</f>
        <v>230.87221503410325</v>
      </c>
    </row>
    <row r="88" spans="17:19" x14ac:dyDescent="0.25">
      <c r="Q88" s="919" t="s">
        <v>227</v>
      </c>
      <c r="R88" s="918"/>
      <c r="S88" s="921">
        <f>(E$21/E$43)*100</f>
        <v>91.626655163851396</v>
      </c>
    </row>
    <row r="89" spans="17:19" x14ac:dyDescent="0.25">
      <c r="Q89" s="919" t="s">
        <v>228</v>
      </c>
      <c r="R89" s="918"/>
      <c r="S89" s="921">
        <f>(SUM(E$48)/SUM(E$28:E$33))*1000</f>
        <v>424.97526581887746</v>
      </c>
    </row>
    <row r="90" spans="17:19" x14ac:dyDescent="0.25">
      <c r="Q90" s="919" t="s">
        <v>229</v>
      </c>
      <c r="R90" s="918"/>
      <c r="S90" s="921">
        <f>(SUM(E$52:E$54)/SUM(E$48:E$51,E$55:E$65))*100</f>
        <v>23.909100675347876</v>
      </c>
    </row>
    <row r="91" spans="17:19" x14ac:dyDescent="0.25">
      <c r="Q91" s="904"/>
      <c r="R91" s="904"/>
      <c r="S91" s="904"/>
    </row>
    <row r="92" spans="17:19" x14ac:dyDescent="0.25">
      <c r="Q92" s="904"/>
      <c r="R92" s="904"/>
      <c r="S92" s="904"/>
    </row>
    <row r="93" spans="17:19" x14ac:dyDescent="0.25">
      <c r="Q93" s="904"/>
      <c r="R93" s="904"/>
      <c r="S93" s="904"/>
    </row>
    <row r="94" spans="17:19" x14ac:dyDescent="0.25">
      <c r="Q94" s="904"/>
      <c r="R94" s="904"/>
      <c r="S94" s="904"/>
    </row>
    <row r="95" spans="17:19" x14ac:dyDescent="0.25">
      <c r="Q95" s="904"/>
      <c r="R95" s="904"/>
      <c r="S95" s="904"/>
    </row>
    <row r="96" spans="17:19" x14ac:dyDescent="0.25">
      <c r="Q96" s="904"/>
      <c r="R96" s="904"/>
      <c r="S96" s="904"/>
    </row>
    <row r="97" spans="17:19" x14ac:dyDescent="0.25">
      <c r="Q97" s="904"/>
      <c r="R97" s="904"/>
      <c r="S97" s="904"/>
    </row>
    <row r="98" spans="17:19" x14ac:dyDescent="0.25">
      <c r="Q98" s="904"/>
      <c r="R98" s="904"/>
      <c r="S98" s="904"/>
    </row>
    <row r="99" spans="17:19" x14ac:dyDescent="0.25">
      <c r="Q99" s="904"/>
      <c r="R99" s="904"/>
      <c r="S99" s="904"/>
    </row>
    <row r="100" spans="17:19" x14ac:dyDescent="0.25">
      <c r="Q100" s="904"/>
      <c r="R100" s="904"/>
      <c r="S100" s="904"/>
    </row>
    <row r="101" spans="17:19" x14ac:dyDescent="0.25">
      <c r="Q101" s="904"/>
      <c r="R101" s="904"/>
      <c r="S101" s="904"/>
    </row>
    <row r="102" spans="17:19" x14ac:dyDescent="0.25">
      <c r="Q102" s="904"/>
      <c r="R102" s="904"/>
      <c r="S102" s="904"/>
    </row>
    <row r="103" spans="17:19" x14ac:dyDescent="0.25">
      <c r="Q103" s="904"/>
      <c r="R103" s="904"/>
      <c r="S103" s="904"/>
    </row>
    <row r="104" spans="17:19" x14ac:dyDescent="0.25">
      <c r="Q104" s="919" t="s">
        <v>223</v>
      </c>
      <c r="R104" s="918"/>
      <c r="S104" s="920">
        <f>(SUM(F$48:F$50,F$61:F$65)/SUM(F$51:F$60))*100</f>
        <v>109.82265657555197</v>
      </c>
    </row>
    <row r="105" spans="17:19" x14ac:dyDescent="0.25">
      <c r="Q105" s="919" t="s">
        <v>224</v>
      </c>
      <c r="R105" s="918"/>
      <c r="S105" s="920">
        <f>(SUM(F$48:F$50)/SUM(F$51:F$60))*100</f>
        <v>38.441189428035315</v>
      </c>
    </row>
    <row r="106" spans="17:19" x14ac:dyDescent="0.25">
      <c r="Q106" s="919" t="s">
        <v>225</v>
      </c>
      <c r="R106" s="918"/>
      <c r="S106" s="920">
        <f>(SUM(F$61:F$65)/SUM(F$51:F$60))*100</f>
        <v>71.381467147516659</v>
      </c>
    </row>
    <row r="107" spans="17:19" x14ac:dyDescent="0.25">
      <c r="Q107" s="919" t="s">
        <v>226</v>
      </c>
      <c r="R107" s="918"/>
      <c r="S107" s="920">
        <f>(SUM(F$61:F$65)/SUM(F$48:F$50))*100</f>
        <v>185.69005852731979</v>
      </c>
    </row>
    <row r="108" spans="17:19" x14ac:dyDescent="0.25">
      <c r="Q108" s="919" t="s">
        <v>227</v>
      </c>
      <c r="R108" s="918"/>
      <c r="S108" s="921">
        <f>(F$21/F$43)*100</f>
        <v>90.957045074529404</v>
      </c>
    </row>
    <row r="109" spans="17:19" x14ac:dyDescent="0.25">
      <c r="Q109" s="919" t="s">
        <v>228</v>
      </c>
      <c r="R109" s="918"/>
      <c r="S109" s="921">
        <f>(SUM(F$48)/SUM(F$28:F$33))*1000</f>
        <v>486.12453599329461</v>
      </c>
    </row>
    <row r="110" spans="17:19" x14ac:dyDescent="0.25">
      <c r="Q110" s="919" t="s">
        <v>229</v>
      </c>
      <c r="R110" s="918"/>
      <c r="S110" s="921">
        <f>(SUM(F$52:F$54)/SUM(F$48:F$51,F$55:F$65))*100</f>
        <v>22.304821507760021</v>
      </c>
    </row>
    <row r="111" spans="17:19" x14ac:dyDescent="0.25">
      <c r="Q111" s="904"/>
      <c r="R111" s="904"/>
      <c r="S111" s="904"/>
    </row>
    <row r="112" spans="17:19" x14ac:dyDescent="0.25">
      <c r="Q112" s="904"/>
      <c r="R112" s="904"/>
      <c r="S112" s="904"/>
    </row>
    <row r="113" spans="17:19" x14ac:dyDescent="0.25">
      <c r="Q113" s="904"/>
      <c r="R113" s="904"/>
      <c r="S113" s="904"/>
    </row>
    <row r="114" spans="17:19" x14ac:dyDescent="0.25">
      <c r="Q114" s="904"/>
      <c r="R114" s="904"/>
      <c r="S114" s="904"/>
    </row>
    <row r="115" spans="17:19" x14ac:dyDescent="0.25">
      <c r="Q115" s="904"/>
      <c r="R115" s="904"/>
      <c r="S115" s="904"/>
    </row>
    <row r="116" spans="17:19" x14ac:dyDescent="0.25">
      <c r="Q116" s="904"/>
      <c r="R116" s="904"/>
      <c r="S116" s="904"/>
    </row>
    <row r="117" spans="17:19" x14ac:dyDescent="0.25">
      <c r="Q117" s="904"/>
      <c r="R117" s="904"/>
      <c r="S117" s="904"/>
    </row>
    <row r="118" spans="17:19" x14ac:dyDescent="0.25">
      <c r="Q118" s="904"/>
      <c r="R118" s="904"/>
      <c r="S118" s="904"/>
    </row>
    <row r="119" spans="17:19" x14ac:dyDescent="0.25">
      <c r="Q119" s="904"/>
      <c r="R119" s="904"/>
      <c r="S119" s="904"/>
    </row>
    <row r="120" spans="17:19" x14ac:dyDescent="0.25">
      <c r="Q120" s="904"/>
      <c r="R120" s="904"/>
      <c r="S120" s="904"/>
    </row>
    <row r="121" spans="17:19" x14ac:dyDescent="0.25">
      <c r="Q121" s="904"/>
      <c r="R121" s="904"/>
      <c r="S121" s="904"/>
    </row>
    <row r="122" spans="17:19" x14ac:dyDescent="0.25">
      <c r="Q122" s="904"/>
      <c r="R122" s="904"/>
      <c r="S122" s="904"/>
    </row>
    <row r="123" spans="17:19" x14ac:dyDescent="0.25">
      <c r="Q123" s="904"/>
      <c r="R123" s="904"/>
      <c r="S123" s="904"/>
    </row>
    <row r="124" spans="17:19" x14ac:dyDescent="0.25">
      <c r="Q124" s="919" t="s">
        <v>223</v>
      </c>
      <c r="R124" s="918"/>
      <c r="S124" s="920">
        <f>(SUM(G$48:G$50,G$61:G$65)/SUM(G$51:G$60))*100</f>
        <v>113.07302772396017</v>
      </c>
    </row>
    <row r="125" spans="17:19" x14ac:dyDescent="0.25">
      <c r="Q125" s="919" t="s">
        <v>224</v>
      </c>
      <c r="R125" s="918"/>
      <c r="S125" s="920">
        <f>(SUM(G$48:G$50)/SUM(G$51:G$60))*100</f>
        <v>44.859101389728536</v>
      </c>
    </row>
    <row r="126" spans="17:19" x14ac:dyDescent="0.25">
      <c r="Q126" s="919" t="s">
        <v>225</v>
      </c>
      <c r="R126" s="918"/>
      <c r="S126" s="920">
        <f>(SUM(G$61:G$65)/SUM(G$51:G$60))*100</f>
        <v>68.21392633423163</v>
      </c>
    </row>
    <row r="127" spans="17:19" x14ac:dyDescent="0.25">
      <c r="Q127" s="919" t="s">
        <v>226</v>
      </c>
      <c r="R127" s="918"/>
      <c r="S127" s="920">
        <f>(SUM(G$61:G$65)/SUM(G$48:G$50))*100</f>
        <v>152.06262323803637</v>
      </c>
    </row>
    <row r="128" spans="17:19" x14ac:dyDescent="0.25">
      <c r="Q128" s="919" t="s">
        <v>227</v>
      </c>
      <c r="R128" s="918"/>
      <c r="S128" s="921">
        <f>(G$21/G$43)*100</f>
        <v>90.338719227364834</v>
      </c>
    </row>
    <row r="129" spans="17:19" x14ac:dyDescent="0.25">
      <c r="Q129" s="919" t="s">
        <v>228</v>
      </c>
      <c r="R129" s="918"/>
      <c r="S129" s="921">
        <f>(SUM(G$48)/SUM(G$28:G$33))*1000</f>
        <v>449.44021470454169</v>
      </c>
    </row>
    <row r="130" spans="17:19" x14ac:dyDescent="0.25">
      <c r="Q130" s="919" t="s">
        <v>229</v>
      </c>
      <c r="R130" s="918"/>
      <c r="S130" s="921">
        <f>(SUM(G$52:G$54)/SUM(G$48:G$51,G$55:G$65))*100</f>
        <v>17.780539781237582</v>
      </c>
    </row>
    <row r="147" spans="4:8" x14ac:dyDescent="0.25">
      <c r="D147" s="19"/>
      <c r="E147" s="19"/>
      <c r="F147" s="19"/>
      <c r="G147" s="19"/>
      <c r="H147" s="19"/>
    </row>
  </sheetData>
  <mergeCells count="3">
    <mergeCell ref="A1:G1"/>
    <mergeCell ref="A23:G23"/>
    <mergeCell ref="A46:G46"/>
  </mergeCells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Z147"/>
  <sheetViews>
    <sheetView workbookViewId="0">
      <selection sqref="A1:G1"/>
    </sheetView>
  </sheetViews>
  <sheetFormatPr defaultRowHeight="15" x14ac:dyDescent="0.25"/>
  <cols>
    <col min="1" max="9" width="9.140625" style="18"/>
    <col min="10" max="11" width="11.140625" style="18" bestFit="1" customWidth="1"/>
    <col min="12" max="12" width="11.140625" style="18" customWidth="1"/>
    <col min="13" max="14" width="11.140625" style="18" bestFit="1" customWidth="1"/>
    <col min="15" max="15" width="11.140625" style="18" customWidth="1"/>
    <col min="16" max="17" width="11.140625" style="18" bestFit="1" customWidth="1"/>
    <col min="18" max="18" width="11.140625" style="18" customWidth="1"/>
    <col min="19" max="20" width="11.140625" style="18" bestFit="1" customWidth="1"/>
    <col min="21" max="21" width="11.140625" style="18" customWidth="1"/>
    <col min="22" max="23" width="11.140625" style="18" bestFit="1" customWidth="1"/>
    <col min="24" max="24" width="11.140625" style="18" customWidth="1"/>
    <col min="25" max="26" width="11.140625" style="18" bestFit="1" customWidth="1"/>
    <col min="27" max="16384" width="9.140625" style="18"/>
  </cols>
  <sheetData>
    <row r="1" spans="1:26" x14ac:dyDescent="0.25">
      <c r="A1" s="922" t="s">
        <v>153</v>
      </c>
      <c r="B1" s="923"/>
      <c r="C1" s="923"/>
      <c r="D1" s="923"/>
      <c r="E1" s="923"/>
      <c r="F1" s="923"/>
      <c r="G1" s="924"/>
      <c r="J1" s="20" t="s">
        <v>23</v>
      </c>
      <c r="K1" s="20" t="s">
        <v>24</v>
      </c>
      <c r="L1" s="20"/>
      <c r="M1" s="20" t="s">
        <v>23</v>
      </c>
      <c r="N1" s="20" t="s">
        <v>24</v>
      </c>
      <c r="O1" s="20"/>
      <c r="P1" s="20" t="s">
        <v>23</v>
      </c>
      <c r="Q1" s="20" t="s">
        <v>24</v>
      </c>
      <c r="R1" s="20"/>
      <c r="S1" s="20" t="s">
        <v>23</v>
      </c>
      <c r="T1" s="20" t="s">
        <v>24</v>
      </c>
      <c r="U1" s="20"/>
      <c r="V1" s="20" t="s">
        <v>23</v>
      </c>
      <c r="W1" s="20" t="s">
        <v>24</v>
      </c>
      <c r="X1" s="20"/>
      <c r="Y1" s="20" t="s">
        <v>23</v>
      </c>
      <c r="Z1" s="20" t="s">
        <v>24</v>
      </c>
    </row>
    <row r="2" spans="1:26" x14ac:dyDescent="0.25">
      <c r="A2" s="589" t="s">
        <v>1</v>
      </c>
      <c r="B2" s="583">
        <v>2010</v>
      </c>
      <c r="C2" s="583">
        <v>2015</v>
      </c>
      <c r="D2" s="583">
        <v>2020</v>
      </c>
      <c r="E2" s="583">
        <v>2025</v>
      </c>
      <c r="F2" s="583">
        <v>2030</v>
      </c>
      <c r="G2" s="592">
        <v>2035</v>
      </c>
      <c r="J2" s="1">
        <f>B2</f>
        <v>2010</v>
      </c>
      <c r="K2" s="1">
        <f>B24</f>
        <v>2010</v>
      </c>
      <c r="L2" s="1"/>
      <c r="M2" s="1">
        <v>2015</v>
      </c>
      <c r="N2" s="1">
        <v>2015</v>
      </c>
      <c r="O2" s="1"/>
      <c r="P2" s="1">
        <v>2020</v>
      </c>
      <c r="Q2" s="1">
        <v>2020</v>
      </c>
      <c r="R2" s="1"/>
      <c r="S2" s="1">
        <v>2025</v>
      </c>
      <c r="T2" s="1">
        <v>2025</v>
      </c>
      <c r="U2" s="1"/>
      <c r="V2" s="1">
        <v>2030</v>
      </c>
      <c r="W2" s="1">
        <v>2030</v>
      </c>
      <c r="X2" s="1"/>
      <c r="Y2" s="1">
        <v>2035</v>
      </c>
      <c r="Z2" s="1">
        <v>2035</v>
      </c>
    </row>
    <row r="3" spans="1:26" x14ac:dyDescent="0.25">
      <c r="A3" s="589" t="s">
        <v>2</v>
      </c>
      <c r="B3" s="583">
        <v>140</v>
      </c>
      <c r="C3" s="584">
        <v>105.30811114646789</v>
      </c>
      <c r="D3" s="584">
        <v>115.1696632012017</v>
      </c>
      <c r="E3" s="584">
        <v>123.1415361992442</v>
      </c>
      <c r="F3" s="584">
        <v>125.85165040284798</v>
      </c>
      <c r="G3" s="593">
        <v>123.60625111555028</v>
      </c>
      <c r="I3" s="21" t="s">
        <v>2</v>
      </c>
      <c r="J3" s="20">
        <f>-B3/B$66</f>
        <v>-3.006872852233677E-2</v>
      </c>
      <c r="K3" s="20">
        <f>B25/B$66</f>
        <v>2.9209621993127148E-2</v>
      </c>
      <c r="L3" s="21" t="s">
        <v>2</v>
      </c>
      <c r="M3" s="20">
        <f>-C3/C$66</f>
        <v>-2.2843576199838428E-2</v>
      </c>
      <c r="N3" s="20">
        <f>C25/C$66</f>
        <v>2.192734616302916E-2</v>
      </c>
      <c r="O3" s="21" t="s">
        <v>2</v>
      </c>
      <c r="P3" s="20">
        <f>-D3/D$66</f>
        <v>-2.5245196723795126E-2</v>
      </c>
      <c r="Q3" s="20">
        <f>D25/D$66</f>
        <v>2.4255510746380413E-2</v>
      </c>
      <c r="R3" s="21" t="s">
        <v>2</v>
      </c>
      <c r="S3" s="20">
        <f>-E3/E$66</f>
        <v>-2.7300897734985691E-2</v>
      </c>
      <c r="T3" s="20">
        <f>E25/E$66</f>
        <v>2.6230269837032017E-2</v>
      </c>
      <c r="U3" s="21" t="s">
        <v>2</v>
      </c>
      <c r="V3" s="20">
        <f>-F3/F$66</f>
        <v>-2.8300075728717275E-2</v>
      </c>
      <c r="W3" s="20">
        <f>F25/F$66</f>
        <v>2.7190268898133196E-2</v>
      </c>
      <c r="X3" s="21" t="s">
        <v>2</v>
      </c>
      <c r="Y3" s="20">
        <f>-G3/G$66</f>
        <v>-2.8319235019987295E-2</v>
      </c>
      <c r="Z3" s="20">
        <f>G25/G$66</f>
        <v>2.7208676783072368E-2</v>
      </c>
    </row>
    <row r="4" spans="1:26" x14ac:dyDescent="0.25">
      <c r="A4" s="589" t="s">
        <v>3</v>
      </c>
      <c r="B4" s="583">
        <v>150</v>
      </c>
      <c r="C4" s="584">
        <v>137.21030824839619</v>
      </c>
      <c r="D4" s="584">
        <v>102.79491001401593</v>
      </c>
      <c r="E4" s="584">
        <v>113.17249554993739</v>
      </c>
      <c r="F4" s="584">
        <v>120.93124751003451</v>
      </c>
      <c r="G4" s="593">
        <v>123.47641455899803</v>
      </c>
      <c r="I4" s="21" t="s">
        <v>3</v>
      </c>
      <c r="J4" s="20">
        <f t="shared" ref="J4:J20" si="0">-B4/B$66</f>
        <v>-3.2216494845360821E-2</v>
      </c>
      <c r="K4" s="20">
        <f t="shared" ref="K4:K20" si="1">B26/B$66</f>
        <v>2.4914089347079039E-2</v>
      </c>
      <c r="L4" s="21" t="s">
        <v>3</v>
      </c>
      <c r="M4" s="20">
        <f t="shared" ref="M4:M20" si="2">-C4/C$66</f>
        <v>-2.9763843428129769E-2</v>
      </c>
      <c r="N4" s="20">
        <f t="shared" ref="N4:N20" si="3">C26/C$66</f>
        <v>2.9060320404570978E-2</v>
      </c>
      <c r="O4" s="21" t="s">
        <v>3</v>
      </c>
      <c r="P4" s="20">
        <f t="shared" ref="P4:P20" si="4">-D4/D$66</f>
        <v>-2.2532650121369565E-2</v>
      </c>
      <c r="Q4" s="20">
        <f t="shared" ref="Q4:Q20" si="5">D26/D$66</f>
        <v>2.165316032162248E-2</v>
      </c>
      <c r="R4" s="21" t="s">
        <v>3</v>
      </c>
      <c r="S4" s="20">
        <f t="shared" ref="S4:S20" si="6">-E4/E$66</f>
        <v>-2.5090727489567633E-2</v>
      </c>
      <c r="T4" s="20">
        <f t="shared" ref="T4:T20" si="7">E26/E$66</f>
        <v>2.4142827458332315E-2</v>
      </c>
      <c r="U4" s="21" t="s">
        <v>3</v>
      </c>
      <c r="V4" s="20">
        <f t="shared" ref="V4:V20" si="8">-F4/F$66</f>
        <v>-2.7193631959114794E-2</v>
      </c>
      <c r="W4" s="20">
        <f t="shared" ref="W4:W20" si="9">F26/F$66</f>
        <v>2.6165420444162424E-2</v>
      </c>
      <c r="X4" s="21" t="s">
        <v>3</v>
      </c>
      <c r="Y4" s="20">
        <f t="shared" ref="Y4:Y20" si="10">-G4/G$66</f>
        <v>-2.8289488369425488E-2</v>
      </c>
      <c r="Z4" s="20">
        <f t="shared" ref="Z4:Z20" si="11">G26/G$66</f>
        <v>2.7219860502840046E-2</v>
      </c>
    </row>
    <row r="5" spans="1:26" x14ac:dyDescent="0.25">
      <c r="A5" s="589" t="s">
        <v>4</v>
      </c>
      <c r="B5" s="583">
        <v>151</v>
      </c>
      <c r="C5" s="584">
        <v>147.56765463917526</v>
      </c>
      <c r="D5" s="584">
        <v>134.80951528476618</v>
      </c>
      <c r="E5" s="584">
        <v>100.57864100770358</v>
      </c>
      <c r="F5" s="584">
        <v>111.50009851972314</v>
      </c>
      <c r="G5" s="593">
        <v>119.05078275941321</v>
      </c>
      <c r="I5" s="21" t="s">
        <v>4</v>
      </c>
      <c r="J5" s="20">
        <f t="shared" si="0"/>
        <v>-3.2431271477663233E-2</v>
      </c>
      <c r="K5" s="20">
        <f t="shared" si="1"/>
        <v>2.7491408934707903E-2</v>
      </c>
      <c r="L5" s="21" t="s">
        <v>4</v>
      </c>
      <c r="M5" s="20">
        <f t="shared" si="2"/>
        <v>-3.2010572848400247E-2</v>
      </c>
      <c r="N5" s="20">
        <f t="shared" si="3"/>
        <v>2.4695021294892795E-2</v>
      </c>
      <c r="O5" s="21" t="s">
        <v>4</v>
      </c>
      <c r="P5" s="20">
        <f t="shared" si="4"/>
        <v>-2.9550253417497858E-2</v>
      </c>
      <c r="Q5" s="20">
        <f t="shared" si="5"/>
        <v>2.8935574976019073E-2</v>
      </c>
      <c r="R5" s="21" t="s">
        <v>4</v>
      </c>
      <c r="S5" s="20">
        <f t="shared" si="6"/>
        <v>-2.2298627069523329E-2</v>
      </c>
      <c r="T5" s="20">
        <f t="shared" si="7"/>
        <v>2.1401390615291702E-2</v>
      </c>
      <c r="U5" s="21" t="s">
        <v>4</v>
      </c>
      <c r="V5" s="20">
        <f t="shared" si="8"/>
        <v>-2.5072863341617287E-2</v>
      </c>
      <c r="W5" s="20">
        <f t="shared" si="9"/>
        <v>2.4106522215788517E-2</v>
      </c>
      <c r="X5" s="21" t="s">
        <v>4</v>
      </c>
      <c r="Y5" s="20">
        <f t="shared" si="10"/>
        <v>-2.7275538784244643E-2</v>
      </c>
      <c r="Z5" s="20">
        <f t="shared" si="11"/>
        <v>2.6222727589068278E-2</v>
      </c>
    </row>
    <row r="6" spans="1:26" x14ac:dyDescent="0.25">
      <c r="A6" s="589" t="s">
        <v>5</v>
      </c>
      <c r="B6" s="583">
        <v>175</v>
      </c>
      <c r="C6" s="584">
        <v>148.07835657180561</v>
      </c>
      <c r="D6" s="584">
        <v>145.05818733778972</v>
      </c>
      <c r="E6" s="584">
        <v>132.33306962485824</v>
      </c>
      <c r="F6" s="584">
        <v>98.309832225391702</v>
      </c>
      <c r="G6" s="593">
        <v>109.7662545236775</v>
      </c>
      <c r="I6" s="21" t="s">
        <v>5</v>
      </c>
      <c r="J6" s="20">
        <f t="shared" si="0"/>
        <v>-3.7585910652920961E-2</v>
      </c>
      <c r="K6" s="20">
        <f t="shared" si="1"/>
        <v>2.9639175257731958E-2</v>
      </c>
      <c r="L6" s="21" t="s">
        <v>5</v>
      </c>
      <c r="M6" s="20">
        <f t="shared" si="2"/>
        <v>-3.2121354994109994E-2</v>
      </c>
      <c r="N6" s="20">
        <f t="shared" si="3"/>
        <v>2.7244527535410512E-2</v>
      </c>
      <c r="O6" s="21" t="s">
        <v>5</v>
      </c>
      <c r="P6" s="20">
        <f t="shared" si="4"/>
        <v>-3.1796762914397564E-2</v>
      </c>
      <c r="Q6" s="20">
        <f t="shared" si="5"/>
        <v>2.4471306550997565E-2</v>
      </c>
      <c r="R6" s="21" t="s">
        <v>5</v>
      </c>
      <c r="S6" s="20">
        <f t="shared" si="6"/>
        <v>-2.9338691982365984E-2</v>
      </c>
      <c r="T6" s="20">
        <f t="shared" si="7"/>
        <v>2.8817808524668517E-2</v>
      </c>
      <c r="U6" s="21" t="s">
        <v>5</v>
      </c>
      <c r="V6" s="20">
        <f t="shared" si="8"/>
        <v>-2.2106787538744229E-2</v>
      </c>
      <c r="W6" s="20">
        <f t="shared" si="9"/>
        <v>2.1190262590408283E-2</v>
      </c>
      <c r="X6" s="21" t="s">
        <v>5</v>
      </c>
      <c r="Y6" s="20">
        <f t="shared" si="10"/>
        <v>-2.5148375030109641E-2</v>
      </c>
      <c r="Z6" s="20">
        <f t="shared" si="11"/>
        <v>2.4162260632944809E-2</v>
      </c>
    </row>
    <row r="7" spans="1:26" x14ac:dyDescent="0.25">
      <c r="A7" s="589" t="s">
        <v>6</v>
      </c>
      <c r="B7" s="583">
        <v>189</v>
      </c>
      <c r="C7" s="584">
        <v>171.13110396662023</v>
      </c>
      <c r="D7" s="584">
        <v>144.59659996873157</v>
      </c>
      <c r="E7" s="584">
        <v>141.99763932591779</v>
      </c>
      <c r="F7" s="584">
        <v>129.34853725638089</v>
      </c>
      <c r="G7" s="593">
        <v>95.66520654723071</v>
      </c>
      <c r="I7" s="21" t="s">
        <v>6</v>
      </c>
      <c r="J7" s="20">
        <f t="shared" si="0"/>
        <v>-4.0592783505154641E-2</v>
      </c>
      <c r="K7" s="20">
        <f t="shared" si="1"/>
        <v>1.9329896907216496E-2</v>
      </c>
      <c r="L7" s="21" t="s">
        <v>6</v>
      </c>
      <c r="M7" s="20">
        <f t="shared" si="2"/>
        <v>-3.712198776585008E-2</v>
      </c>
      <c r="N7" s="20">
        <f t="shared" si="3"/>
        <v>2.9594062464622171E-2</v>
      </c>
      <c r="O7" s="21" t="s">
        <v>6</v>
      </c>
      <c r="P7" s="20">
        <f t="shared" si="4"/>
        <v>-3.1695582936847974E-2</v>
      </c>
      <c r="Q7" s="20">
        <f t="shared" si="5"/>
        <v>2.7019734762335663E-2</v>
      </c>
      <c r="R7" s="21" t="s">
        <v>6</v>
      </c>
      <c r="S7" s="20">
        <f t="shared" si="6"/>
        <v>-3.1481359982173565E-2</v>
      </c>
      <c r="T7" s="20">
        <f t="shared" si="7"/>
        <v>2.4279505702636709E-2</v>
      </c>
      <c r="U7" s="21" t="s">
        <v>6</v>
      </c>
      <c r="V7" s="20">
        <f t="shared" si="8"/>
        <v>-2.9086415537952687E-2</v>
      </c>
      <c r="W7" s="20">
        <f t="shared" si="9"/>
        <v>2.8793771284096339E-2</v>
      </c>
      <c r="X7" s="21" t="s">
        <v>6</v>
      </c>
      <c r="Y7" s="20">
        <f t="shared" si="10"/>
        <v>-2.1917705965485975E-2</v>
      </c>
      <c r="Z7" s="20">
        <f t="shared" si="11"/>
        <v>2.1075852935825513E-2</v>
      </c>
    </row>
    <row r="8" spans="1:26" x14ac:dyDescent="0.25">
      <c r="A8" s="589" t="s">
        <v>7</v>
      </c>
      <c r="B8" s="583">
        <v>203</v>
      </c>
      <c r="C8" s="584">
        <v>184.18684458192968</v>
      </c>
      <c r="D8" s="584">
        <v>166.73726771632141</v>
      </c>
      <c r="E8" s="584">
        <v>140.67481025142686</v>
      </c>
      <c r="F8" s="584">
        <v>138.4991251418424</v>
      </c>
      <c r="G8" s="593">
        <v>125.95660194691865</v>
      </c>
      <c r="I8" s="21" t="s">
        <v>7</v>
      </c>
      <c r="J8" s="20">
        <f t="shared" si="0"/>
        <v>-4.3599656357388314E-2</v>
      </c>
      <c r="K8" s="20">
        <f t="shared" si="1"/>
        <v>2.3410652920962199E-2</v>
      </c>
      <c r="L8" s="21" t="s">
        <v>7</v>
      </c>
      <c r="M8" s="20">
        <f t="shared" si="2"/>
        <v>-3.9954056467342028E-2</v>
      </c>
      <c r="N8" s="20">
        <f t="shared" si="3"/>
        <v>1.9117465049530099E-2</v>
      </c>
      <c r="O8" s="21" t="s">
        <v>7</v>
      </c>
      <c r="P8" s="20">
        <f t="shared" si="4"/>
        <v>-3.6548818566334983E-2</v>
      </c>
      <c r="Q8" s="20">
        <f t="shared" si="5"/>
        <v>2.955299276892524E-2</v>
      </c>
      <c r="R8" s="21" t="s">
        <v>7</v>
      </c>
      <c r="S8" s="20">
        <f t="shared" si="6"/>
        <v>-3.1188084273601042E-2</v>
      </c>
      <c r="T8" s="20">
        <f t="shared" si="7"/>
        <v>2.6802496161269035E-2</v>
      </c>
      <c r="U8" s="21" t="s">
        <v>7</v>
      </c>
      <c r="V8" s="20">
        <f t="shared" si="8"/>
        <v>-3.1144094791994342E-2</v>
      </c>
      <c r="W8" s="20">
        <f t="shared" si="9"/>
        <v>2.4143090473343908E-2</v>
      </c>
      <c r="X8" s="21" t="s">
        <v>7</v>
      </c>
      <c r="Y8" s="20">
        <f t="shared" si="10"/>
        <v>-2.8857720225810107E-2</v>
      </c>
      <c r="Z8" s="20">
        <f t="shared" si="11"/>
        <v>2.8884881913696842E-2</v>
      </c>
    </row>
    <row r="9" spans="1:26" x14ac:dyDescent="0.25">
      <c r="A9" s="589" t="s">
        <v>8</v>
      </c>
      <c r="B9" s="583">
        <v>136</v>
      </c>
      <c r="C9" s="584">
        <v>200.12264629194598</v>
      </c>
      <c r="D9" s="584">
        <v>180.30803120024433</v>
      </c>
      <c r="E9" s="584">
        <v>163.20902678929772</v>
      </c>
      <c r="F9" s="584">
        <v>137.48518864754965</v>
      </c>
      <c r="G9" s="593">
        <v>135.71195545748424</v>
      </c>
      <c r="I9" s="21" t="s">
        <v>8</v>
      </c>
      <c r="J9" s="20">
        <f t="shared" si="0"/>
        <v>-2.9209621993127148E-2</v>
      </c>
      <c r="K9" s="20">
        <f t="shared" si="1"/>
        <v>1.9759450171821305E-2</v>
      </c>
      <c r="L9" s="21" t="s">
        <v>8</v>
      </c>
      <c r="M9" s="20">
        <f t="shared" si="2"/>
        <v>-4.3410871870307143E-2</v>
      </c>
      <c r="N9" s="20">
        <f t="shared" si="3"/>
        <v>2.3234460031369867E-2</v>
      </c>
      <c r="O9" s="21" t="s">
        <v>8</v>
      </c>
      <c r="P9" s="20">
        <f t="shared" si="4"/>
        <v>-3.9523530693826511E-2</v>
      </c>
      <c r="Q9" s="20">
        <f t="shared" si="5"/>
        <v>1.8864010885101201E-2</v>
      </c>
      <c r="R9" s="21" t="s">
        <v>8</v>
      </c>
      <c r="S9" s="20">
        <f t="shared" si="6"/>
        <v>-3.6183996783925983E-2</v>
      </c>
      <c r="T9" s="20">
        <f t="shared" si="7"/>
        <v>2.9464957721768537E-2</v>
      </c>
      <c r="U9" s="21" t="s">
        <v>8</v>
      </c>
      <c r="V9" s="20">
        <f t="shared" si="8"/>
        <v>-3.0916092382167019E-2</v>
      </c>
      <c r="W9" s="20">
        <f t="shared" si="9"/>
        <v>2.6586459282654983E-2</v>
      </c>
      <c r="X9" s="21" t="s">
        <v>8</v>
      </c>
      <c r="Y9" s="20">
        <f t="shared" si="10"/>
        <v>-3.1092754022850892E-2</v>
      </c>
      <c r="Z9" s="20">
        <f t="shared" si="11"/>
        <v>2.4049403494327763E-2</v>
      </c>
    </row>
    <row r="10" spans="1:26" x14ac:dyDescent="0.25">
      <c r="A10" s="589" t="s">
        <v>9</v>
      </c>
      <c r="B10" s="583">
        <v>132</v>
      </c>
      <c r="C10" s="584">
        <v>133.18037038467807</v>
      </c>
      <c r="D10" s="584">
        <v>196.93567718312377</v>
      </c>
      <c r="E10" s="584">
        <v>176.1511803078987</v>
      </c>
      <c r="F10" s="584">
        <v>159.4479729027872</v>
      </c>
      <c r="G10" s="593">
        <v>134.09516370302075</v>
      </c>
      <c r="I10" s="21" t="s">
        <v>9</v>
      </c>
      <c r="J10" s="20">
        <f t="shared" si="0"/>
        <v>-2.8350515463917526E-2</v>
      </c>
      <c r="K10" s="20">
        <f t="shared" si="1"/>
        <v>1.7826460481099655E-2</v>
      </c>
      <c r="L10" s="21" t="s">
        <v>9</v>
      </c>
      <c r="M10" s="20">
        <f t="shared" si="2"/>
        <v>-2.8889663921268995E-2</v>
      </c>
      <c r="N10" s="20">
        <f t="shared" si="3"/>
        <v>1.9561500945750463E-2</v>
      </c>
      <c r="O10" s="21" t="s">
        <v>9</v>
      </c>
      <c r="P10" s="20">
        <f t="shared" si="4"/>
        <v>-4.3168311638944648E-2</v>
      </c>
      <c r="Q10" s="20">
        <f t="shared" si="5"/>
        <v>2.3033129285696882E-2</v>
      </c>
      <c r="R10" s="21" t="s">
        <v>9</v>
      </c>
      <c r="S10" s="20">
        <f t="shared" si="6"/>
        <v>-3.9053316272600509E-2</v>
      </c>
      <c r="T10" s="20">
        <f t="shared" si="7"/>
        <v>1.8595840728537615E-2</v>
      </c>
      <c r="U10" s="21" t="s">
        <v>9</v>
      </c>
      <c r="V10" s="20">
        <f t="shared" si="8"/>
        <v>-3.5854831410595658E-2</v>
      </c>
      <c r="W10" s="20">
        <f t="shared" si="9"/>
        <v>2.9414388773463924E-2</v>
      </c>
      <c r="X10" s="21" t="s">
        <v>9</v>
      </c>
      <c r="Y10" s="20">
        <f t="shared" si="10"/>
        <v>-3.0722333390724228E-2</v>
      </c>
      <c r="Z10" s="20">
        <f t="shared" si="11"/>
        <v>2.6439470218372969E-2</v>
      </c>
    </row>
    <row r="11" spans="1:26" x14ac:dyDescent="0.25">
      <c r="A11" s="589" t="s">
        <v>10</v>
      </c>
      <c r="B11" s="583">
        <v>143</v>
      </c>
      <c r="C11" s="584">
        <v>128.59685257942192</v>
      </c>
      <c r="D11" s="584">
        <v>129.97871381060347</v>
      </c>
      <c r="E11" s="584">
        <v>193.15819119514006</v>
      </c>
      <c r="F11" s="584">
        <v>171.47190966430074</v>
      </c>
      <c r="G11" s="593">
        <v>155.22774305343023</v>
      </c>
      <c r="I11" s="21" t="s">
        <v>10</v>
      </c>
      <c r="J11" s="20">
        <f t="shared" si="0"/>
        <v>-3.0713058419243985E-2</v>
      </c>
      <c r="K11" s="20">
        <f t="shared" si="1"/>
        <v>2.5343642611683849E-2</v>
      </c>
      <c r="L11" s="21" t="s">
        <v>10</v>
      </c>
      <c r="M11" s="20">
        <f t="shared" si="2"/>
        <v>-2.7895401113705601E-2</v>
      </c>
      <c r="N11" s="20">
        <f t="shared" si="3"/>
        <v>1.7507180517059958E-2</v>
      </c>
      <c r="O11" s="21" t="s">
        <v>10</v>
      </c>
      <c r="P11" s="20">
        <f t="shared" si="4"/>
        <v>-2.849134145961723E-2</v>
      </c>
      <c r="Q11" s="20">
        <f t="shared" si="5"/>
        <v>1.9385882595383246E-2</v>
      </c>
      <c r="R11" s="21" t="s">
        <v>10</v>
      </c>
      <c r="S11" s="20">
        <f t="shared" si="6"/>
        <v>-4.2823828476209143E-2</v>
      </c>
      <c r="T11" s="20">
        <f t="shared" si="7"/>
        <v>2.2863886210455878E-2</v>
      </c>
      <c r="U11" s="21" t="s">
        <v>10</v>
      </c>
      <c r="V11" s="20">
        <f t="shared" si="8"/>
        <v>-3.8558636404959407E-2</v>
      </c>
      <c r="W11" s="20">
        <f t="shared" si="9"/>
        <v>1.8386703739087892E-2</v>
      </c>
      <c r="X11" s="21" t="s">
        <v>10</v>
      </c>
      <c r="Y11" s="20">
        <f t="shared" si="10"/>
        <v>-3.5563985619488307E-2</v>
      </c>
      <c r="Z11" s="20">
        <f t="shared" si="11"/>
        <v>2.9511618484783193E-2</v>
      </c>
    </row>
    <row r="12" spans="1:26" x14ac:dyDescent="0.25">
      <c r="A12" s="590" t="s">
        <v>11</v>
      </c>
      <c r="B12" s="585">
        <v>169</v>
      </c>
      <c r="C12" s="586">
        <v>139.54090748978723</v>
      </c>
      <c r="D12" s="586">
        <v>125.66406020419652</v>
      </c>
      <c r="E12" s="586">
        <v>127.24308880444258</v>
      </c>
      <c r="F12" s="586">
        <v>190.04718856420769</v>
      </c>
      <c r="G12" s="594">
        <v>167.38323880086193</v>
      </c>
      <c r="I12" s="21" t="s">
        <v>11</v>
      </c>
      <c r="J12" s="20">
        <f t="shared" si="0"/>
        <v>-3.6297250859106532E-2</v>
      </c>
      <c r="K12" s="20">
        <f t="shared" si="1"/>
        <v>3.4793814432989692E-2</v>
      </c>
      <c r="L12" s="21" t="s">
        <v>11</v>
      </c>
      <c r="M12" s="20">
        <f t="shared" si="2"/>
        <v>-3.0269400130100748E-2</v>
      </c>
      <c r="N12" s="20">
        <f t="shared" si="3"/>
        <v>2.4845097019496609E-2</v>
      </c>
      <c r="O12" s="21" t="s">
        <v>11</v>
      </c>
      <c r="P12" s="20">
        <f t="shared" si="4"/>
        <v>-2.7545569143703753E-2</v>
      </c>
      <c r="Q12" s="20">
        <f t="shared" si="5"/>
        <v>1.7154390001827394E-2</v>
      </c>
      <c r="R12" s="21" t="s">
        <v>11</v>
      </c>
      <c r="S12" s="20">
        <f t="shared" si="6"/>
        <v>-2.8210225908771074E-2</v>
      </c>
      <c r="T12" s="20">
        <f t="shared" si="7"/>
        <v>1.9179899906873622E-2</v>
      </c>
      <c r="U12" s="21" t="s">
        <v>11</v>
      </c>
      <c r="V12" s="20">
        <f t="shared" si="8"/>
        <v>-4.2735632080953455E-2</v>
      </c>
      <c r="W12" s="20">
        <f t="shared" si="9"/>
        <v>2.2698716618588567E-2</v>
      </c>
      <c r="X12" s="21" t="s">
        <v>11</v>
      </c>
      <c r="Y12" s="20">
        <f t="shared" si="10"/>
        <v>-3.8348912253450981E-2</v>
      </c>
      <c r="Z12" s="20">
        <f t="shared" si="11"/>
        <v>1.8207548098003887E-2</v>
      </c>
    </row>
    <row r="13" spans="1:26" x14ac:dyDescent="0.25">
      <c r="A13" s="590" t="s">
        <v>12</v>
      </c>
      <c r="B13" s="585">
        <v>170</v>
      </c>
      <c r="C13" s="586">
        <v>162.74056421962484</v>
      </c>
      <c r="D13" s="586">
        <v>133.98599724487141</v>
      </c>
      <c r="E13" s="586">
        <v>120.84317958244</v>
      </c>
      <c r="F13" s="586">
        <v>122.58268942873877</v>
      </c>
      <c r="G13" s="594">
        <v>184.02027259892972</v>
      </c>
      <c r="I13" s="21" t="s">
        <v>12</v>
      </c>
      <c r="J13" s="20">
        <f t="shared" si="0"/>
        <v>-3.6512027491408937E-2</v>
      </c>
      <c r="K13" s="20">
        <f t="shared" si="1"/>
        <v>3.6941580756013746E-2</v>
      </c>
      <c r="L13" s="21" t="s">
        <v>12</v>
      </c>
      <c r="M13" s="20">
        <f t="shared" si="2"/>
        <v>-3.5301900671118339E-2</v>
      </c>
      <c r="N13" s="20">
        <f t="shared" si="3"/>
        <v>3.4124028835131694E-2</v>
      </c>
      <c r="O13" s="21" t="s">
        <v>12</v>
      </c>
      <c r="P13" s="20">
        <f t="shared" si="4"/>
        <v>-2.9369738216316645E-2</v>
      </c>
      <c r="Q13" s="20">
        <f t="shared" si="5"/>
        <v>2.4247728728205662E-2</v>
      </c>
      <c r="R13" s="21" t="s">
        <v>12</v>
      </c>
      <c r="S13" s="20">
        <f t="shared" si="6"/>
        <v>-2.6791344249698864E-2</v>
      </c>
      <c r="T13" s="20">
        <f t="shared" si="7"/>
        <v>1.67416132185427E-2</v>
      </c>
      <c r="U13" s="21" t="s">
        <v>12</v>
      </c>
      <c r="V13" s="20">
        <f t="shared" si="8"/>
        <v>-2.7564989277126185E-2</v>
      </c>
      <c r="W13" s="20">
        <f t="shared" si="9"/>
        <v>1.8940955751244833E-2</v>
      </c>
      <c r="X13" s="21" t="s">
        <v>12</v>
      </c>
      <c r="Y13" s="20">
        <f t="shared" si="10"/>
        <v>-4.216059706640201E-2</v>
      </c>
      <c r="Z13" s="20">
        <f t="shared" si="11"/>
        <v>2.2527318850650655E-2</v>
      </c>
    </row>
    <row r="14" spans="1:26" x14ac:dyDescent="0.25">
      <c r="A14" s="590" t="s">
        <v>13</v>
      </c>
      <c r="B14" s="585">
        <v>201</v>
      </c>
      <c r="C14" s="586">
        <v>163.64978423184155</v>
      </c>
      <c r="D14" s="586">
        <v>157.09858137824804</v>
      </c>
      <c r="E14" s="586">
        <v>128.95020299183145</v>
      </c>
      <c r="F14" s="586">
        <v>116.48656054225347</v>
      </c>
      <c r="G14" s="594">
        <v>118.37381272945963</v>
      </c>
      <c r="I14" s="21" t="s">
        <v>13</v>
      </c>
      <c r="J14" s="20">
        <f t="shared" si="0"/>
        <v>-4.3170103092783504E-2</v>
      </c>
      <c r="K14" s="20">
        <f t="shared" si="1"/>
        <v>3.5223367697594501E-2</v>
      </c>
      <c r="L14" s="21" t="s">
        <v>13</v>
      </c>
      <c r="M14" s="20">
        <f t="shared" si="2"/>
        <v>-3.5499129891217091E-2</v>
      </c>
      <c r="N14" s="20">
        <f t="shared" si="3"/>
        <v>3.6355767726547528E-2</v>
      </c>
      <c r="O14" s="21" t="s">
        <v>13</v>
      </c>
      <c r="P14" s="20">
        <f t="shared" si="4"/>
        <v>-3.4436017972844325E-2</v>
      </c>
      <c r="Q14" s="20">
        <f t="shared" si="5"/>
        <v>3.3532084564968298E-2</v>
      </c>
      <c r="R14" s="21" t="s">
        <v>13</v>
      </c>
      <c r="S14" s="20">
        <f t="shared" si="6"/>
        <v>-2.8588698934935357E-2</v>
      </c>
      <c r="T14" s="20">
        <f t="shared" si="7"/>
        <v>2.3716220444196724E-2</v>
      </c>
      <c r="U14" s="21" t="s">
        <v>13</v>
      </c>
      <c r="V14" s="20">
        <f t="shared" si="8"/>
        <v>-2.6194161730667159E-2</v>
      </c>
      <c r="W14" s="20">
        <f t="shared" si="9"/>
        <v>1.6406950673629506E-2</v>
      </c>
      <c r="X14" s="21" t="s">
        <v>13</v>
      </c>
      <c r="Y14" s="20">
        <f t="shared" si="10"/>
        <v>-2.7120439238657569E-2</v>
      </c>
      <c r="Z14" s="20">
        <f t="shared" si="11"/>
        <v>1.8818764943746021E-2</v>
      </c>
    </row>
    <row r="15" spans="1:26" x14ac:dyDescent="0.25">
      <c r="A15" s="590" t="s">
        <v>14</v>
      </c>
      <c r="B15" s="585">
        <v>158</v>
      </c>
      <c r="C15" s="586">
        <v>188.99779058774905</v>
      </c>
      <c r="D15" s="586">
        <v>152.87519203185292</v>
      </c>
      <c r="E15" s="586">
        <v>147.19378029685785</v>
      </c>
      <c r="F15" s="586">
        <v>120.43555765050162</v>
      </c>
      <c r="G15" s="594">
        <v>108.97467271148169</v>
      </c>
      <c r="I15" s="21" t="s">
        <v>14</v>
      </c>
      <c r="J15" s="20">
        <f t="shared" si="0"/>
        <v>-3.3934707903780066E-2</v>
      </c>
      <c r="K15" s="20">
        <f t="shared" si="1"/>
        <v>3.0927835051546393E-2</v>
      </c>
      <c r="L15" s="21" t="s">
        <v>14</v>
      </c>
      <c r="M15" s="20">
        <f t="shared" si="2"/>
        <v>-4.0997653304098408E-2</v>
      </c>
      <c r="N15" s="20">
        <f t="shared" si="3"/>
        <v>3.447394020942391E-2</v>
      </c>
      <c r="O15" s="21" t="s">
        <v>14</v>
      </c>
      <c r="P15" s="20">
        <f t="shared" si="4"/>
        <v>-3.3510250787915946E-2</v>
      </c>
      <c r="Q15" s="20">
        <f t="shared" si="5"/>
        <v>3.5553393950857673E-2</v>
      </c>
      <c r="R15" s="21" t="s">
        <v>14</v>
      </c>
      <c r="S15" s="20">
        <f t="shared" si="6"/>
        <v>-3.2633362122496672E-2</v>
      </c>
      <c r="T15" s="20">
        <f t="shared" si="7"/>
        <v>3.2753773995172535E-2</v>
      </c>
      <c r="U15" s="21" t="s">
        <v>14</v>
      </c>
      <c r="V15" s="20">
        <f t="shared" si="8"/>
        <v>-2.7082166908653917E-2</v>
      </c>
      <c r="W15" s="20">
        <f t="shared" si="9"/>
        <v>2.3098062458071746E-2</v>
      </c>
      <c r="X15" s="21" t="s">
        <v>14</v>
      </c>
      <c r="Y15" s="20">
        <f t="shared" si="10"/>
        <v>-2.4967016958209503E-2</v>
      </c>
      <c r="Z15" s="20">
        <f t="shared" si="11"/>
        <v>1.6038418778139326E-2</v>
      </c>
    </row>
    <row r="16" spans="1:26" x14ac:dyDescent="0.25">
      <c r="A16" s="590" t="s">
        <v>15</v>
      </c>
      <c r="B16" s="585">
        <v>119</v>
      </c>
      <c r="C16" s="586">
        <v>145.89915852900182</v>
      </c>
      <c r="D16" s="586">
        <v>174.44220619589908</v>
      </c>
      <c r="E16" s="586">
        <v>140.15372315917875</v>
      </c>
      <c r="F16" s="586">
        <v>135.37589813772013</v>
      </c>
      <c r="G16" s="594">
        <v>110.38969695418979</v>
      </c>
      <c r="I16" s="21" t="s">
        <v>15</v>
      </c>
      <c r="J16" s="20">
        <f t="shared" si="0"/>
        <v>-2.5558419243986254E-2</v>
      </c>
      <c r="K16" s="20">
        <f t="shared" si="1"/>
        <v>2.4914089347079039E-2</v>
      </c>
      <c r="L16" s="21" t="s">
        <v>15</v>
      </c>
      <c r="M16" s="20">
        <f t="shared" si="2"/>
        <v>-3.1648640442463641E-2</v>
      </c>
      <c r="N16" s="20">
        <f t="shared" si="3"/>
        <v>2.9694098785304265E-2</v>
      </c>
      <c r="O16" s="21" t="s">
        <v>15</v>
      </c>
      <c r="P16" s="20">
        <f t="shared" si="4"/>
        <v>-3.8237741519264547E-2</v>
      </c>
      <c r="Q16" s="20">
        <f t="shared" si="5"/>
        <v>3.3079623023189356E-2</v>
      </c>
      <c r="R16" s="21" t="s">
        <v>15</v>
      </c>
      <c r="S16" s="20">
        <f t="shared" si="6"/>
        <v>-3.1072557491529162E-2</v>
      </c>
      <c r="T16" s="20">
        <f t="shared" si="7"/>
        <v>3.4100200472050861E-2</v>
      </c>
      <c r="U16" s="21" t="s">
        <v>15</v>
      </c>
      <c r="V16" s="20">
        <f t="shared" si="8"/>
        <v>-3.0441779324126349E-2</v>
      </c>
      <c r="W16" s="20">
        <f t="shared" si="9"/>
        <v>3.1436773656395751E-2</v>
      </c>
      <c r="X16" s="21" t="s">
        <v>15</v>
      </c>
      <c r="Y16" s="20">
        <f t="shared" si="10"/>
        <v>-2.5291210951042191E-2</v>
      </c>
      <c r="Z16" s="20">
        <f t="shared" si="11"/>
        <v>2.2136600502431929E-2</v>
      </c>
    </row>
    <row r="17" spans="1:26" x14ac:dyDescent="0.25">
      <c r="A17" s="590" t="s">
        <v>16</v>
      </c>
      <c r="B17" s="585">
        <v>99</v>
      </c>
      <c r="C17" s="586">
        <v>107.19335009632059</v>
      </c>
      <c r="D17" s="586">
        <v>131.63494613642598</v>
      </c>
      <c r="E17" s="586">
        <v>157.30844482276169</v>
      </c>
      <c r="F17" s="586">
        <v>125.51080584262995</v>
      </c>
      <c r="G17" s="594">
        <v>121.64191684130009</v>
      </c>
      <c r="I17" s="21" t="s">
        <v>16</v>
      </c>
      <c r="J17" s="20">
        <f t="shared" si="0"/>
        <v>-2.1262886597938145E-2</v>
      </c>
      <c r="K17" s="20">
        <f t="shared" si="1"/>
        <v>2.104810996563574E-2</v>
      </c>
      <c r="L17" s="21" t="s">
        <v>16</v>
      </c>
      <c r="M17" s="20">
        <f t="shared" si="2"/>
        <v>-2.3252524752205544E-2</v>
      </c>
      <c r="N17" s="20">
        <f t="shared" si="3"/>
        <v>2.3335484553701109E-2</v>
      </c>
      <c r="O17" s="21" t="s">
        <v>16</v>
      </c>
      <c r="P17" s="20">
        <f t="shared" si="4"/>
        <v>-2.8854387679633105E-2</v>
      </c>
      <c r="Q17" s="20">
        <f t="shared" si="5"/>
        <v>2.785162501266444E-2</v>
      </c>
      <c r="R17" s="21" t="s">
        <v>16</v>
      </c>
      <c r="S17" s="20">
        <f t="shared" si="6"/>
        <v>-3.4875817677043203E-2</v>
      </c>
      <c r="T17" s="20">
        <f t="shared" si="7"/>
        <v>3.1019846442307712E-2</v>
      </c>
      <c r="U17" s="21" t="s">
        <v>16</v>
      </c>
      <c r="V17" s="20">
        <f t="shared" si="8"/>
        <v>-2.8223430513219381E-2</v>
      </c>
      <c r="W17" s="20">
        <f t="shared" si="9"/>
        <v>3.2022762910347821E-2</v>
      </c>
      <c r="X17" s="21" t="s">
        <v>16</v>
      </c>
      <c r="Y17" s="20">
        <f t="shared" si="10"/>
        <v>-2.7869189464295258E-2</v>
      </c>
      <c r="Z17" s="20">
        <f t="shared" si="11"/>
        <v>2.9589080924679191E-2</v>
      </c>
    </row>
    <row r="18" spans="1:26" x14ac:dyDescent="0.25">
      <c r="A18" s="590" t="s">
        <v>17</v>
      </c>
      <c r="B18" s="585">
        <v>73</v>
      </c>
      <c r="C18" s="586">
        <v>84.009176279057925</v>
      </c>
      <c r="D18" s="586">
        <v>90.86833644847863</v>
      </c>
      <c r="E18" s="586">
        <v>111.77211607061575</v>
      </c>
      <c r="F18" s="586">
        <v>133.49837147340023</v>
      </c>
      <c r="G18" s="594">
        <v>105.74497401084651</v>
      </c>
      <c r="I18" s="21" t="s">
        <v>17</v>
      </c>
      <c r="J18" s="20">
        <f t="shared" si="0"/>
        <v>-1.5678694158075601E-2</v>
      </c>
      <c r="K18" s="20">
        <f t="shared" si="1"/>
        <v>1.8256013745704468E-2</v>
      </c>
      <c r="L18" s="21" t="s">
        <v>17</v>
      </c>
      <c r="M18" s="20">
        <f t="shared" si="2"/>
        <v>-1.8223382785274519E-2</v>
      </c>
      <c r="N18" s="20">
        <f t="shared" si="3"/>
        <v>1.9502092652761437E-2</v>
      </c>
      <c r="O18" s="21" t="s">
        <v>17</v>
      </c>
      <c r="P18" s="20">
        <f t="shared" si="4"/>
        <v>-1.9918344517498857E-2</v>
      </c>
      <c r="Q18" s="20">
        <f t="shared" si="5"/>
        <v>2.1641408973807306E-2</v>
      </c>
      <c r="R18" s="21" t="s">
        <v>17</v>
      </c>
      <c r="S18" s="20">
        <f t="shared" si="6"/>
        <v>-2.4780258592271488E-2</v>
      </c>
      <c r="T18" s="20">
        <f t="shared" si="7"/>
        <v>2.5876257801416266E-2</v>
      </c>
      <c r="U18" s="21" t="s">
        <v>17</v>
      </c>
      <c r="V18" s="20">
        <f t="shared" si="8"/>
        <v>-3.0019582661525122E-2</v>
      </c>
      <c r="W18" s="20">
        <f t="shared" si="9"/>
        <v>2.8866661883788221E-2</v>
      </c>
      <c r="X18" s="21" t="s">
        <v>17</v>
      </c>
      <c r="Y18" s="20">
        <f t="shared" si="10"/>
        <v>-2.422706573631269E-2</v>
      </c>
      <c r="Z18" s="20">
        <f t="shared" si="11"/>
        <v>2.9891016079906681E-2</v>
      </c>
    </row>
    <row r="19" spans="1:26" x14ac:dyDescent="0.25">
      <c r="A19" s="590" t="s">
        <v>18</v>
      </c>
      <c r="B19" s="585">
        <v>61</v>
      </c>
      <c r="C19" s="586">
        <v>56.696215670862912</v>
      </c>
      <c r="D19" s="586">
        <v>65.45500157218143</v>
      </c>
      <c r="E19" s="586">
        <v>70.720882636952524</v>
      </c>
      <c r="F19" s="586">
        <v>87.137544793719186</v>
      </c>
      <c r="G19" s="594">
        <v>104.0102538564293</v>
      </c>
      <c r="I19" s="21" t="s">
        <v>18</v>
      </c>
      <c r="J19" s="20">
        <f t="shared" si="0"/>
        <v>-1.3101374570446736E-2</v>
      </c>
      <c r="K19" s="20">
        <f t="shared" si="1"/>
        <v>1.8685567010309278E-2</v>
      </c>
      <c r="L19" s="21" t="s">
        <v>18</v>
      </c>
      <c r="M19" s="20">
        <f t="shared" si="2"/>
        <v>-1.2298618870093281E-2</v>
      </c>
      <c r="N19" s="20">
        <f t="shared" si="3"/>
        <v>1.5906135782083209E-2</v>
      </c>
      <c r="O19" s="21" t="s">
        <v>18</v>
      </c>
      <c r="P19" s="20">
        <f t="shared" si="4"/>
        <v>-1.4347740067271445E-2</v>
      </c>
      <c r="Q19" s="20">
        <f t="shared" si="5"/>
        <v>1.7063971734585615E-2</v>
      </c>
      <c r="R19" s="21" t="s">
        <v>18</v>
      </c>
      <c r="S19" s="20">
        <f t="shared" si="6"/>
        <v>-1.5679060406355531E-2</v>
      </c>
      <c r="T19" s="20">
        <f t="shared" si="7"/>
        <v>1.8959700278005344E-2</v>
      </c>
      <c r="U19" s="21" t="s">
        <v>18</v>
      </c>
      <c r="V19" s="20">
        <f t="shared" si="8"/>
        <v>-1.9594491677964853E-2</v>
      </c>
      <c r="W19" s="20">
        <f t="shared" si="9"/>
        <v>2.2754257276213861E-2</v>
      </c>
      <c r="X19" s="21" t="s">
        <v>18</v>
      </c>
      <c r="Y19" s="20">
        <f t="shared" si="10"/>
        <v>-2.3829626712772327E-2</v>
      </c>
      <c r="Z19" s="20">
        <f t="shared" si="11"/>
        <v>2.5465785246974387E-2</v>
      </c>
    </row>
    <row r="20" spans="1:26" ht="15.75" thickBot="1" x14ac:dyDescent="0.3">
      <c r="A20" s="591" t="s">
        <v>19</v>
      </c>
      <c r="B20" s="587">
        <v>51</v>
      </c>
      <c r="C20" s="588">
        <v>73.217069364613465</v>
      </c>
      <c r="D20" s="588">
        <v>84.689149553983654</v>
      </c>
      <c r="E20" s="588">
        <v>97.861828266530381</v>
      </c>
      <c r="F20" s="588">
        <v>109.81586863538166</v>
      </c>
      <c r="G20" s="595">
        <v>128.34573486705955</v>
      </c>
      <c r="I20" s="21" t="s">
        <v>19</v>
      </c>
      <c r="J20" s="20">
        <f t="shared" si="0"/>
        <v>-1.095360824742268E-2</v>
      </c>
      <c r="K20" s="20">
        <f t="shared" si="1"/>
        <v>2.104810996563574E-2</v>
      </c>
      <c r="L20" s="21" t="s">
        <v>19</v>
      </c>
      <c r="M20" s="20">
        <f t="shared" si="2"/>
        <v>-1.588234453121232E-2</v>
      </c>
      <c r="N20" s="20">
        <f t="shared" si="3"/>
        <v>3.2436546042578222E-2</v>
      </c>
      <c r="O20" s="21" t="s">
        <v>19</v>
      </c>
      <c r="P20" s="20">
        <f t="shared" si="4"/>
        <v>-1.8563866398794118E-2</v>
      </c>
      <c r="Q20" s="20">
        <f t="shared" si="5"/>
        <v>3.9368366341558381E-2</v>
      </c>
      <c r="R20" s="21" t="s">
        <v>19</v>
      </c>
      <c r="S20" s="20">
        <f t="shared" si="6"/>
        <v>-2.1696300437087417E-2</v>
      </c>
      <c r="T20" s="20">
        <f t="shared" si="7"/>
        <v>4.5966348596300138E-2</v>
      </c>
      <c r="U20" s="21" t="s">
        <v>19</v>
      </c>
      <c r="V20" s="20">
        <f t="shared" si="8"/>
        <v>-2.4694133041944125E-2</v>
      </c>
      <c r="W20" s="20">
        <f t="shared" si="9"/>
        <v>5.3014174758536946E-2</v>
      </c>
      <c r="X20" s="21" t="s">
        <v>19</v>
      </c>
      <c r="Y20" s="20">
        <f t="shared" si="10"/>
        <v>-2.9405090735382555E-2</v>
      </c>
      <c r="Z20" s="20">
        <f t="shared" si="11"/>
        <v>6.2144428475884472E-2</v>
      </c>
    </row>
    <row r="21" spans="1:26" ht="15.75" thickTop="1" x14ac:dyDescent="0.25">
      <c r="A21" s="590" t="s">
        <v>20</v>
      </c>
      <c r="B21" s="585">
        <v>2520</v>
      </c>
      <c r="C21" s="586">
        <v>2477.3262648792997</v>
      </c>
      <c r="D21" s="586">
        <v>2433.102036482936</v>
      </c>
      <c r="E21" s="586">
        <v>2386.4638368830347</v>
      </c>
      <c r="F21" s="586">
        <v>2333.7360473394115</v>
      </c>
      <c r="G21" s="594">
        <v>2271.4409470362816</v>
      </c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 x14ac:dyDescent="0.25">
      <c r="A22" s="582"/>
      <c r="B22" s="582"/>
      <c r="C22" s="582"/>
      <c r="D22" s="582"/>
      <c r="E22" s="582"/>
      <c r="F22" s="582"/>
      <c r="G22" s="582"/>
    </row>
    <row r="23" spans="1:26" x14ac:dyDescent="0.25">
      <c r="A23" s="922" t="s">
        <v>154</v>
      </c>
      <c r="B23" s="923"/>
      <c r="C23" s="923"/>
      <c r="D23" s="923"/>
      <c r="E23" s="923"/>
      <c r="F23" s="923"/>
      <c r="G23" s="924"/>
    </row>
    <row r="24" spans="1:26" x14ac:dyDescent="0.25">
      <c r="A24" s="589" t="s">
        <v>1</v>
      </c>
      <c r="B24" s="583">
        <v>2010</v>
      </c>
      <c r="C24" s="583">
        <v>2015</v>
      </c>
      <c r="D24" s="583">
        <v>2020</v>
      </c>
      <c r="E24" s="583">
        <v>2025</v>
      </c>
      <c r="F24" s="583">
        <v>2030</v>
      </c>
      <c r="G24" s="592">
        <v>2035</v>
      </c>
      <c r="Q24" s="919" t="s">
        <v>223</v>
      </c>
      <c r="R24" s="918"/>
      <c r="S24" s="920">
        <f>(SUM(B$48:B$50,B$61:B$65)/SUM(B$51:B$60))*100</f>
        <v>57.937584803256449</v>
      </c>
    </row>
    <row r="25" spans="1:26" x14ac:dyDescent="0.25">
      <c r="A25" s="589" t="s">
        <v>2</v>
      </c>
      <c r="B25" s="583">
        <v>136</v>
      </c>
      <c r="C25" s="584">
        <v>101.08432176655788</v>
      </c>
      <c r="D25" s="584">
        <v>110.65467359977904</v>
      </c>
      <c r="E25" s="584">
        <v>118.31243624320746</v>
      </c>
      <c r="F25" s="584">
        <v>120.91629183362585</v>
      </c>
      <c r="G25" s="593">
        <v>118.75894714658132</v>
      </c>
      <c r="Q25" s="919" t="s">
        <v>224</v>
      </c>
      <c r="R25" s="918"/>
      <c r="S25" s="920">
        <f>(SUM(B$48:B$50)/SUM(B$51:B$60))*100</f>
        <v>27.849389416553592</v>
      </c>
    </row>
    <row r="26" spans="1:26" x14ac:dyDescent="0.25">
      <c r="A26" s="589" t="s">
        <v>3</v>
      </c>
      <c r="B26" s="583">
        <v>116</v>
      </c>
      <c r="C26" s="584">
        <v>133.96709098193543</v>
      </c>
      <c r="D26" s="584">
        <v>98.782640070787807</v>
      </c>
      <c r="E26" s="584">
        <v>108.89696339921086</v>
      </c>
      <c r="F26" s="584">
        <v>116.35874680860853</v>
      </c>
      <c r="G26" s="593">
        <v>118.80776123612272</v>
      </c>
      <c r="Q26" s="919" t="s">
        <v>225</v>
      </c>
      <c r="R26" s="918"/>
      <c r="S26" s="920">
        <f>(SUM(B$61:B$65)/SUM(B$51:B$60))*100</f>
        <v>30.08819538670285</v>
      </c>
    </row>
    <row r="27" spans="1:26" x14ac:dyDescent="0.25">
      <c r="A27" s="589" t="s">
        <v>4</v>
      </c>
      <c r="B27" s="583">
        <v>128</v>
      </c>
      <c r="C27" s="584">
        <v>113.8432102109019</v>
      </c>
      <c r="D27" s="584">
        <v>132.00532604208837</v>
      </c>
      <c r="E27" s="584">
        <v>96.531628474249132</v>
      </c>
      <c r="F27" s="584">
        <v>107.20273809201628</v>
      </c>
      <c r="G27" s="593">
        <v>114.45552992591027</v>
      </c>
      <c r="Q27" s="919" t="s">
        <v>226</v>
      </c>
      <c r="R27" s="918"/>
      <c r="S27" s="920">
        <f>(SUM(B$61:B$65)/SUM(B$48:B$50))*100</f>
        <v>108.03897685749087</v>
      </c>
    </row>
    <row r="28" spans="1:26" x14ac:dyDescent="0.25">
      <c r="A28" s="589" t="s">
        <v>5</v>
      </c>
      <c r="B28" s="583">
        <v>138</v>
      </c>
      <c r="C28" s="584">
        <v>125.59634746911073</v>
      </c>
      <c r="D28" s="584">
        <v>111.63914325592414</v>
      </c>
      <c r="E28" s="584">
        <v>129.98360882015209</v>
      </c>
      <c r="F28" s="584">
        <v>94.234006475341943</v>
      </c>
      <c r="G28" s="593">
        <v>105.4621162332686</v>
      </c>
      <c r="Q28" s="919" t="s">
        <v>227</v>
      </c>
      <c r="R28" s="918"/>
      <c r="S28" s="921">
        <f>(B$21/B$43)*100</f>
        <v>117.97752808988764</v>
      </c>
    </row>
    <row r="29" spans="1:26" x14ac:dyDescent="0.25">
      <c r="A29" s="589" t="s">
        <v>6</v>
      </c>
      <c r="B29" s="583">
        <v>90</v>
      </c>
      <c r="C29" s="584">
        <v>136.42762376768258</v>
      </c>
      <c r="D29" s="584">
        <v>123.26518134956301</v>
      </c>
      <c r="E29" s="584">
        <v>109.51345481030063</v>
      </c>
      <c r="F29" s="584">
        <v>128.04713570955187</v>
      </c>
      <c r="G29" s="593">
        <v>91.990732398718052</v>
      </c>
      <c r="Q29" s="919" t="s">
        <v>228</v>
      </c>
      <c r="R29" s="918"/>
      <c r="S29" s="921">
        <f>(SUM(B$48)/SUM(B$28:B$33))*1000</f>
        <v>438.09523809523807</v>
      </c>
    </row>
    <row r="30" spans="1:26" x14ac:dyDescent="0.25">
      <c r="A30" s="589" t="s">
        <v>7</v>
      </c>
      <c r="B30" s="583">
        <v>109</v>
      </c>
      <c r="C30" s="584">
        <v>88.13086517902002</v>
      </c>
      <c r="D30" s="584">
        <v>134.82201232270702</v>
      </c>
      <c r="E30" s="584">
        <v>120.89348062146222</v>
      </c>
      <c r="F30" s="584">
        <v>107.36535870157996</v>
      </c>
      <c r="G30" s="593">
        <v>126.07515579949553</v>
      </c>
      <c r="Q30" s="919" t="s">
        <v>229</v>
      </c>
      <c r="R30" s="918"/>
      <c r="S30" s="921">
        <f>(SUM(B$52:B$54)/SUM(B$48:B$51,B$55:B$65))*100</f>
        <v>21.344800625488663</v>
      </c>
    </row>
    <row r="31" spans="1:26" x14ac:dyDescent="0.25">
      <c r="A31" s="589" t="s">
        <v>8</v>
      </c>
      <c r="B31" s="583">
        <v>92</v>
      </c>
      <c r="C31" s="584">
        <v>107.1100723462454</v>
      </c>
      <c r="D31" s="584">
        <v>86.058421490260656</v>
      </c>
      <c r="E31" s="584">
        <v>132.90259511337135</v>
      </c>
      <c r="F31" s="584">
        <v>118.23112457946435</v>
      </c>
      <c r="G31" s="593">
        <v>104.96952355531543</v>
      </c>
      <c r="Q31" s="918"/>
      <c r="R31" s="918"/>
      <c r="S31" s="904"/>
    </row>
    <row r="32" spans="1:26" x14ac:dyDescent="0.25">
      <c r="A32" s="589" t="s">
        <v>9</v>
      </c>
      <c r="B32" s="583">
        <v>83</v>
      </c>
      <c r="C32" s="584">
        <v>90.177855593442359</v>
      </c>
      <c r="D32" s="584">
        <v>105.078117288074</v>
      </c>
      <c r="E32" s="584">
        <v>83.877109700099552</v>
      </c>
      <c r="F32" s="584">
        <v>130.80704829969824</v>
      </c>
      <c r="G32" s="593">
        <v>115.40155632268164</v>
      </c>
      <c r="Q32" s="904"/>
      <c r="R32" s="904"/>
      <c r="S32" s="904"/>
    </row>
    <row r="33" spans="1:19" x14ac:dyDescent="0.25">
      <c r="A33" s="589" t="s">
        <v>10</v>
      </c>
      <c r="B33" s="583">
        <v>118</v>
      </c>
      <c r="C33" s="584">
        <v>80.70750812496982</v>
      </c>
      <c r="D33" s="584">
        <v>88.439222470542447</v>
      </c>
      <c r="E33" s="584">
        <v>103.1282596920701</v>
      </c>
      <c r="F33" s="584">
        <v>81.766460034038616</v>
      </c>
      <c r="G33" s="593">
        <v>128.81070137247173</v>
      </c>
      <c r="Q33" s="904"/>
      <c r="R33" s="904"/>
      <c r="S33" s="904"/>
    </row>
    <row r="34" spans="1:19" x14ac:dyDescent="0.25">
      <c r="A34" s="590" t="s">
        <v>11</v>
      </c>
      <c r="B34" s="585">
        <v>162</v>
      </c>
      <c r="C34" s="586">
        <v>114.53505420891291</v>
      </c>
      <c r="D34" s="586">
        <v>78.259058170473239</v>
      </c>
      <c r="E34" s="586">
        <v>86.511526529528481</v>
      </c>
      <c r="F34" s="586">
        <v>100.94216622809741</v>
      </c>
      <c r="G34" s="594">
        <v>79.47131201855953</v>
      </c>
      <c r="Q34" s="904"/>
      <c r="R34" s="904"/>
      <c r="S34" s="904"/>
    </row>
    <row r="35" spans="1:19" x14ac:dyDescent="0.25">
      <c r="A35" s="590" t="s">
        <v>12</v>
      </c>
      <c r="B35" s="585">
        <v>172</v>
      </c>
      <c r="C35" s="586">
        <v>157.31061502361177</v>
      </c>
      <c r="D35" s="586">
        <v>110.61917170125881</v>
      </c>
      <c r="E35" s="586">
        <v>75.513559671080955</v>
      </c>
      <c r="F35" s="586">
        <v>84.231242500972741</v>
      </c>
      <c r="G35" s="594">
        <v>98.326011590649372</v>
      </c>
      <c r="Q35" s="904"/>
      <c r="R35" s="904"/>
      <c r="S35" s="904"/>
    </row>
    <row r="36" spans="1:19" x14ac:dyDescent="0.25">
      <c r="A36" s="590" t="s">
        <v>13</v>
      </c>
      <c r="B36" s="585">
        <v>164</v>
      </c>
      <c r="C36" s="586">
        <v>167.59885558503387</v>
      </c>
      <c r="D36" s="586">
        <v>152.97479865314571</v>
      </c>
      <c r="E36" s="586">
        <v>106.97273938343028</v>
      </c>
      <c r="F36" s="586">
        <v>72.962413251039834</v>
      </c>
      <c r="G36" s="594">
        <v>82.139117941549145</v>
      </c>
      <c r="Q36" s="904"/>
      <c r="R36" s="904"/>
      <c r="S36" s="904"/>
    </row>
    <row r="37" spans="1:19" x14ac:dyDescent="0.25">
      <c r="A37" s="590" t="s">
        <v>14</v>
      </c>
      <c r="B37" s="585">
        <v>144</v>
      </c>
      <c r="C37" s="586">
        <v>158.92369458580566</v>
      </c>
      <c r="D37" s="586">
        <v>162.19609820352255</v>
      </c>
      <c r="E37" s="586">
        <v>147.73690174003781</v>
      </c>
      <c r="F37" s="586">
        <v>102.71807430206309</v>
      </c>
      <c r="G37" s="594">
        <v>70.003614772357508</v>
      </c>
      <c r="Q37" s="904"/>
      <c r="R37" s="904"/>
      <c r="S37" s="904"/>
    </row>
    <row r="38" spans="1:19" x14ac:dyDescent="0.25">
      <c r="A38" s="590" t="s">
        <v>15</v>
      </c>
      <c r="B38" s="585">
        <v>116</v>
      </c>
      <c r="C38" s="586">
        <v>136.88878781156586</v>
      </c>
      <c r="D38" s="586">
        <v>150.91064981927823</v>
      </c>
      <c r="E38" s="586">
        <v>153.80999964149112</v>
      </c>
      <c r="F38" s="586">
        <v>139.80068060324959</v>
      </c>
      <c r="G38" s="594">
        <v>96.620625473005632</v>
      </c>
      <c r="Q38" s="904"/>
      <c r="R38" s="904"/>
      <c r="S38" s="904"/>
    </row>
    <row r="39" spans="1:19" x14ac:dyDescent="0.25">
      <c r="A39" s="590" t="s">
        <v>16</v>
      </c>
      <c r="B39" s="585">
        <v>98</v>
      </c>
      <c r="C39" s="586">
        <v>107.57579196619933</v>
      </c>
      <c r="D39" s="586">
        <v>127.06030012003484</v>
      </c>
      <c r="E39" s="586">
        <v>139.91596835569896</v>
      </c>
      <c r="F39" s="586">
        <v>142.40659994548537</v>
      </c>
      <c r="G39" s="594">
        <v>129.14880520158471</v>
      </c>
      <c r="Q39" s="904"/>
      <c r="R39" s="904"/>
      <c r="S39" s="904"/>
    </row>
    <row r="40" spans="1:19" x14ac:dyDescent="0.25">
      <c r="A40" s="590" t="s">
        <v>17</v>
      </c>
      <c r="B40" s="585">
        <v>85</v>
      </c>
      <c r="C40" s="586">
        <v>89.90398537862221</v>
      </c>
      <c r="D40" s="586">
        <v>98.72902992130706</v>
      </c>
      <c r="E40" s="586">
        <v>116.7156541035901</v>
      </c>
      <c r="F40" s="586">
        <v>128.37128333226539</v>
      </c>
      <c r="G40" s="594">
        <v>130.46667528498637</v>
      </c>
      <c r="Q40" s="904"/>
      <c r="R40" s="904"/>
      <c r="S40" s="904"/>
    </row>
    <row r="41" spans="1:19" x14ac:dyDescent="0.25">
      <c r="A41" s="590" t="s">
        <v>18</v>
      </c>
      <c r="B41" s="585">
        <v>87</v>
      </c>
      <c r="C41" s="586">
        <v>73.326746223836707</v>
      </c>
      <c r="D41" s="586">
        <v>77.846566182416879</v>
      </c>
      <c r="E41" s="586">
        <v>85.518309352842195</v>
      </c>
      <c r="F41" s="586">
        <v>101.18915791439561</v>
      </c>
      <c r="G41" s="594">
        <v>111.1516693113557</v>
      </c>
      <c r="Q41" s="904"/>
      <c r="R41" s="904"/>
      <c r="S41" s="904"/>
    </row>
    <row r="42" spans="1:19" ht="15.75" thickBot="1" x14ac:dyDescent="0.3">
      <c r="A42" s="591" t="s">
        <v>19</v>
      </c>
      <c r="B42" s="587">
        <v>98</v>
      </c>
      <c r="C42" s="588">
        <v>149.53137661009097</v>
      </c>
      <c r="D42" s="588">
        <v>179.60016481334034</v>
      </c>
      <c r="E42" s="588">
        <v>207.3326245372765</v>
      </c>
      <c r="F42" s="588">
        <v>235.75630864254546</v>
      </c>
      <c r="G42" s="595">
        <v>271.24460905109493</v>
      </c>
      <c r="Q42" s="904"/>
      <c r="R42" s="904"/>
      <c r="S42" s="904"/>
    </row>
    <row r="43" spans="1:19" ht="15.75" thickTop="1" x14ac:dyDescent="0.25">
      <c r="A43" s="590" t="s">
        <v>20</v>
      </c>
      <c r="B43" s="585">
        <v>2136</v>
      </c>
      <c r="C43" s="586">
        <v>2132.6398028335448</v>
      </c>
      <c r="D43" s="586">
        <v>2128.9405754745039</v>
      </c>
      <c r="E43" s="586">
        <v>2124.0668201890999</v>
      </c>
      <c r="F43" s="586">
        <v>2113.3068372540401</v>
      </c>
      <c r="G43" s="594">
        <v>2093.304464635708</v>
      </c>
      <c r="Q43" s="904"/>
      <c r="R43" s="904"/>
      <c r="S43" s="904"/>
    </row>
    <row r="44" spans="1:19" x14ac:dyDescent="0.25">
      <c r="A44" s="582"/>
      <c r="B44" s="582"/>
      <c r="C44" s="582"/>
      <c r="D44" s="582"/>
      <c r="E44" s="582"/>
      <c r="F44" s="582"/>
      <c r="G44" s="582"/>
      <c r="Q44" s="919" t="s">
        <v>223</v>
      </c>
      <c r="R44" s="918"/>
      <c r="S44" s="920">
        <f>(SUM(C$48:C$50,C$61:C$65)/SUM(C$51:C$60))*100</f>
        <v>61.93821899042684</v>
      </c>
    </row>
    <row r="45" spans="1:19" x14ac:dyDescent="0.25">
      <c r="A45" s="582"/>
      <c r="B45" s="582"/>
      <c r="C45" s="582"/>
      <c r="D45" s="582"/>
      <c r="E45" s="582"/>
      <c r="F45" s="582"/>
      <c r="G45" s="582"/>
      <c r="Q45" s="919" t="s">
        <v>224</v>
      </c>
      <c r="R45" s="918"/>
      <c r="S45" s="920">
        <f>(SUM(C$48:C$50)/SUM(C$51:C$60))*100</f>
        <v>25.958806677028939</v>
      </c>
    </row>
    <row r="46" spans="1:19" x14ac:dyDescent="0.25">
      <c r="A46" s="922" t="s">
        <v>155</v>
      </c>
      <c r="B46" s="923"/>
      <c r="C46" s="923"/>
      <c r="D46" s="923"/>
      <c r="E46" s="923"/>
      <c r="F46" s="923"/>
      <c r="G46" s="924"/>
      <c r="Q46" s="919" t="s">
        <v>225</v>
      </c>
      <c r="R46" s="918"/>
      <c r="S46" s="920">
        <f>(SUM(C$61:C$65)/SUM(C$51:C$60))*100</f>
        <v>35.979412313397894</v>
      </c>
    </row>
    <row r="47" spans="1:19" x14ac:dyDescent="0.25">
      <c r="A47" s="589" t="s">
        <v>1</v>
      </c>
      <c r="B47" s="583">
        <v>2010</v>
      </c>
      <c r="C47" s="583">
        <v>2015</v>
      </c>
      <c r="D47" s="583">
        <v>2020</v>
      </c>
      <c r="E47" s="583">
        <v>2025</v>
      </c>
      <c r="F47" s="583">
        <v>2030</v>
      </c>
      <c r="G47" s="592">
        <v>2035</v>
      </c>
      <c r="Q47" s="919" t="s">
        <v>226</v>
      </c>
      <c r="R47" s="918"/>
      <c r="S47" s="920">
        <f>(SUM(C$61:C$65)/SUM(C$48:C$50))*100</f>
        <v>138.60195024001712</v>
      </c>
    </row>
    <row r="48" spans="1:19" x14ac:dyDescent="0.25">
      <c r="A48" s="589" t="s">
        <v>2</v>
      </c>
      <c r="B48" s="583">
        <v>276</v>
      </c>
      <c r="C48" s="584">
        <v>206.39243291302577</v>
      </c>
      <c r="D48" s="584">
        <v>225.82433680098075</v>
      </c>
      <c r="E48" s="584">
        <v>241.45397244245166</v>
      </c>
      <c r="F48" s="584">
        <v>246.76794223647383</v>
      </c>
      <c r="G48" s="593">
        <v>242.3651982621316</v>
      </c>
      <c r="Q48" s="919" t="s">
        <v>227</v>
      </c>
      <c r="R48" s="918"/>
      <c r="S48" s="921">
        <f>(C$21/C$43)*100</f>
        <v>116.16243219261806</v>
      </c>
    </row>
    <row r="49" spans="1:19" x14ac:dyDescent="0.25">
      <c r="A49" s="589" t="s">
        <v>3</v>
      </c>
      <c r="B49" s="583">
        <v>266</v>
      </c>
      <c r="C49" s="584">
        <v>271.17739923033162</v>
      </c>
      <c r="D49" s="584">
        <v>201.57755008480373</v>
      </c>
      <c r="E49" s="584">
        <v>222.06945894914827</v>
      </c>
      <c r="F49" s="584">
        <v>237.28999431864304</v>
      </c>
      <c r="G49" s="593">
        <v>242.28417579512075</v>
      </c>
      <c r="Q49" s="919" t="s">
        <v>228</v>
      </c>
      <c r="R49" s="918"/>
      <c r="S49" s="921">
        <f>(SUM(C$48)/SUM(C$28:C$33))*1000</f>
        <v>328.5717478048893</v>
      </c>
    </row>
    <row r="50" spans="1:19" x14ac:dyDescent="0.25">
      <c r="A50" s="589" t="s">
        <v>4</v>
      </c>
      <c r="B50" s="583">
        <v>279</v>
      </c>
      <c r="C50" s="584">
        <v>261.41086485007713</v>
      </c>
      <c r="D50" s="584">
        <v>266.81484132685455</v>
      </c>
      <c r="E50" s="584">
        <v>197.11026948195271</v>
      </c>
      <c r="F50" s="584">
        <v>218.70283661173943</v>
      </c>
      <c r="G50" s="593">
        <v>233.50631268532348</v>
      </c>
      <c r="Q50" s="919" t="s">
        <v>229</v>
      </c>
      <c r="R50" s="918"/>
      <c r="S50" s="921">
        <f>(SUM(C$52:C$54)/SUM(C$48:C$51,C$55:C$65))*100</f>
        <v>23.828720179231727</v>
      </c>
    </row>
    <row r="51" spans="1:19" x14ac:dyDescent="0.25">
      <c r="A51" s="589" t="s">
        <v>5</v>
      </c>
      <c r="B51" s="583">
        <v>313</v>
      </c>
      <c r="C51" s="584">
        <v>273.67470404091637</v>
      </c>
      <c r="D51" s="584">
        <v>256.69733059371384</v>
      </c>
      <c r="E51" s="584">
        <v>262.31667844501033</v>
      </c>
      <c r="F51" s="584">
        <v>192.54383870073366</v>
      </c>
      <c r="G51" s="593">
        <v>215.22837075694611</v>
      </c>
      <c r="Q51" s="904"/>
      <c r="R51" s="904"/>
      <c r="S51" s="904"/>
    </row>
    <row r="52" spans="1:19" x14ac:dyDescent="0.25">
      <c r="A52" s="589" t="s">
        <v>6</v>
      </c>
      <c r="B52" s="583">
        <v>279</v>
      </c>
      <c r="C52" s="584">
        <v>307.55872773430281</v>
      </c>
      <c r="D52" s="584">
        <v>267.86178131829456</v>
      </c>
      <c r="E52" s="584">
        <v>251.51109413621842</v>
      </c>
      <c r="F52" s="584">
        <v>257.39567296593276</v>
      </c>
      <c r="G52" s="593">
        <v>187.65593894594878</v>
      </c>
      <c r="Q52" s="904"/>
      <c r="R52" s="904"/>
      <c r="S52" s="904"/>
    </row>
    <row r="53" spans="1:19" x14ac:dyDescent="0.25">
      <c r="A53" s="589" t="s">
        <v>7</v>
      </c>
      <c r="B53" s="583">
        <v>312</v>
      </c>
      <c r="C53" s="584">
        <v>272.3177097609497</v>
      </c>
      <c r="D53" s="584">
        <v>301.55928003902841</v>
      </c>
      <c r="E53" s="584">
        <v>261.56829087288907</v>
      </c>
      <c r="F53" s="584">
        <v>245.86448384342236</v>
      </c>
      <c r="G53" s="593">
        <v>252.0317577464142</v>
      </c>
      <c r="Q53" s="904"/>
      <c r="R53" s="904"/>
      <c r="S53" s="904"/>
    </row>
    <row r="54" spans="1:19" x14ac:dyDescent="0.25">
      <c r="A54" s="589" t="s">
        <v>8</v>
      </c>
      <c r="B54" s="583">
        <v>228</v>
      </c>
      <c r="C54" s="584">
        <v>307.23271863819139</v>
      </c>
      <c r="D54" s="584">
        <v>266.36645269050496</v>
      </c>
      <c r="E54" s="584">
        <v>296.11162190266907</v>
      </c>
      <c r="F54" s="584">
        <v>255.71631322701398</v>
      </c>
      <c r="G54" s="593">
        <v>240.68147901279968</v>
      </c>
      <c r="Q54" s="904"/>
      <c r="R54" s="904"/>
      <c r="S54" s="904"/>
    </row>
    <row r="55" spans="1:19" x14ac:dyDescent="0.25">
      <c r="A55" s="589" t="s">
        <v>9</v>
      </c>
      <c r="B55" s="583">
        <v>215</v>
      </c>
      <c r="C55" s="584">
        <v>223.35822597812043</v>
      </c>
      <c r="D55" s="584">
        <v>302.0137944711978</v>
      </c>
      <c r="E55" s="584">
        <v>260.02829000799824</v>
      </c>
      <c r="F55" s="584">
        <v>290.25502120248541</v>
      </c>
      <c r="G55" s="593">
        <v>249.49672002570239</v>
      </c>
      <c r="Q55" s="904"/>
      <c r="R55" s="904"/>
      <c r="S55" s="904"/>
    </row>
    <row r="56" spans="1:19" x14ac:dyDescent="0.25">
      <c r="A56" s="589" t="s">
        <v>10</v>
      </c>
      <c r="B56" s="583">
        <v>261</v>
      </c>
      <c r="C56" s="584">
        <v>209.30436070439174</v>
      </c>
      <c r="D56" s="584">
        <v>218.4179362811459</v>
      </c>
      <c r="E56" s="584">
        <v>296.28645088721015</v>
      </c>
      <c r="F56" s="584">
        <v>253.23836969833934</v>
      </c>
      <c r="G56" s="593">
        <v>284.03844442590196</v>
      </c>
      <c r="Q56" s="904"/>
      <c r="R56" s="904"/>
      <c r="S56" s="904"/>
    </row>
    <row r="57" spans="1:19" x14ac:dyDescent="0.25">
      <c r="A57" s="590" t="s">
        <v>11</v>
      </c>
      <c r="B57" s="585">
        <v>331</v>
      </c>
      <c r="C57" s="586">
        <v>254.07596169870016</v>
      </c>
      <c r="D57" s="586">
        <v>203.92311837466974</v>
      </c>
      <c r="E57" s="586">
        <v>213.75461533397106</v>
      </c>
      <c r="F57" s="586">
        <v>290.98935479230511</v>
      </c>
      <c r="G57" s="594">
        <v>246.85455081942146</v>
      </c>
      <c r="Q57" s="904"/>
      <c r="R57" s="904"/>
      <c r="S57" s="904"/>
    </row>
    <row r="58" spans="1:19" x14ac:dyDescent="0.25">
      <c r="A58" s="590" t="s">
        <v>12</v>
      </c>
      <c r="B58" s="585">
        <v>342</v>
      </c>
      <c r="C58" s="586">
        <v>320.05117924323662</v>
      </c>
      <c r="D58" s="586">
        <v>244.60516894613022</v>
      </c>
      <c r="E58" s="586">
        <v>196.35673925352097</v>
      </c>
      <c r="F58" s="586">
        <v>206.81393192971152</v>
      </c>
      <c r="G58" s="594">
        <v>282.34628418957908</v>
      </c>
      <c r="Q58" s="904"/>
      <c r="R58" s="904"/>
      <c r="S58" s="904"/>
    </row>
    <row r="59" spans="1:19" x14ac:dyDescent="0.25">
      <c r="A59" s="590" t="s">
        <v>13</v>
      </c>
      <c r="B59" s="585">
        <v>365</v>
      </c>
      <c r="C59" s="586">
        <v>331.24863981687542</v>
      </c>
      <c r="D59" s="586">
        <v>310.07338003139375</v>
      </c>
      <c r="E59" s="586">
        <v>235.92294237526173</v>
      </c>
      <c r="F59" s="586">
        <v>189.44897379329331</v>
      </c>
      <c r="G59" s="594">
        <v>200.51293067100877</v>
      </c>
      <c r="Q59" s="904"/>
      <c r="R59" s="904"/>
      <c r="S59" s="904"/>
    </row>
    <row r="60" spans="1:19" x14ac:dyDescent="0.25">
      <c r="A60" s="590" t="s">
        <v>14</v>
      </c>
      <c r="B60" s="585">
        <v>302</v>
      </c>
      <c r="C60" s="586">
        <v>347.92148517355474</v>
      </c>
      <c r="D60" s="586">
        <v>315.0712902353755</v>
      </c>
      <c r="E60" s="586">
        <v>294.93068203689563</v>
      </c>
      <c r="F60" s="586">
        <v>223.15363195256469</v>
      </c>
      <c r="G60" s="594">
        <v>178.97828748383921</v>
      </c>
      <c r="Q60" s="904"/>
      <c r="R60" s="904"/>
      <c r="S60" s="904"/>
    </row>
    <row r="61" spans="1:19" x14ac:dyDescent="0.25">
      <c r="A61" s="590" t="s">
        <v>15</v>
      </c>
      <c r="B61" s="585">
        <v>235</v>
      </c>
      <c r="C61" s="586">
        <v>282.78794634056771</v>
      </c>
      <c r="D61" s="586">
        <v>325.35285601517728</v>
      </c>
      <c r="E61" s="586">
        <v>293.96372280066987</v>
      </c>
      <c r="F61" s="586">
        <v>275.17657874096972</v>
      </c>
      <c r="G61" s="594">
        <v>207.01032242719543</v>
      </c>
      <c r="Q61" s="904"/>
      <c r="R61" s="904"/>
      <c r="S61" s="904"/>
    </row>
    <row r="62" spans="1:19" x14ac:dyDescent="0.25">
      <c r="A62" s="590" t="s">
        <v>16</v>
      </c>
      <c r="B62" s="585">
        <v>197</v>
      </c>
      <c r="C62" s="586">
        <v>214.7691420625199</v>
      </c>
      <c r="D62" s="586">
        <v>258.69524625646079</v>
      </c>
      <c r="E62" s="586">
        <v>297.22441317846062</v>
      </c>
      <c r="F62" s="586">
        <v>267.91740578811533</v>
      </c>
      <c r="G62" s="594">
        <v>250.79072204288479</v>
      </c>
      <c r="Q62" s="904"/>
      <c r="R62" s="904"/>
      <c r="S62" s="904"/>
    </row>
    <row r="63" spans="1:19" x14ac:dyDescent="0.25">
      <c r="A63" s="590" t="s">
        <v>17</v>
      </c>
      <c r="B63" s="585">
        <v>158</v>
      </c>
      <c r="C63" s="586">
        <v>173.91316165768012</v>
      </c>
      <c r="D63" s="586">
        <v>189.59736636978568</v>
      </c>
      <c r="E63" s="586">
        <v>228.48777017420585</v>
      </c>
      <c r="F63" s="586">
        <v>261.86965480566562</v>
      </c>
      <c r="G63" s="594">
        <v>236.21164929583287</v>
      </c>
      <c r="Q63" s="904"/>
      <c r="R63" s="904"/>
      <c r="S63" s="904"/>
    </row>
    <row r="64" spans="1:19" x14ac:dyDescent="0.25">
      <c r="A64" s="590" t="s">
        <v>18</v>
      </c>
      <c r="B64" s="585">
        <v>148</v>
      </c>
      <c r="C64" s="586">
        <v>130.02296189469962</v>
      </c>
      <c r="D64" s="586">
        <v>143.3015677545983</v>
      </c>
      <c r="E64" s="586">
        <v>156.23919198979473</v>
      </c>
      <c r="F64" s="586">
        <v>188.32670270811479</v>
      </c>
      <c r="G64" s="594">
        <v>215.16192316778501</v>
      </c>
      <c r="Q64" s="919" t="s">
        <v>223</v>
      </c>
      <c r="R64" s="918"/>
      <c r="S64" s="920">
        <f>(SUM(D$48:D$50,D$61:D$65)/SUM(D$51:D$60))*100</f>
        <v>69.807950040462359</v>
      </c>
    </row>
    <row r="65" spans="1:19" ht="15.75" thickBot="1" x14ac:dyDescent="0.3">
      <c r="A65" s="591" t="s">
        <v>19</v>
      </c>
      <c r="B65" s="587">
        <v>149</v>
      </c>
      <c r="C65" s="588">
        <v>222.74844597470445</v>
      </c>
      <c r="D65" s="588">
        <v>264.28931436732398</v>
      </c>
      <c r="E65" s="588">
        <v>305.19445280380688</v>
      </c>
      <c r="F65" s="588">
        <v>345.57217727792715</v>
      </c>
      <c r="G65" s="595">
        <v>399.59034391815447</v>
      </c>
      <c r="Q65" s="919" t="s">
        <v>224</v>
      </c>
      <c r="R65" s="918"/>
      <c r="S65" s="920">
        <f>(SUM(D$48:D$50)/SUM(D$51:D$60))*100</f>
        <v>25.840074179185418</v>
      </c>
    </row>
    <row r="66" spans="1:19" ht="15.75" thickTop="1" x14ac:dyDescent="0.25">
      <c r="A66" s="590" t="s">
        <v>20</v>
      </c>
      <c r="B66" s="585">
        <v>4656</v>
      </c>
      <c r="C66" s="586">
        <v>4609.966067712845</v>
      </c>
      <c r="D66" s="586">
        <v>4562.0426119574395</v>
      </c>
      <c r="E66" s="586">
        <v>4510.5306570721359</v>
      </c>
      <c r="F66" s="586">
        <v>4447.0428845934512</v>
      </c>
      <c r="G66" s="594">
        <v>4364.74541167199</v>
      </c>
      <c r="Q66" s="919" t="s">
        <v>225</v>
      </c>
      <c r="R66" s="918"/>
      <c r="S66" s="920">
        <f>(SUM(D$61:D$65)/SUM(D$51:D$60))*100</f>
        <v>43.967875861276944</v>
      </c>
    </row>
    <row r="67" spans="1:19" x14ac:dyDescent="0.25">
      <c r="Q67" s="919" t="s">
        <v>226</v>
      </c>
      <c r="R67" s="918"/>
      <c r="S67" s="920">
        <f>(SUM(D$61:D$65)/SUM(D$48:D$50))*100</f>
        <v>170.15382988603707</v>
      </c>
    </row>
    <row r="68" spans="1:19" x14ac:dyDescent="0.25">
      <c r="Q68" s="919" t="s">
        <v>227</v>
      </c>
      <c r="R68" s="918"/>
      <c r="S68" s="921">
        <f>(D$21/D$43)*100</f>
        <v>114.2869868944388</v>
      </c>
    </row>
    <row r="69" spans="1:19" x14ac:dyDescent="0.25">
      <c r="Q69" s="919" t="s">
        <v>228</v>
      </c>
      <c r="R69" s="918"/>
      <c r="S69" s="921">
        <f>(SUM(D$48)/SUM(D$28:D$33))*1000</f>
        <v>347.79548292695665</v>
      </c>
    </row>
    <row r="70" spans="1:19" x14ac:dyDescent="0.25">
      <c r="Q70" s="919" t="s">
        <v>229</v>
      </c>
      <c r="R70" s="918"/>
      <c r="S70" s="921">
        <f>(SUM(D$52:D$54)/SUM(D$48:D$51,D$55:D$65))*100</f>
        <v>22.429691260716304</v>
      </c>
    </row>
    <row r="71" spans="1:19" x14ac:dyDescent="0.25">
      <c r="Q71" s="904"/>
      <c r="R71" s="904"/>
      <c r="S71" s="904"/>
    </row>
    <row r="72" spans="1:19" x14ac:dyDescent="0.25">
      <c r="Q72" s="904"/>
      <c r="R72" s="904"/>
      <c r="S72" s="904"/>
    </row>
    <row r="73" spans="1:19" x14ac:dyDescent="0.25">
      <c r="Q73" s="904"/>
      <c r="R73" s="904"/>
      <c r="S73" s="904"/>
    </row>
    <row r="74" spans="1:19" x14ac:dyDescent="0.25">
      <c r="Q74" s="904"/>
      <c r="R74" s="904"/>
      <c r="S74" s="904"/>
    </row>
    <row r="75" spans="1:19" x14ac:dyDescent="0.25">
      <c r="Q75" s="904"/>
      <c r="R75" s="904"/>
      <c r="S75" s="904"/>
    </row>
    <row r="76" spans="1:19" x14ac:dyDescent="0.25">
      <c r="Q76" s="904"/>
      <c r="R76" s="904"/>
      <c r="S76" s="904"/>
    </row>
    <row r="77" spans="1:19" x14ac:dyDescent="0.25">
      <c r="Q77" s="904"/>
      <c r="R77" s="904"/>
      <c r="S77" s="904"/>
    </row>
    <row r="78" spans="1:19" x14ac:dyDescent="0.25">
      <c r="Q78" s="904"/>
      <c r="R78" s="904"/>
      <c r="S78" s="904"/>
    </row>
    <row r="79" spans="1:19" x14ac:dyDescent="0.25">
      <c r="Q79" s="904"/>
      <c r="R79" s="904"/>
      <c r="S79" s="904"/>
    </row>
    <row r="80" spans="1:19" x14ac:dyDescent="0.25">
      <c r="Q80" s="904"/>
      <c r="R80" s="904"/>
      <c r="S80" s="904"/>
    </row>
    <row r="81" spans="17:19" x14ac:dyDescent="0.25">
      <c r="Q81" s="904"/>
      <c r="R81" s="904"/>
      <c r="S81" s="904"/>
    </row>
    <row r="82" spans="17:19" x14ac:dyDescent="0.25">
      <c r="Q82" s="904"/>
      <c r="R82" s="904"/>
      <c r="S82" s="904"/>
    </row>
    <row r="83" spans="17:19" x14ac:dyDescent="0.25">
      <c r="Q83" s="904"/>
      <c r="R83" s="904"/>
      <c r="S83" s="904"/>
    </row>
    <row r="84" spans="17:19" x14ac:dyDescent="0.25">
      <c r="Q84" s="919" t="s">
        <v>223</v>
      </c>
      <c r="R84" s="918"/>
      <c r="S84" s="920">
        <f>(SUM(E$48:E$50,E$61:E$65)/SUM(E$51:E$60))*100</f>
        <v>75.589877459332726</v>
      </c>
    </row>
    <row r="85" spans="17:19" x14ac:dyDescent="0.25">
      <c r="Q85" s="919" t="s">
        <v>224</v>
      </c>
      <c r="R85" s="918"/>
      <c r="S85" s="920">
        <f>(SUM(E$48:E$50)/SUM(E$51:E$60))*100</f>
        <v>25.717725784662022</v>
      </c>
    </row>
    <row r="86" spans="17:19" x14ac:dyDescent="0.25">
      <c r="Q86" s="919" t="s">
        <v>225</v>
      </c>
      <c r="R86" s="918"/>
      <c r="S86" s="920">
        <f>(SUM(E$61:E$65)/SUM(E$51:E$60))*100</f>
        <v>49.87215167467069</v>
      </c>
    </row>
    <row r="87" spans="17:19" x14ac:dyDescent="0.25">
      <c r="Q87" s="919" t="s">
        <v>226</v>
      </c>
      <c r="R87" s="918"/>
      <c r="S87" s="920">
        <f>(SUM(E$61:E$65)/SUM(E$48:E$50))*100</f>
        <v>193.92131361947369</v>
      </c>
    </row>
    <row r="88" spans="17:19" x14ac:dyDescent="0.25">
      <c r="Q88" s="919" t="s">
        <v>227</v>
      </c>
      <c r="R88" s="918"/>
      <c r="S88" s="921">
        <f>(E$21/E$43)*100</f>
        <v>112.35351987046126</v>
      </c>
    </row>
    <row r="89" spans="17:19" x14ac:dyDescent="0.25">
      <c r="Q89" s="919" t="s">
        <v>228</v>
      </c>
      <c r="R89" s="918"/>
      <c r="S89" s="921">
        <f>(SUM(E$48)/SUM(E$28:E$33))*1000</f>
        <v>354.92356566157969</v>
      </c>
    </row>
    <row r="90" spans="17:19" x14ac:dyDescent="0.25">
      <c r="Q90" s="919" t="s">
        <v>229</v>
      </c>
      <c r="R90" s="918"/>
      <c r="S90" s="921">
        <f>(SUM(E$52:E$54)/SUM(E$48:E$51,E$55:E$65))*100</f>
        <v>21.862111651296818</v>
      </c>
    </row>
    <row r="91" spans="17:19" x14ac:dyDescent="0.25">
      <c r="Q91" s="904"/>
      <c r="R91" s="904"/>
      <c r="S91" s="904"/>
    </row>
    <row r="92" spans="17:19" x14ac:dyDescent="0.25">
      <c r="Q92" s="904"/>
      <c r="R92" s="904"/>
      <c r="S92" s="904"/>
    </row>
    <row r="93" spans="17:19" x14ac:dyDescent="0.25">
      <c r="Q93" s="904"/>
      <c r="R93" s="904"/>
      <c r="S93" s="904"/>
    </row>
    <row r="94" spans="17:19" x14ac:dyDescent="0.25">
      <c r="Q94" s="904"/>
      <c r="R94" s="904"/>
      <c r="S94" s="904"/>
    </row>
    <row r="95" spans="17:19" x14ac:dyDescent="0.25">
      <c r="Q95" s="904"/>
      <c r="R95" s="904"/>
      <c r="S95" s="904"/>
    </row>
    <row r="96" spans="17:19" x14ac:dyDescent="0.25">
      <c r="Q96" s="904"/>
      <c r="R96" s="904"/>
      <c r="S96" s="904"/>
    </row>
    <row r="97" spans="17:19" x14ac:dyDescent="0.25">
      <c r="Q97" s="904"/>
      <c r="R97" s="904"/>
      <c r="S97" s="904"/>
    </row>
    <row r="98" spans="17:19" x14ac:dyDescent="0.25">
      <c r="Q98" s="904"/>
      <c r="R98" s="904"/>
      <c r="S98" s="904"/>
    </row>
    <row r="99" spans="17:19" x14ac:dyDescent="0.25">
      <c r="Q99" s="904"/>
      <c r="R99" s="904"/>
      <c r="S99" s="904"/>
    </row>
    <row r="100" spans="17:19" x14ac:dyDescent="0.25">
      <c r="Q100" s="904"/>
      <c r="R100" s="904"/>
      <c r="S100" s="904"/>
    </row>
    <row r="101" spans="17:19" x14ac:dyDescent="0.25">
      <c r="Q101" s="904"/>
      <c r="R101" s="904"/>
      <c r="S101" s="904"/>
    </row>
    <row r="102" spans="17:19" x14ac:dyDescent="0.25">
      <c r="Q102" s="904"/>
      <c r="R102" s="904"/>
      <c r="S102" s="904"/>
    </row>
    <row r="103" spans="17:19" x14ac:dyDescent="0.25">
      <c r="Q103" s="904"/>
      <c r="R103" s="904"/>
      <c r="S103" s="904"/>
    </row>
    <row r="104" spans="17:19" x14ac:dyDescent="0.25">
      <c r="Q104" s="919" t="s">
        <v>223</v>
      </c>
      <c r="R104" s="918"/>
      <c r="S104" s="920">
        <f>(SUM(F$48:F$50,F$61:F$65)/SUM(F$51:F$60))*100</f>
        <v>84.875973372293373</v>
      </c>
    </row>
    <row r="105" spans="17:19" x14ac:dyDescent="0.25">
      <c r="Q105" s="919" t="s">
        <v>224</v>
      </c>
      <c r="R105" s="918"/>
      <c r="S105" s="920">
        <f>(SUM(F$48:F$50)/SUM(F$51:F$60))*100</f>
        <v>29.215725001708787</v>
      </c>
    </row>
    <row r="106" spans="17:19" x14ac:dyDescent="0.25">
      <c r="Q106" s="919" t="s">
        <v>225</v>
      </c>
      <c r="R106" s="918"/>
      <c r="S106" s="920">
        <f>(SUM(F$61:F$65)/SUM(F$51:F$60))*100</f>
        <v>55.660248370584611</v>
      </c>
    </row>
    <row r="107" spans="17:19" x14ac:dyDescent="0.25">
      <c r="Q107" s="919" t="s">
        <v>226</v>
      </c>
      <c r="R107" s="918"/>
      <c r="S107" s="920">
        <f>(SUM(F$61:F$65)/SUM(F$48:F$50))*100</f>
        <v>190.51469154822999</v>
      </c>
    </row>
    <row r="108" spans="17:19" x14ac:dyDescent="0.25">
      <c r="Q108" s="919" t="s">
        <v>227</v>
      </c>
      <c r="R108" s="918"/>
      <c r="S108" s="921">
        <f>(F$21/F$43)*100</f>
        <v>110.43053503635041</v>
      </c>
    </row>
    <row r="109" spans="17:19" x14ac:dyDescent="0.25">
      <c r="Q109" s="919" t="s">
        <v>228</v>
      </c>
      <c r="R109" s="918"/>
      <c r="S109" s="921">
        <f>(SUM(F$48)/SUM(F$28:F$33))*1000</f>
        <v>373.63542828184831</v>
      </c>
    </row>
    <row r="110" spans="17:19" x14ac:dyDescent="0.25">
      <c r="Q110" s="919" t="s">
        <v>229</v>
      </c>
      <c r="R110" s="918"/>
      <c r="S110" s="921">
        <f>(SUM(F$52:F$54)/SUM(F$48:F$51,F$55:F$65))*100</f>
        <v>20.579251692448665</v>
      </c>
    </row>
    <row r="111" spans="17:19" x14ac:dyDescent="0.25">
      <c r="Q111" s="904"/>
      <c r="R111" s="904"/>
      <c r="S111" s="904"/>
    </row>
    <row r="112" spans="17:19" x14ac:dyDescent="0.25">
      <c r="Q112" s="904"/>
      <c r="R112" s="904"/>
      <c r="S112" s="904"/>
    </row>
    <row r="113" spans="17:19" x14ac:dyDescent="0.25">
      <c r="Q113" s="904"/>
      <c r="R113" s="904"/>
      <c r="S113" s="904"/>
    </row>
    <row r="114" spans="17:19" x14ac:dyDescent="0.25">
      <c r="Q114" s="904"/>
      <c r="R114" s="904"/>
      <c r="S114" s="904"/>
    </row>
    <row r="115" spans="17:19" x14ac:dyDescent="0.25">
      <c r="Q115" s="904"/>
      <c r="R115" s="904"/>
      <c r="S115" s="904"/>
    </row>
    <row r="116" spans="17:19" x14ac:dyDescent="0.25">
      <c r="Q116" s="904"/>
      <c r="R116" s="904"/>
      <c r="S116" s="904"/>
    </row>
    <row r="117" spans="17:19" x14ac:dyDescent="0.25">
      <c r="Q117" s="904"/>
      <c r="R117" s="904"/>
      <c r="S117" s="904"/>
    </row>
    <row r="118" spans="17:19" x14ac:dyDescent="0.25">
      <c r="Q118" s="904"/>
      <c r="R118" s="904"/>
      <c r="S118" s="904"/>
    </row>
    <row r="119" spans="17:19" x14ac:dyDescent="0.25">
      <c r="Q119" s="904"/>
      <c r="R119" s="904"/>
      <c r="S119" s="904"/>
    </row>
    <row r="120" spans="17:19" x14ac:dyDescent="0.25">
      <c r="Q120" s="904"/>
      <c r="R120" s="904"/>
      <c r="S120" s="904"/>
    </row>
    <row r="121" spans="17:19" x14ac:dyDescent="0.25">
      <c r="Q121" s="904"/>
      <c r="R121" s="904"/>
      <c r="S121" s="904"/>
    </row>
    <row r="122" spans="17:19" x14ac:dyDescent="0.25">
      <c r="Q122" s="904"/>
      <c r="R122" s="904"/>
      <c r="S122" s="904"/>
    </row>
    <row r="123" spans="17:19" x14ac:dyDescent="0.25">
      <c r="Q123" s="904"/>
      <c r="R123" s="904"/>
      <c r="S123" s="904"/>
    </row>
    <row r="124" spans="17:19" x14ac:dyDescent="0.25">
      <c r="Q124" s="919" t="s">
        <v>223</v>
      </c>
      <c r="R124" s="918"/>
      <c r="S124" s="920">
        <f>(SUM(G$48:G$50,G$61:G$65)/SUM(G$51:G$60))*100</f>
        <v>86.701136831964078</v>
      </c>
    </row>
    <row r="125" spans="17:19" x14ac:dyDescent="0.25">
      <c r="Q125" s="919" t="s">
        <v>224</v>
      </c>
      <c r="R125" s="918"/>
      <c r="S125" s="920">
        <f>(SUM(G$48:G$50)/SUM(G$51:G$60))*100</f>
        <v>30.718969949227105</v>
      </c>
    </row>
    <row r="126" spans="17:19" x14ac:dyDescent="0.25">
      <c r="Q126" s="919" t="s">
        <v>225</v>
      </c>
      <c r="R126" s="918"/>
      <c r="S126" s="920">
        <f>(SUM(G$61:G$65)/SUM(G$51:G$60))*100</f>
        <v>55.982166882736969</v>
      </c>
    </row>
    <row r="127" spans="17:19" x14ac:dyDescent="0.25">
      <c r="Q127" s="919" t="s">
        <v>226</v>
      </c>
      <c r="R127" s="918"/>
      <c r="S127" s="920">
        <f>(SUM(G$61:G$65)/SUM(G$48:G$50))*100</f>
        <v>182.23972670719544</v>
      </c>
    </row>
    <row r="128" spans="17:19" x14ac:dyDescent="0.25">
      <c r="Q128" s="919" t="s">
        <v>227</v>
      </c>
      <c r="R128" s="918"/>
      <c r="S128" s="921">
        <f>(G$21/G$43)*100</f>
        <v>108.50982193035041</v>
      </c>
    </row>
    <row r="129" spans="17:19" x14ac:dyDescent="0.25">
      <c r="Q129" s="919" t="s">
        <v>228</v>
      </c>
      <c r="R129" s="918"/>
      <c r="S129" s="921">
        <f>(SUM(G$48)/SUM(G$28:G$33))*1000</f>
        <v>360.28195727290768</v>
      </c>
    </row>
    <row r="130" spans="17:19" x14ac:dyDescent="0.25">
      <c r="Q130" s="919" t="s">
        <v>229</v>
      </c>
      <c r="R130" s="918"/>
      <c r="S130" s="921">
        <f>(SUM(G$52:G$54)/SUM(G$48:G$51,G$55:G$65))*100</f>
        <v>18.466332755688974</v>
      </c>
    </row>
    <row r="147" spans="4:8" x14ac:dyDescent="0.25">
      <c r="D147" s="19"/>
      <c r="E147" s="19"/>
      <c r="F147" s="19"/>
      <c r="G147" s="19"/>
      <c r="H147" s="19"/>
    </row>
  </sheetData>
  <mergeCells count="3">
    <mergeCell ref="A1:G1"/>
    <mergeCell ref="A23:G23"/>
    <mergeCell ref="A46:G46"/>
  </mergeCells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Z147"/>
  <sheetViews>
    <sheetView workbookViewId="0">
      <selection sqref="A1:G1"/>
    </sheetView>
  </sheetViews>
  <sheetFormatPr defaultRowHeight="15" x14ac:dyDescent="0.25"/>
  <cols>
    <col min="1" max="9" width="9.140625" style="18"/>
    <col min="10" max="11" width="11.140625" style="18" bestFit="1" customWidth="1"/>
    <col min="12" max="12" width="11.140625" style="18" customWidth="1"/>
    <col min="13" max="14" width="11.140625" style="18" bestFit="1" customWidth="1"/>
    <col min="15" max="15" width="11.140625" style="18" customWidth="1"/>
    <col min="16" max="17" width="11.140625" style="18" bestFit="1" customWidth="1"/>
    <col min="18" max="18" width="11.140625" style="18" customWidth="1"/>
    <col min="19" max="20" width="11.140625" style="18" bestFit="1" customWidth="1"/>
    <col min="21" max="21" width="11.140625" style="18" customWidth="1"/>
    <col min="22" max="23" width="11.140625" style="18" bestFit="1" customWidth="1"/>
    <col min="24" max="24" width="11.140625" style="18" customWidth="1"/>
    <col min="25" max="26" width="11.140625" style="18" bestFit="1" customWidth="1"/>
    <col min="27" max="16384" width="9.140625" style="18"/>
  </cols>
  <sheetData>
    <row r="1" spans="1:26" x14ac:dyDescent="0.25">
      <c r="A1" s="922" t="s">
        <v>156</v>
      </c>
      <c r="B1" s="923"/>
      <c r="C1" s="923"/>
      <c r="D1" s="923"/>
      <c r="E1" s="923"/>
      <c r="F1" s="923"/>
      <c r="G1" s="924"/>
      <c r="J1" s="20" t="s">
        <v>23</v>
      </c>
      <c r="K1" s="20" t="s">
        <v>24</v>
      </c>
      <c r="L1" s="20"/>
      <c r="M1" s="20" t="s">
        <v>23</v>
      </c>
      <c r="N1" s="20" t="s">
        <v>24</v>
      </c>
      <c r="O1" s="20"/>
      <c r="P1" s="20" t="s">
        <v>23</v>
      </c>
      <c r="Q1" s="20" t="s">
        <v>24</v>
      </c>
      <c r="R1" s="20"/>
      <c r="S1" s="20" t="s">
        <v>23</v>
      </c>
      <c r="T1" s="20" t="s">
        <v>24</v>
      </c>
      <c r="U1" s="20"/>
      <c r="V1" s="20" t="s">
        <v>23</v>
      </c>
      <c r="W1" s="20" t="s">
        <v>24</v>
      </c>
      <c r="X1" s="20"/>
      <c r="Y1" s="20" t="s">
        <v>23</v>
      </c>
      <c r="Z1" s="20" t="s">
        <v>24</v>
      </c>
    </row>
    <row r="2" spans="1:26" x14ac:dyDescent="0.25">
      <c r="A2" s="603" t="s">
        <v>1</v>
      </c>
      <c r="B2" s="597">
        <v>2010</v>
      </c>
      <c r="C2" s="597">
        <v>2015</v>
      </c>
      <c r="D2" s="597">
        <v>2020</v>
      </c>
      <c r="E2" s="597">
        <v>2025</v>
      </c>
      <c r="F2" s="597">
        <v>2030</v>
      </c>
      <c r="G2" s="606">
        <v>2035</v>
      </c>
      <c r="J2" s="1">
        <f>B2</f>
        <v>2010</v>
      </c>
      <c r="K2" s="1">
        <f>B24</f>
        <v>2010</v>
      </c>
      <c r="L2" s="1"/>
      <c r="M2" s="1">
        <v>2015</v>
      </c>
      <c r="N2" s="1">
        <v>2015</v>
      </c>
      <c r="O2" s="1"/>
      <c r="P2" s="1">
        <v>2020</v>
      </c>
      <c r="Q2" s="1">
        <v>2020</v>
      </c>
      <c r="R2" s="1"/>
      <c r="S2" s="1">
        <v>2025</v>
      </c>
      <c r="T2" s="1">
        <v>2025</v>
      </c>
      <c r="U2" s="1"/>
      <c r="V2" s="1">
        <v>2030</v>
      </c>
      <c r="W2" s="1">
        <v>2030</v>
      </c>
      <c r="X2" s="1"/>
      <c r="Y2" s="1">
        <v>2035</v>
      </c>
      <c r="Z2" s="1">
        <v>2035</v>
      </c>
    </row>
    <row r="3" spans="1:26" x14ac:dyDescent="0.25">
      <c r="A3" s="603" t="s">
        <v>2</v>
      </c>
      <c r="B3" s="597">
        <v>1076</v>
      </c>
      <c r="C3" s="598">
        <v>863.66316596303648</v>
      </c>
      <c r="D3" s="598">
        <v>844.3322275412271</v>
      </c>
      <c r="E3" s="598">
        <v>832.4871708525144</v>
      </c>
      <c r="F3" s="598">
        <v>867.567101749936</v>
      </c>
      <c r="G3" s="607">
        <v>924.75855111202793</v>
      </c>
      <c r="I3" s="21" t="s">
        <v>2</v>
      </c>
      <c r="J3" s="20">
        <f>-B3/B$66</f>
        <v>-4.2305575214280099E-2</v>
      </c>
      <c r="K3" s="20">
        <f>B25/B$66</f>
        <v>3.8727687347644882E-2</v>
      </c>
      <c r="L3" s="21" t="s">
        <v>2</v>
      </c>
      <c r="M3" s="20">
        <f>-C3/C$66</f>
        <v>-3.2705665448466238E-2</v>
      </c>
      <c r="N3" s="20">
        <f>C25/C$66</f>
        <v>3.1423090332840103E-2</v>
      </c>
      <c r="O3" s="21" t="s">
        <v>2</v>
      </c>
      <c r="P3" s="20">
        <f>-D3/D$66</f>
        <v>-3.1046824964824877E-2</v>
      </c>
      <c r="Q3" s="20">
        <f>D25/D$66</f>
        <v>2.9829302417184681E-2</v>
      </c>
      <c r="R3" s="21" t="s">
        <v>2</v>
      </c>
      <c r="S3" s="20">
        <f>-E3/E$66</f>
        <v>-2.9940021376773641E-2</v>
      </c>
      <c r="T3" s="20">
        <f>E25/E$66</f>
        <v>2.8765902891409966E-2</v>
      </c>
      <c r="U3" s="21" t="s">
        <v>2</v>
      </c>
      <c r="V3" s="20">
        <f>-F3/F$66</f>
        <v>-3.063731687116731E-2</v>
      </c>
      <c r="W3" s="20">
        <f>F25/F$66</f>
        <v>2.9435853464454868E-2</v>
      </c>
      <c r="X3" s="21" t="s">
        <v>2</v>
      </c>
      <c r="Y3" s="20">
        <f>-G3/G$66</f>
        <v>-3.2135965266510552E-2</v>
      </c>
      <c r="Z3" s="20">
        <f>G25/G$66</f>
        <v>3.0875731334490529E-2</v>
      </c>
    </row>
    <row r="4" spans="1:26" x14ac:dyDescent="0.25">
      <c r="A4" s="603" t="s">
        <v>3</v>
      </c>
      <c r="B4" s="597">
        <v>893</v>
      </c>
      <c r="C4" s="598">
        <v>1072.5119366035333</v>
      </c>
      <c r="D4" s="598">
        <v>860.86343373620355</v>
      </c>
      <c r="E4" s="598">
        <v>841.59516031321243</v>
      </c>
      <c r="F4" s="598">
        <v>829.7885016808799</v>
      </c>
      <c r="G4" s="607">
        <v>864.75471415551908</v>
      </c>
      <c r="I4" s="21" t="s">
        <v>3</v>
      </c>
      <c r="J4" s="20">
        <f t="shared" ref="J4:J20" si="0">-B4/B$66</f>
        <v>-3.5110482031925766E-2</v>
      </c>
      <c r="K4" s="20">
        <f t="shared" ref="K4:K20" si="1">B26/B$66</f>
        <v>3.475662499017064E-2</v>
      </c>
      <c r="L4" s="21" t="s">
        <v>3</v>
      </c>
      <c r="M4" s="20">
        <f t="shared" ref="M4:M20" si="2">-C4/C$66</f>
        <v>-4.0614464030000144E-2</v>
      </c>
      <c r="N4" s="20">
        <f t="shared" ref="N4:N20" si="3">C26/C$66</f>
        <v>3.7233461308748161E-2</v>
      </c>
      <c r="O4" s="21" t="s">
        <v>3</v>
      </c>
      <c r="P4" s="20">
        <f t="shared" ref="P4:P20" si="4">-D4/D$66</f>
        <v>-3.1654691688907492E-2</v>
      </c>
      <c r="Q4" s="20">
        <f t="shared" ref="Q4:Q20" si="5">D26/D$66</f>
        <v>3.0457392313766259E-2</v>
      </c>
      <c r="R4" s="21" t="s">
        <v>3</v>
      </c>
      <c r="S4" s="20">
        <f t="shared" ref="S4:S20" si="6">-E4/E$66</f>
        <v>-3.0267586063294244E-2</v>
      </c>
      <c r="T4" s="20">
        <f t="shared" ref="T4:T20" si="7">E26/E$66</f>
        <v>2.9122752234654724E-2</v>
      </c>
      <c r="U4" s="21" t="s">
        <v>3</v>
      </c>
      <c r="V4" s="20">
        <f t="shared" ref="V4:V20" si="8">-F4/F$66</f>
        <v>-2.9303201113515642E-2</v>
      </c>
      <c r="W4" s="20">
        <f t="shared" ref="W4:W20" si="9">F26/F$66</f>
        <v>2.8194843947138802E-2</v>
      </c>
      <c r="X4" s="21" t="s">
        <v>3</v>
      </c>
      <c r="Y4" s="20">
        <f t="shared" ref="Y4:Y20" si="10">-G4/G$66</f>
        <v>-3.0050792636343512E-2</v>
      </c>
      <c r="Z4" s="20">
        <f t="shared" ref="Z4:Z20" si="11">G26/G$66</f>
        <v>2.8914158749664378E-2</v>
      </c>
    </row>
    <row r="5" spans="1:26" x14ac:dyDescent="0.25">
      <c r="A5" s="603" t="s">
        <v>4</v>
      </c>
      <c r="B5" s="597">
        <v>831</v>
      </c>
      <c r="C5" s="598">
        <v>891.71685820532844</v>
      </c>
      <c r="D5" s="598">
        <v>1070.9708560983372</v>
      </c>
      <c r="E5" s="598">
        <v>859.62646861713142</v>
      </c>
      <c r="F5" s="598">
        <v>840.38588156249443</v>
      </c>
      <c r="G5" s="607">
        <v>828.59618778698893</v>
      </c>
      <c r="I5" s="21" t="s">
        <v>4</v>
      </c>
      <c r="J5" s="20">
        <f t="shared" si="0"/>
        <v>-3.2672800188723754E-2</v>
      </c>
      <c r="K5" s="20">
        <f t="shared" si="1"/>
        <v>3.0510340489109066E-2</v>
      </c>
      <c r="L5" s="21" t="s">
        <v>4</v>
      </c>
      <c r="M5" s="20">
        <f t="shared" si="2"/>
        <v>-3.3768017890054444E-2</v>
      </c>
      <c r="N5" s="20">
        <f t="shared" si="3"/>
        <v>3.342146201142588E-2</v>
      </c>
      <c r="O5" s="21" t="s">
        <v>4</v>
      </c>
      <c r="P5" s="20">
        <f t="shared" si="4"/>
        <v>-3.9380523006378058E-2</v>
      </c>
      <c r="Q5" s="20">
        <f t="shared" si="5"/>
        <v>3.6095514205283251E-2</v>
      </c>
      <c r="R5" s="21" t="s">
        <v>4</v>
      </c>
      <c r="S5" s="20">
        <f t="shared" si="6"/>
        <v>-3.0916073841811824E-2</v>
      </c>
      <c r="T5" s="20">
        <f t="shared" si="7"/>
        <v>2.9741168949213408E-2</v>
      </c>
      <c r="U5" s="21" t="s">
        <v>4</v>
      </c>
      <c r="V5" s="20">
        <f t="shared" si="8"/>
        <v>-2.9677437624769088E-2</v>
      </c>
      <c r="W5" s="20">
        <f t="shared" si="9"/>
        <v>2.8549604677948762E-2</v>
      </c>
      <c r="X5" s="21" t="s">
        <v>4</v>
      </c>
      <c r="Y5" s="20">
        <f t="shared" si="10"/>
        <v>-2.8794260165170369E-2</v>
      </c>
      <c r="Z5" s="20">
        <f t="shared" si="11"/>
        <v>2.7699990649580817E-2</v>
      </c>
    </row>
    <row r="6" spans="1:26" x14ac:dyDescent="0.25">
      <c r="A6" s="603" t="s">
        <v>5</v>
      </c>
      <c r="B6" s="597">
        <v>898</v>
      </c>
      <c r="C6" s="598">
        <v>830.27838796072115</v>
      </c>
      <c r="D6" s="598">
        <v>890.94252171855487</v>
      </c>
      <c r="E6" s="598">
        <v>1070.0408615574499</v>
      </c>
      <c r="F6" s="598">
        <v>858.87999832948174</v>
      </c>
      <c r="G6" s="607">
        <v>839.6561191439921</v>
      </c>
      <c r="I6" s="21" t="s">
        <v>5</v>
      </c>
      <c r="J6" s="20">
        <f t="shared" si="0"/>
        <v>-3.5307069277345289E-2</v>
      </c>
      <c r="K6" s="20">
        <f t="shared" si="1"/>
        <v>2.9841943854682709E-2</v>
      </c>
      <c r="L6" s="21" t="s">
        <v>5</v>
      </c>
      <c r="M6" s="20">
        <f t="shared" si="2"/>
        <v>-3.1441432558323774E-2</v>
      </c>
      <c r="N6" s="20">
        <f t="shared" si="3"/>
        <v>2.936718227698492E-2</v>
      </c>
      <c r="O6" s="21" t="s">
        <v>5</v>
      </c>
      <c r="P6" s="20">
        <f t="shared" si="4"/>
        <v>-3.2760725722938283E-2</v>
      </c>
      <c r="Q6" s="20">
        <f t="shared" si="5"/>
        <v>3.2431918835553956E-2</v>
      </c>
      <c r="R6" s="21" t="s">
        <v>5</v>
      </c>
      <c r="S6" s="20">
        <f t="shared" si="6"/>
        <v>-3.8483531507450826E-2</v>
      </c>
      <c r="T6" s="20">
        <f t="shared" si="7"/>
        <v>3.5281409603074673E-2</v>
      </c>
      <c r="U6" s="21" t="s">
        <v>5</v>
      </c>
      <c r="V6" s="20">
        <f t="shared" si="8"/>
        <v>-3.033053997788929E-2</v>
      </c>
      <c r="W6" s="20">
        <f t="shared" si="9"/>
        <v>2.9184556379566736E-2</v>
      </c>
      <c r="X6" s="21" t="s">
        <v>5</v>
      </c>
      <c r="Y6" s="20">
        <f t="shared" si="10"/>
        <v>-2.9178600022867547E-2</v>
      </c>
      <c r="Z6" s="20">
        <f t="shared" si="11"/>
        <v>2.8076140354408082E-2</v>
      </c>
    </row>
    <row r="7" spans="1:26" x14ac:dyDescent="0.25">
      <c r="A7" s="603" t="s">
        <v>6</v>
      </c>
      <c r="B7" s="597">
        <v>1116</v>
      </c>
      <c r="C7" s="598">
        <v>894.18082030919618</v>
      </c>
      <c r="D7" s="598">
        <v>826.74722720680916</v>
      </c>
      <c r="E7" s="598">
        <v>887.15335737042449</v>
      </c>
      <c r="F7" s="598">
        <v>1065.4899948238303</v>
      </c>
      <c r="G7" s="607">
        <v>855.22719538242427</v>
      </c>
      <c r="I7" s="21" t="s">
        <v>6</v>
      </c>
      <c r="J7" s="20">
        <f t="shared" si="0"/>
        <v>-4.3878273177636234E-2</v>
      </c>
      <c r="K7" s="20">
        <f t="shared" si="1"/>
        <v>3.2476212943304238E-2</v>
      </c>
      <c r="L7" s="21" t="s">
        <v>6</v>
      </c>
      <c r="M7" s="20">
        <f t="shared" si="2"/>
        <v>-3.3861324544109721E-2</v>
      </c>
      <c r="N7" s="20">
        <f t="shared" si="3"/>
        <v>2.8697553133744495E-2</v>
      </c>
      <c r="O7" s="21" t="s">
        <v>6</v>
      </c>
      <c r="P7" s="20">
        <f t="shared" si="4"/>
        <v>-3.0400209320436952E-2</v>
      </c>
      <c r="Q7" s="20">
        <f t="shared" si="5"/>
        <v>2.847160923409035E-2</v>
      </c>
      <c r="R7" s="21" t="s">
        <v>6</v>
      </c>
      <c r="S7" s="20">
        <f t="shared" si="6"/>
        <v>-3.1906065839965601E-2</v>
      </c>
      <c r="T7" s="20">
        <f t="shared" si="7"/>
        <v>3.1671444745955839E-2</v>
      </c>
      <c r="U7" s="21" t="s">
        <v>6</v>
      </c>
      <c r="V7" s="20">
        <f t="shared" si="8"/>
        <v>-3.7626777834972827E-2</v>
      </c>
      <c r="W7" s="20">
        <f t="shared" si="9"/>
        <v>3.458943957592097E-2</v>
      </c>
      <c r="X7" s="21" t="s">
        <v>6</v>
      </c>
      <c r="Y7" s="20">
        <f t="shared" si="10"/>
        <v>-2.9719705119499226E-2</v>
      </c>
      <c r="Z7" s="20">
        <f t="shared" si="11"/>
        <v>2.8674307429484888E-2</v>
      </c>
    </row>
    <row r="8" spans="1:26" x14ac:dyDescent="0.25">
      <c r="A8" s="603" t="s">
        <v>7</v>
      </c>
      <c r="B8" s="597">
        <v>862</v>
      </c>
      <c r="C8" s="598">
        <v>1110.4644457465552</v>
      </c>
      <c r="D8" s="598">
        <v>889.74552779735814</v>
      </c>
      <c r="E8" s="598">
        <v>822.64641705440033</v>
      </c>
      <c r="F8" s="598">
        <v>882.75292229797856</v>
      </c>
      <c r="G8" s="607">
        <v>1060.2049789879434</v>
      </c>
      <c r="I8" s="21" t="s">
        <v>7</v>
      </c>
      <c r="J8" s="20">
        <f t="shared" si="0"/>
        <v>-3.3891641110324763E-2</v>
      </c>
      <c r="K8" s="20">
        <f t="shared" si="1"/>
        <v>3.3341196823150114E-2</v>
      </c>
      <c r="L8" s="21" t="s">
        <v>7</v>
      </c>
      <c r="M8" s="20">
        <f t="shared" si="2"/>
        <v>-4.2051670241726735E-2</v>
      </c>
      <c r="N8" s="20">
        <f t="shared" si="3"/>
        <v>3.1217383693017138E-2</v>
      </c>
      <c r="O8" s="21" t="s">
        <v>7</v>
      </c>
      <c r="P8" s="20">
        <f t="shared" si="4"/>
        <v>-3.2716711223025642E-2</v>
      </c>
      <c r="Q8" s="20">
        <f t="shared" si="5"/>
        <v>2.7810446818063723E-2</v>
      </c>
      <c r="R8" s="21" t="s">
        <v>7</v>
      </c>
      <c r="S8" s="20">
        <f t="shared" si="6"/>
        <v>-2.9586103155094162E-2</v>
      </c>
      <c r="T8" s="20">
        <f t="shared" si="7"/>
        <v>2.7792051579723753E-2</v>
      </c>
      <c r="U8" s="21" t="s">
        <v>7</v>
      </c>
      <c r="V8" s="20">
        <f t="shared" si="8"/>
        <v>-3.1173589852404864E-2</v>
      </c>
      <c r="W8" s="20">
        <f t="shared" si="9"/>
        <v>3.1036935556266552E-2</v>
      </c>
      <c r="X8" s="21" t="s">
        <v>7</v>
      </c>
      <c r="Y8" s="20">
        <f t="shared" si="10"/>
        <v>-3.6842817337744929E-2</v>
      </c>
      <c r="Z8" s="20">
        <f t="shared" si="11"/>
        <v>3.3970092449534521E-2</v>
      </c>
    </row>
    <row r="9" spans="1:26" x14ac:dyDescent="0.25">
      <c r="A9" s="603" t="s">
        <v>8</v>
      </c>
      <c r="B9" s="597">
        <v>827</v>
      </c>
      <c r="C9" s="598">
        <v>856.96961923080198</v>
      </c>
      <c r="D9" s="598">
        <v>1103.9840988872029</v>
      </c>
      <c r="E9" s="598">
        <v>884.55323221439778</v>
      </c>
      <c r="F9" s="598">
        <v>817.8456923256299</v>
      </c>
      <c r="G9" s="607">
        <v>877.60143352271041</v>
      </c>
      <c r="I9" s="21" t="s">
        <v>8</v>
      </c>
      <c r="J9" s="20">
        <f t="shared" si="0"/>
        <v>-3.2515530392388144E-2</v>
      </c>
      <c r="K9" s="20">
        <f t="shared" si="1"/>
        <v>3.2318943146968628E-2</v>
      </c>
      <c r="L9" s="21" t="s">
        <v>8</v>
      </c>
      <c r="M9" s="20">
        <f t="shared" si="2"/>
        <v>-3.2452190588456394E-2</v>
      </c>
      <c r="N9" s="20">
        <f t="shared" si="3"/>
        <v>3.2034825169173928E-2</v>
      </c>
      <c r="O9" s="21" t="s">
        <v>8</v>
      </c>
      <c r="P9" s="20">
        <f t="shared" si="4"/>
        <v>-4.0594448445860506E-2</v>
      </c>
      <c r="Q9" s="20">
        <f t="shared" si="5"/>
        <v>3.0239154999222688E-2</v>
      </c>
      <c r="R9" s="21" t="s">
        <v>8</v>
      </c>
      <c r="S9" s="20">
        <f t="shared" si="6"/>
        <v>-3.1812553524725944E-2</v>
      </c>
      <c r="T9" s="20">
        <f t="shared" si="7"/>
        <v>2.7134799074064138E-2</v>
      </c>
      <c r="U9" s="21" t="s">
        <v>8</v>
      </c>
      <c r="V9" s="20">
        <f t="shared" si="8"/>
        <v>-2.8881452024816106E-2</v>
      </c>
      <c r="W9" s="20">
        <f t="shared" si="9"/>
        <v>2.7223353186357321E-2</v>
      </c>
      <c r="X9" s="21" t="s">
        <v>8</v>
      </c>
      <c r="Y9" s="20">
        <f t="shared" si="10"/>
        <v>-3.0497224547544791E-2</v>
      </c>
      <c r="Z9" s="20">
        <f t="shared" si="11"/>
        <v>3.0467869629857331E-2</v>
      </c>
    </row>
    <row r="10" spans="1:26" x14ac:dyDescent="0.25">
      <c r="A10" s="603" t="s">
        <v>9</v>
      </c>
      <c r="B10" s="597">
        <v>770</v>
      </c>
      <c r="C10" s="598">
        <v>821.26162389543401</v>
      </c>
      <c r="D10" s="598">
        <v>851.02329034889988</v>
      </c>
      <c r="E10" s="598">
        <v>1096.3237893674022</v>
      </c>
      <c r="F10" s="598">
        <v>878.41550654214188</v>
      </c>
      <c r="G10" s="607">
        <v>812.17083600390856</v>
      </c>
      <c r="I10" s="21" t="s">
        <v>9</v>
      </c>
      <c r="J10" s="20">
        <f t="shared" si="0"/>
        <v>-3.0274435794605647E-2</v>
      </c>
      <c r="K10" s="20">
        <f t="shared" si="1"/>
        <v>2.826924589132657E-2</v>
      </c>
      <c r="L10" s="21" t="s">
        <v>9</v>
      </c>
      <c r="M10" s="20">
        <f t="shared" si="2"/>
        <v>-3.1099980843617144E-2</v>
      </c>
      <c r="N10" s="20">
        <f t="shared" si="3"/>
        <v>3.103982694557525E-2</v>
      </c>
      <c r="O10" s="21" t="s">
        <v>9</v>
      </c>
      <c r="P10" s="20">
        <f t="shared" si="4"/>
        <v>-3.1292861121023023E-2</v>
      </c>
      <c r="Q10" s="20">
        <f t="shared" si="5"/>
        <v>3.1018191634834161E-2</v>
      </c>
      <c r="R10" s="21" t="s">
        <v>9</v>
      </c>
      <c r="S10" s="20">
        <f t="shared" si="6"/>
        <v>-3.9428785017686097E-2</v>
      </c>
      <c r="T10" s="20">
        <f t="shared" si="7"/>
        <v>2.9492342072992339E-2</v>
      </c>
      <c r="U10" s="21" t="s">
        <v>9</v>
      </c>
      <c r="V10" s="20">
        <f t="shared" si="8"/>
        <v>-3.1020418091228671E-2</v>
      </c>
      <c r="W10" s="20">
        <f t="shared" si="9"/>
        <v>2.6568594984583686E-2</v>
      </c>
      <c r="X10" s="21" t="s">
        <v>9</v>
      </c>
      <c r="Y10" s="20">
        <f t="shared" si="10"/>
        <v>-2.8223468433905434E-2</v>
      </c>
      <c r="Z10" s="20">
        <f t="shared" si="11"/>
        <v>2.6713195317884388E-2</v>
      </c>
    </row>
    <row r="11" spans="1:26" x14ac:dyDescent="0.25">
      <c r="A11" s="603" t="s">
        <v>10</v>
      </c>
      <c r="B11" s="597">
        <v>671</v>
      </c>
      <c r="C11" s="598">
        <v>763.58826622535923</v>
      </c>
      <c r="D11" s="598">
        <v>814.42303832173695</v>
      </c>
      <c r="E11" s="598">
        <v>843.9368815518402</v>
      </c>
      <c r="F11" s="598">
        <v>1087.194781226845</v>
      </c>
      <c r="G11" s="607">
        <v>871.10100476101923</v>
      </c>
      <c r="I11" s="21" t="s">
        <v>10</v>
      </c>
      <c r="J11" s="20">
        <f t="shared" si="0"/>
        <v>-2.6382008335299207E-2</v>
      </c>
      <c r="K11" s="20">
        <f t="shared" si="1"/>
        <v>2.7364944562396791E-2</v>
      </c>
      <c r="L11" s="21" t="s">
        <v>10</v>
      </c>
      <c r="M11" s="20">
        <f t="shared" si="2"/>
        <v>-2.891597483805371E-2</v>
      </c>
      <c r="N11" s="20">
        <f t="shared" si="3"/>
        <v>2.7117752343838442E-2</v>
      </c>
      <c r="O11" s="21" t="s">
        <v>10</v>
      </c>
      <c r="P11" s="20">
        <f t="shared" si="4"/>
        <v>-2.994703825498737E-2</v>
      </c>
      <c r="Q11" s="20">
        <f t="shared" si="5"/>
        <v>3.001862074201652E-2</v>
      </c>
      <c r="R11" s="21" t="s">
        <v>10</v>
      </c>
      <c r="S11" s="20">
        <f t="shared" si="6"/>
        <v>-3.0351804999510599E-2</v>
      </c>
      <c r="T11" s="20">
        <f t="shared" si="7"/>
        <v>3.0215752342202074E-2</v>
      </c>
      <c r="U11" s="21" t="s">
        <v>10</v>
      </c>
      <c r="V11" s="20">
        <f t="shared" si="8"/>
        <v>-3.839326196894801E-2</v>
      </c>
      <c r="W11" s="20">
        <f t="shared" si="9"/>
        <v>2.8842212141183855E-2</v>
      </c>
      <c r="X11" s="21" t="s">
        <v>10</v>
      </c>
      <c r="Y11" s="20">
        <f t="shared" si="10"/>
        <v>-3.0271330391008544E-2</v>
      </c>
      <c r="Z11" s="20">
        <f t="shared" si="11"/>
        <v>2.6039349841160901E-2</v>
      </c>
    </row>
    <row r="12" spans="1:26" x14ac:dyDescent="0.25">
      <c r="A12" s="604" t="s">
        <v>11</v>
      </c>
      <c r="B12" s="599">
        <v>924</v>
      </c>
      <c r="C12" s="600">
        <v>664.98271293148366</v>
      </c>
      <c r="D12" s="600">
        <v>756.74068083038355</v>
      </c>
      <c r="E12" s="600">
        <v>807.11958494350267</v>
      </c>
      <c r="F12" s="600">
        <v>836.3687586248567</v>
      </c>
      <c r="G12" s="608">
        <v>1077.4452088005635</v>
      </c>
      <c r="I12" s="21" t="s">
        <v>11</v>
      </c>
      <c r="J12" s="20">
        <f t="shared" si="0"/>
        <v>-3.6329322953526776E-2</v>
      </c>
      <c r="K12" s="20">
        <f t="shared" si="1"/>
        <v>3.7194306833372652E-2</v>
      </c>
      <c r="L12" s="21" t="s">
        <v>11</v>
      </c>
      <c r="M12" s="20">
        <f t="shared" si="2"/>
        <v>-2.5181926236137967E-2</v>
      </c>
      <c r="N12" s="20">
        <f t="shared" si="3"/>
        <v>2.6216021523571463E-2</v>
      </c>
      <c r="O12" s="21" t="s">
        <v>11</v>
      </c>
      <c r="P12" s="20">
        <f t="shared" si="4"/>
        <v>-2.7826008169700166E-2</v>
      </c>
      <c r="Q12" s="20">
        <f t="shared" si="5"/>
        <v>2.6191349649817945E-2</v>
      </c>
      <c r="R12" s="21" t="s">
        <v>11</v>
      </c>
      <c r="S12" s="20">
        <f t="shared" si="6"/>
        <v>-2.9027687720490174E-2</v>
      </c>
      <c r="T12" s="20">
        <f t="shared" si="7"/>
        <v>2.9203870699014953E-2</v>
      </c>
      <c r="U12" s="21" t="s">
        <v>11</v>
      </c>
      <c r="V12" s="20">
        <f t="shared" si="8"/>
        <v>-2.9535576703460992E-2</v>
      </c>
      <c r="W12" s="20">
        <f t="shared" si="9"/>
        <v>2.9511104373555051E-2</v>
      </c>
      <c r="X12" s="21" t="s">
        <v>11</v>
      </c>
      <c r="Y12" s="20">
        <f t="shared" si="10"/>
        <v>-3.7441926614192052E-2</v>
      </c>
      <c r="Z12" s="20">
        <f t="shared" si="11"/>
        <v>2.8230778881824497E-2</v>
      </c>
    </row>
    <row r="13" spans="1:26" x14ac:dyDescent="0.25">
      <c r="A13" s="604" t="s">
        <v>12</v>
      </c>
      <c r="B13" s="599">
        <v>985</v>
      </c>
      <c r="C13" s="600">
        <v>910.18503636961213</v>
      </c>
      <c r="D13" s="600">
        <v>655.04038393366432</v>
      </c>
      <c r="E13" s="600">
        <v>745.42645465797375</v>
      </c>
      <c r="F13" s="600">
        <v>795.05213071042022</v>
      </c>
      <c r="G13" s="608">
        <v>823.86399241057643</v>
      </c>
      <c r="I13" s="21" t="s">
        <v>12</v>
      </c>
      <c r="J13" s="20">
        <f t="shared" si="0"/>
        <v>-3.8727687347644882E-2</v>
      </c>
      <c r="K13" s="20">
        <f t="shared" si="1"/>
        <v>3.7980655815050716E-2</v>
      </c>
      <c r="L13" s="21" t="s">
        <v>12</v>
      </c>
      <c r="M13" s="20">
        <f t="shared" si="2"/>
        <v>-3.4467380882813571E-2</v>
      </c>
      <c r="N13" s="20">
        <f t="shared" si="3"/>
        <v>3.5443880452133932E-2</v>
      </c>
      <c r="O13" s="21" t="s">
        <v>12</v>
      </c>
      <c r="P13" s="20">
        <f t="shared" si="4"/>
        <v>-2.4086400449386078E-2</v>
      </c>
      <c r="Q13" s="20">
        <f t="shared" si="5"/>
        <v>2.518625258572562E-2</v>
      </c>
      <c r="R13" s="21" t="s">
        <v>12</v>
      </c>
      <c r="S13" s="20">
        <f t="shared" si="6"/>
        <v>-2.6808922429900427E-2</v>
      </c>
      <c r="T13" s="20">
        <f t="shared" si="7"/>
        <v>2.5345457953824403E-2</v>
      </c>
      <c r="U13" s="21" t="s">
        <v>12</v>
      </c>
      <c r="V13" s="20">
        <f t="shared" si="8"/>
        <v>-2.8076518817437592E-2</v>
      </c>
      <c r="W13" s="20">
        <f t="shared" si="9"/>
        <v>2.837167969203163E-2</v>
      </c>
      <c r="X13" s="21" t="s">
        <v>12</v>
      </c>
      <c r="Y13" s="20">
        <f t="shared" si="10"/>
        <v>-2.8629813276771377E-2</v>
      </c>
      <c r="Z13" s="20">
        <f t="shared" si="11"/>
        <v>2.8732428655752117E-2</v>
      </c>
    </row>
    <row r="14" spans="1:26" x14ac:dyDescent="0.25">
      <c r="A14" s="604" t="s">
        <v>13</v>
      </c>
      <c r="B14" s="599">
        <v>953</v>
      </c>
      <c r="C14" s="600">
        <v>963.45052089209719</v>
      </c>
      <c r="D14" s="600">
        <v>890.27233238425913</v>
      </c>
      <c r="E14" s="600">
        <v>640.70964376268853</v>
      </c>
      <c r="F14" s="600">
        <v>729.11828023043051</v>
      </c>
      <c r="G14" s="608">
        <v>777.65826342063565</v>
      </c>
      <c r="I14" s="21" t="s">
        <v>13</v>
      </c>
      <c r="J14" s="20">
        <f t="shared" si="0"/>
        <v>-3.7469528976959973E-2</v>
      </c>
      <c r="K14" s="20">
        <f t="shared" si="1"/>
        <v>3.5700243768184321E-2</v>
      </c>
      <c r="L14" s="21" t="s">
        <v>13</v>
      </c>
      <c r="M14" s="20">
        <f t="shared" si="2"/>
        <v>-3.6484467156025567E-2</v>
      </c>
      <c r="N14" s="20">
        <f t="shared" si="3"/>
        <v>3.6060512627477739E-2</v>
      </c>
      <c r="O14" s="21" t="s">
        <v>13</v>
      </c>
      <c r="P14" s="20">
        <f t="shared" si="4"/>
        <v>-3.2736082282505165E-2</v>
      </c>
      <c r="Q14" s="20">
        <f t="shared" si="5"/>
        <v>3.3926782591660681E-2</v>
      </c>
      <c r="R14" s="21" t="s">
        <v>13</v>
      </c>
      <c r="S14" s="20">
        <f t="shared" si="6"/>
        <v>-2.3042830090601367E-2</v>
      </c>
      <c r="T14" s="20">
        <f t="shared" si="7"/>
        <v>2.4283454140444475E-2</v>
      </c>
      <c r="U14" s="21" t="s">
        <v>13</v>
      </c>
      <c r="V14" s="20">
        <f t="shared" si="8"/>
        <v>-2.5748126851424736E-2</v>
      </c>
      <c r="W14" s="20">
        <f t="shared" si="9"/>
        <v>2.4532929853558469E-2</v>
      </c>
      <c r="X14" s="21" t="s">
        <v>13</v>
      </c>
      <c r="Y14" s="20">
        <f t="shared" si="10"/>
        <v>-2.7024133934689082E-2</v>
      </c>
      <c r="Z14" s="20">
        <f t="shared" si="11"/>
        <v>2.7521782997010812E-2</v>
      </c>
    </row>
    <row r="15" spans="1:26" x14ac:dyDescent="0.25">
      <c r="A15" s="604" t="s">
        <v>14</v>
      </c>
      <c r="B15" s="599">
        <v>765</v>
      </c>
      <c r="C15" s="600">
        <v>912.80116234982347</v>
      </c>
      <c r="D15" s="600">
        <v>922.81086604076518</v>
      </c>
      <c r="E15" s="600">
        <v>852.71943316709348</v>
      </c>
      <c r="F15" s="600">
        <v>613.68363856802034</v>
      </c>
      <c r="G15" s="608">
        <v>698.36307836814399</v>
      </c>
      <c r="I15" s="21" t="s">
        <v>14</v>
      </c>
      <c r="J15" s="20">
        <f t="shared" si="0"/>
        <v>-3.0077848549186128E-2</v>
      </c>
      <c r="K15" s="20">
        <f t="shared" si="1"/>
        <v>2.7129039867893372E-2</v>
      </c>
      <c r="L15" s="21" t="s">
        <v>14</v>
      </c>
      <c r="M15" s="20">
        <f t="shared" si="2"/>
        <v>-3.4566449761112235E-2</v>
      </c>
      <c r="N15" s="20">
        <f t="shared" si="3"/>
        <v>3.3642727218171881E-2</v>
      </c>
      <c r="O15" s="21" t="s">
        <v>14</v>
      </c>
      <c r="P15" s="20">
        <f t="shared" si="4"/>
        <v>-3.3932552257348425E-2</v>
      </c>
      <c r="Q15" s="20">
        <f t="shared" si="5"/>
        <v>3.4259725966684938E-2</v>
      </c>
      <c r="R15" s="21" t="s">
        <v>14</v>
      </c>
      <c r="S15" s="20">
        <f t="shared" si="6"/>
        <v>-3.0667665462361965E-2</v>
      </c>
      <c r="T15" s="20">
        <f t="shared" si="7"/>
        <v>3.2466850345321506E-2</v>
      </c>
      <c r="U15" s="21" t="s">
        <v>14</v>
      </c>
      <c r="V15" s="20">
        <f t="shared" si="8"/>
        <v>-2.1671660964938999E-2</v>
      </c>
      <c r="W15" s="20">
        <f t="shared" si="9"/>
        <v>2.3329762210133029E-2</v>
      </c>
      <c r="X15" s="21" t="s">
        <v>14</v>
      </c>
      <c r="Y15" s="20">
        <f t="shared" si="10"/>
        <v>-2.4268574324470674E-2</v>
      </c>
      <c r="Z15" s="20">
        <f t="shared" si="11"/>
        <v>2.3620631864083239E-2</v>
      </c>
    </row>
    <row r="16" spans="1:26" x14ac:dyDescent="0.25">
      <c r="A16" s="604" t="s">
        <v>15</v>
      </c>
      <c r="B16" s="599">
        <v>483</v>
      </c>
      <c r="C16" s="600">
        <v>718.70399457780513</v>
      </c>
      <c r="D16" s="600">
        <v>857.5605773020676</v>
      </c>
      <c r="E16" s="600">
        <v>866.9645172069304</v>
      </c>
      <c r="F16" s="600">
        <v>801.11485342655135</v>
      </c>
      <c r="G16" s="608">
        <v>576.54494437369704</v>
      </c>
      <c r="I16" s="21" t="s">
        <v>15</v>
      </c>
      <c r="J16" s="20">
        <f t="shared" si="0"/>
        <v>-1.8990327907525358E-2</v>
      </c>
      <c r="K16" s="20">
        <f t="shared" si="1"/>
        <v>1.9186915152944878E-2</v>
      </c>
      <c r="L16" s="21" t="s">
        <v>15</v>
      </c>
      <c r="M16" s="20">
        <f t="shared" si="2"/>
        <v>-2.7216272882180547E-2</v>
      </c>
      <c r="N16" s="20">
        <f t="shared" si="3"/>
        <v>2.522456034186147E-2</v>
      </c>
      <c r="O16" s="21" t="s">
        <v>15</v>
      </c>
      <c r="P16" s="20">
        <f t="shared" si="4"/>
        <v>-3.1533242806287935E-2</v>
      </c>
      <c r="Q16" s="20">
        <f t="shared" si="5"/>
        <v>3.153641715531056E-2</v>
      </c>
      <c r="R16" s="21" t="s">
        <v>15</v>
      </c>
      <c r="S16" s="20">
        <f t="shared" si="6"/>
        <v>-3.1179983412234869E-2</v>
      </c>
      <c r="T16" s="20">
        <f t="shared" si="7"/>
        <v>3.2348231098805053E-2</v>
      </c>
      <c r="U16" s="21" t="s">
        <v>15</v>
      </c>
      <c r="V16" s="20">
        <f t="shared" si="8"/>
        <v>-2.8290618172497822E-2</v>
      </c>
      <c r="W16" s="20">
        <f t="shared" si="9"/>
        <v>3.0775787762167557E-2</v>
      </c>
      <c r="X16" s="21" t="s">
        <v>15</v>
      </c>
      <c r="Y16" s="20">
        <f t="shared" si="10"/>
        <v>-2.0035314390654251E-2</v>
      </c>
      <c r="Z16" s="20">
        <f t="shared" si="11"/>
        <v>2.2162644237395012E-2</v>
      </c>
    </row>
    <row r="17" spans="1:26" x14ac:dyDescent="0.25">
      <c r="A17" s="604" t="s">
        <v>16</v>
      </c>
      <c r="B17" s="599">
        <v>340</v>
      </c>
      <c r="C17" s="600">
        <v>436.37315290241179</v>
      </c>
      <c r="D17" s="600">
        <v>649.32324662003043</v>
      </c>
      <c r="E17" s="600">
        <v>774.7751820333657</v>
      </c>
      <c r="F17" s="600">
        <v>783.27130399193675</v>
      </c>
      <c r="G17" s="608">
        <v>723.77849777784195</v>
      </c>
      <c r="I17" s="21" t="s">
        <v>16</v>
      </c>
      <c r="J17" s="20">
        <f t="shared" si="0"/>
        <v>-1.3367932688527168E-2</v>
      </c>
      <c r="K17" s="20">
        <f t="shared" si="1"/>
        <v>1.4390186364708658E-2</v>
      </c>
      <c r="L17" s="21" t="s">
        <v>16</v>
      </c>
      <c r="M17" s="20">
        <f t="shared" si="2"/>
        <v>-1.6524815358548588E-2</v>
      </c>
      <c r="N17" s="20">
        <f t="shared" si="3"/>
        <v>1.7267802217182222E-2</v>
      </c>
      <c r="O17" s="21" t="s">
        <v>16</v>
      </c>
      <c r="P17" s="20">
        <f t="shared" si="4"/>
        <v>-2.3876176374446816E-2</v>
      </c>
      <c r="Q17" s="20">
        <f t="shared" si="5"/>
        <v>2.2886927393127261E-2</v>
      </c>
      <c r="R17" s="21" t="s">
        <v>16</v>
      </c>
      <c r="S17" s="20">
        <f t="shared" si="6"/>
        <v>-2.7864436023101503E-2</v>
      </c>
      <c r="T17" s="20">
        <f t="shared" si="7"/>
        <v>2.8821841997100434E-2</v>
      </c>
      <c r="U17" s="21" t="s">
        <v>16</v>
      </c>
      <c r="V17" s="20">
        <f t="shared" si="8"/>
        <v>-2.7660489993326504E-2</v>
      </c>
      <c r="W17" s="20">
        <f t="shared" si="9"/>
        <v>2.9679889883530996E-2</v>
      </c>
      <c r="X17" s="21" t="s">
        <v>16</v>
      </c>
      <c r="Y17" s="20">
        <f t="shared" si="10"/>
        <v>-2.5151776793268292E-2</v>
      </c>
      <c r="Z17" s="20">
        <f t="shared" si="11"/>
        <v>2.8298483998450009E-2</v>
      </c>
    </row>
    <row r="18" spans="1:26" x14ac:dyDescent="0.25">
      <c r="A18" s="604" t="s">
        <v>17</v>
      </c>
      <c r="B18" s="599">
        <v>268</v>
      </c>
      <c r="C18" s="600">
        <v>291.0024113347003</v>
      </c>
      <c r="D18" s="600">
        <v>373.48717569508148</v>
      </c>
      <c r="E18" s="600">
        <v>555.74891324148564</v>
      </c>
      <c r="F18" s="600">
        <v>663.12190062938464</v>
      </c>
      <c r="G18" s="608">
        <v>670.39364173802539</v>
      </c>
      <c r="I18" s="21" t="s">
        <v>17</v>
      </c>
      <c r="J18" s="20">
        <f t="shared" si="0"/>
        <v>-1.053707635448612E-2</v>
      </c>
      <c r="K18" s="20">
        <f t="shared" si="1"/>
        <v>1.2463631359597389E-2</v>
      </c>
      <c r="L18" s="21" t="s">
        <v>17</v>
      </c>
      <c r="M18" s="20">
        <f t="shared" si="2"/>
        <v>-1.1019837229248004E-2</v>
      </c>
      <c r="N18" s="20">
        <f t="shared" si="3"/>
        <v>1.2592260274444015E-2</v>
      </c>
      <c r="O18" s="21" t="s">
        <v>17</v>
      </c>
      <c r="P18" s="20">
        <f t="shared" si="4"/>
        <v>-1.3733445902188781E-2</v>
      </c>
      <c r="Q18" s="20">
        <f t="shared" si="5"/>
        <v>1.523373213570115E-2</v>
      </c>
      <c r="R18" s="21" t="s">
        <v>17</v>
      </c>
      <c r="S18" s="20">
        <f t="shared" si="6"/>
        <v>-1.9987256170601854E-2</v>
      </c>
      <c r="T18" s="20">
        <f t="shared" si="7"/>
        <v>2.0337718686151505E-2</v>
      </c>
      <c r="U18" s="21" t="s">
        <v>17</v>
      </c>
      <c r="V18" s="20">
        <f t="shared" si="8"/>
        <v>-2.3417526728265751E-2</v>
      </c>
      <c r="W18" s="20">
        <f t="shared" si="9"/>
        <v>2.571217669417725E-2</v>
      </c>
      <c r="X18" s="21" t="s">
        <v>17</v>
      </c>
      <c r="Y18" s="20">
        <f t="shared" si="10"/>
        <v>-2.3296618084662438E-2</v>
      </c>
      <c r="Z18" s="20">
        <f t="shared" si="11"/>
        <v>2.6535155674933805E-2</v>
      </c>
    </row>
    <row r="19" spans="1:26" x14ac:dyDescent="0.25">
      <c r="A19" s="604" t="s">
        <v>18</v>
      </c>
      <c r="B19" s="599">
        <v>176</v>
      </c>
      <c r="C19" s="600">
        <v>209.27257252024503</v>
      </c>
      <c r="D19" s="600">
        <v>227.23441503584795</v>
      </c>
      <c r="E19" s="600">
        <v>291.64411216802404</v>
      </c>
      <c r="F19" s="600">
        <v>433.96643563200064</v>
      </c>
      <c r="G19" s="608">
        <v>517.8105449224837</v>
      </c>
      <c r="I19" s="21" t="s">
        <v>18</v>
      </c>
      <c r="J19" s="20">
        <f t="shared" si="0"/>
        <v>-6.9198710387670045E-3</v>
      </c>
      <c r="K19" s="20">
        <f t="shared" si="1"/>
        <v>9.4361877801368253E-3</v>
      </c>
      <c r="L19" s="21" t="s">
        <v>18</v>
      </c>
      <c r="M19" s="20">
        <f t="shared" si="2"/>
        <v>-7.9248473410986637E-3</v>
      </c>
      <c r="N19" s="20">
        <f t="shared" si="3"/>
        <v>1.0240455614767954E-2</v>
      </c>
      <c r="O19" s="21" t="s">
        <v>18</v>
      </c>
      <c r="P19" s="20">
        <f t="shared" si="4"/>
        <v>-8.3556056247513829E-3</v>
      </c>
      <c r="Q19" s="20">
        <f t="shared" si="5"/>
        <v>1.0430625478003419E-2</v>
      </c>
      <c r="R19" s="21" t="s">
        <v>18</v>
      </c>
      <c r="S19" s="20">
        <f t="shared" si="6"/>
        <v>-1.0488847466296587E-2</v>
      </c>
      <c r="T19" s="20">
        <f t="shared" si="7"/>
        <v>1.2710378099384924E-2</v>
      </c>
      <c r="U19" s="21" t="s">
        <v>18</v>
      </c>
      <c r="V19" s="20">
        <f t="shared" si="8"/>
        <v>-1.5325116838905787E-2</v>
      </c>
      <c r="W19" s="20">
        <f t="shared" si="9"/>
        <v>1.7035573465015243E-2</v>
      </c>
      <c r="X19" s="21" t="s">
        <v>18</v>
      </c>
      <c r="Y19" s="20">
        <f t="shared" si="10"/>
        <v>-1.7994255545138484E-2</v>
      </c>
      <c r="Z19" s="20">
        <f t="shared" si="11"/>
        <v>2.1584182750703815E-2</v>
      </c>
    </row>
    <row r="20" spans="1:26" ht="15.75" thickBot="1" x14ac:dyDescent="0.3">
      <c r="A20" s="605" t="s">
        <v>19</v>
      </c>
      <c r="B20" s="601">
        <v>123</v>
      </c>
      <c r="C20" s="602">
        <v>194.22139078648127</v>
      </c>
      <c r="D20" s="602">
        <v>262.09752082736395</v>
      </c>
      <c r="E20" s="602">
        <v>317.85528140332531</v>
      </c>
      <c r="F20" s="602">
        <v>395.91244114697122</v>
      </c>
      <c r="G20" s="609">
        <v>539.06431315162149</v>
      </c>
      <c r="I20" s="21" t="s">
        <v>19</v>
      </c>
      <c r="J20" s="20">
        <f t="shared" si="0"/>
        <v>-4.8360462373201228E-3</v>
      </c>
      <c r="K20" s="20">
        <f t="shared" si="1"/>
        <v>9.3182354328851143E-3</v>
      </c>
      <c r="L20" s="21" t="s">
        <v>19</v>
      </c>
      <c r="M20" s="20">
        <f t="shared" si="2"/>
        <v>-7.3548810234548559E-3</v>
      </c>
      <c r="N20" s="20">
        <f t="shared" si="3"/>
        <v>1.4107643661612712E-2</v>
      </c>
      <c r="O20" s="21" t="s">
        <v>19</v>
      </c>
      <c r="P20" s="20">
        <f t="shared" si="4"/>
        <v>-9.6375521239290638E-3</v>
      </c>
      <c r="Q20" s="20">
        <f t="shared" si="5"/>
        <v>1.8464936105026728E-2</v>
      </c>
      <c r="R20" s="21" t="s">
        <v>19</v>
      </c>
      <c r="S20" s="20">
        <f t="shared" si="6"/>
        <v>-1.1431520212125823E-2</v>
      </c>
      <c r="T20" s="20">
        <f t="shared" si="7"/>
        <v>2.2072899172634389E-2</v>
      </c>
      <c r="U20" s="21" t="s">
        <v>19</v>
      </c>
      <c r="V20" s="20">
        <f t="shared" si="8"/>
        <v>-1.3981275786265752E-2</v>
      </c>
      <c r="W20" s="20">
        <f t="shared" si="9"/>
        <v>2.6674795936173633E-2</v>
      </c>
      <c r="X20" s="21" t="s">
        <v>19</v>
      </c>
      <c r="Y20" s="20">
        <f t="shared" si="10"/>
        <v>-1.8732837909986814E-2</v>
      </c>
      <c r="Z20" s="20">
        <f t="shared" si="11"/>
        <v>3.3593660389352402E-2</v>
      </c>
    </row>
    <row r="21" spans="1:26" ht="15.75" thickTop="1" x14ac:dyDescent="0.25">
      <c r="A21" s="604" t="s">
        <v>20</v>
      </c>
      <c r="B21" s="599">
        <v>12961</v>
      </c>
      <c r="C21" s="600">
        <v>13405.628078804626</v>
      </c>
      <c r="D21" s="600">
        <v>13747.599420325791</v>
      </c>
      <c r="E21" s="600">
        <v>13991.326461483161</v>
      </c>
      <c r="F21" s="600">
        <v>14179.930123499789</v>
      </c>
      <c r="G21" s="608">
        <v>14338.993505820123</v>
      </c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 x14ac:dyDescent="0.25">
      <c r="A22" s="596"/>
      <c r="B22" s="596"/>
      <c r="C22" s="596"/>
      <c r="D22" s="596"/>
      <c r="E22" s="596"/>
      <c r="F22" s="596"/>
      <c r="G22" s="596"/>
    </row>
    <row r="23" spans="1:26" x14ac:dyDescent="0.25">
      <c r="A23" s="922" t="s">
        <v>157</v>
      </c>
      <c r="B23" s="923"/>
      <c r="C23" s="923"/>
      <c r="D23" s="923"/>
      <c r="E23" s="923"/>
      <c r="F23" s="923"/>
      <c r="G23" s="924"/>
    </row>
    <row r="24" spans="1:26" x14ac:dyDescent="0.25">
      <c r="A24" s="603" t="s">
        <v>1</v>
      </c>
      <c r="B24" s="597">
        <v>2010</v>
      </c>
      <c r="C24" s="597">
        <v>2015</v>
      </c>
      <c r="D24" s="597">
        <v>2020</v>
      </c>
      <c r="E24" s="597">
        <v>2025</v>
      </c>
      <c r="F24" s="597">
        <v>2030</v>
      </c>
      <c r="G24" s="606">
        <v>2035</v>
      </c>
      <c r="Q24" s="919" t="s">
        <v>223</v>
      </c>
      <c r="R24" s="918"/>
      <c r="S24" s="920">
        <f>(SUM(B$48:B$50,B$61:B$65)/SUM(B$51:B$60))*100</f>
        <v>50.044245177275684</v>
      </c>
    </row>
    <row r="25" spans="1:26" x14ac:dyDescent="0.25">
      <c r="A25" s="603" t="s">
        <v>2</v>
      </c>
      <c r="B25" s="597">
        <v>985</v>
      </c>
      <c r="C25" s="598">
        <v>829.79402219977999</v>
      </c>
      <c r="D25" s="598">
        <v>811.22115979451223</v>
      </c>
      <c r="E25" s="598">
        <v>799.8406151328079</v>
      </c>
      <c r="F25" s="598">
        <v>833.54486246562487</v>
      </c>
      <c r="G25" s="607">
        <v>888.49350989194829</v>
      </c>
      <c r="Q25" s="919" t="s">
        <v>224</v>
      </c>
      <c r="R25" s="918"/>
      <c r="S25" s="920">
        <f>(SUM(B$48:B$50)/SUM(B$51:B$60))*100</f>
        <v>32.121998702141468</v>
      </c>
    </row>
    <row r="26" spans="1:26" x14ac:dyDescent="0.25">
      <c r="A26" s="603" t="s">
        <v>3</v>
      </c>
      <c r="B26" s="597">
        <v>884</v>
      </c>
      <c r="C26" s="598">
        <v>983.22931616680194</v>
      </c>
      <c r="D26" s="598">
        <v>828.30234416932979</v>
      </c>
      <c r="E26" s="598">
        <v>809.76286924345004</v>
      </c>
      <c r="F26" s="598">
        <v>798.40278280148732</v>
      </c>
      <c r="G26" s="607">
        <v>832.04644174256589</v>
      </c>
      <c r="Q26" s="919" t="s">
        <v>225</v>
      </c>
      <c r="R26" s="918"/>
      <c r="S26" s="920">
        <f>(SUM(B$61:B$65)/SUM(B$51:B$60))*100</f>
        <v>17.922246475134209</v>
      </c>
    </row>
    <row r="27" spans="1:26" x14ac:dyDescent="0.25">
      <c r="A27" s="603" t="s">
        <v>4</v>
      </c>
      <c r="B27" s="597">
        <v>776</v>
      </c>
      <c r="C27" s="598">
        <v>882.56530775633792</v>
      </c>
      <c r="D27" s="598">
        <v>981.6335792056642</v>
      </c>
      <c r="E27" s="598">
        <v>826.95804671617714</v>
      </c>
      <c r="F27" s="598">
        <v>808.44866052432201</v>
      </c>
      <c r="G27" s="607">
        <v>797.10701099175481</v>
      </c>
      <c r="Q27" s="919" t="s">
        <v>226</v>
      </c>
      <c r="R27" s="918"/>
      <c r="S27" s="920">
        <f>(SUM(B$61:B$65)/SUM(B$48:B$50))*100</f>
        <v>55.794306703397609</v>
      </c>
    </row>
    <row r="28" spans="1:26" x14ac:dyDescent="0.25">
      <c r="A28" s="603" t="s">
        <v>5</v>
      </c>
      <c r="B28" s="597">
        <v>759</v>
      </c>
      <c r="C28" s="598">
        <v>775.50336533341533</v>
      </c>
      <c r="D28" s="598">
        <v>882.00047202520807</v>
      </c>
      <c r="E28" s="598">
        <v>981.00534046169889</v>
      </c>
      <c r="F28" s="598">
        <v>826.42879924992667</v>
      </c>
      <c r="G28" s="607">
        <v>807.93125893802005</v>
      </c>
      <c r="Q28" s="919" t="s">
        <v>227</v>
      </c>
      <c r="R28" s="918"/>
      <c r="S28" s="921">
        <f>(B$21/B$43)*100</f>
        <v>103.91245089393088</v>
      </c>
    </row>
    <row r="29" spans="1:26" x14ac:dyDescent="0.25">
      <c r="A29" s="603" t="s">
        <v>6</v>
      </c>
      <c r="B29" s="597">
        <v>826</v>
      </c>
      <c r="C29" s="598">
        <v>757.82037316854371</v>
      </c>
      <c r="D29" s="598">
        <v>774.29808921005315</v>
      </c>
      <c r="E29" s="598">
        <v>880.62967963764811</v>
      </c>
      <c r="F29" s="598">
        <v>979.48067613836497</v>
      </c>
      <c r="G29" s="607">
        <v>825.14437555311065</v>
      </c>
      <c r="Q29" s="919" t="s">
        <v>228</v>
      </c>
      <c r="R29" s="918"/>
      <c r="S29" s="921">
        <f>(SUM(B$48)/SUM(B$28:B$33))*1000</f>
        <v>441.32762312633832</v>
      </c>
    </row>
    <row r="30" spans="1:26" x14ac:dyDescent="0.25">
      <c r="A30" s="603" t="s">
        <v>7</v>
      </c>
      <c r="B30" s="597">
        <v>848</v>
      </c>
      <c r="C30" s="598">
        <v>824.36189766193627</v>
      </c>
      <c r="D30" s="598">
        <v>756.31748294442787</v>
      </c>
      <c r="E30" s="598">
        <v>772.7625207956545</v>
      </c>
      <c r="F30" s="598">
        <v>878.88323709868598</v>
      </c>
      <c r="G30" s="607">
        <v>977.53819479978085</v>
      </c>
      <c r="Q30" s="919" t="s">
        <v>229</v>
      </c>
      <c r="R30" s="918"/>
      <c r="S30" s="921">
        <f>(SUM(B$52:B$54)/SUM(B$48:B$51,B$55:B$65))*100</f>
        <v>26.329906124273585</v>
      </c>
    </row>
    <row r="31" spans="1:26" x14ac:dyDescent="0.25">
      <c r="A31" s="603" t="s">
        <v>8</v>
      </c>
      <c r="B31" s="597">
        <v>822</v>
      </c>
      <c r="C31" s="598">
        <v>845.94819115593327</v>
      </c>
      <c r="D31" s="598">
        <v>822.36728323701368</v>
      </c>
      <c r="E31" s="598">
        <v>754.48750782599905</v>
      </c>
      <c r="F31" s="598">
        <v>770.89275549549905</v>
      </c>
      <c r="G31" s="607">
        <v>876.75670360955735</v>
      </c>
      <c r="Q31" s="918"/>
      <c r="R31" s="918"/>
      <c r="S31" s="904"/>
    </row>
    <row r="32" spans="1:26" x14ac:dyDescent="0.25">
      <c r="A32" s="603" t="s">
        <v>9</v>
      </c>
      <c r="B32" s="597">
        <v>719</v>
      </c>
      <c r="C32" s="598">
        <v>819.67313134175879</v>
      </c>
      <c r="D32" s="598">
        <v>843.55353138403962</v>
      </c>
      <c r="E32" s="598">
        <v>820.0393748952531</v>
      </c>
      <c r="F32" s="598">
        <v>752.35174951092017</v>
      </c>
      <c r="G32" s="607">
        <v>768.71055818208345</v>
      </c>
      <c r="Q32" s="904"/>
      <c r="R32" s="904"/>
      <c r="S32" s="904"/>
    </row>
    <row r="33" spans="1:19" x14ac:dyDescent="0.25">
      <c r="A33" s="603" t="s">
        <v>10</v>
      </c>
      <c r="B33" s="597">
        <v>696</v>
      </c>
      <c r="C33" s="598">
        <v>716.10234868893008</v>
      </c>
      <c r="D33" s="598">
        <v>816.36975592634678</v>
      </c>
      <c r="E33" s="598">
        <v>840.15391525584403</v>
      </c>
      <c r="F33" s="598">
        <v>816.73452347690238</v>
      </c>
      <c r="G33" s="607">
        <v>749.31968687760161</v>
      </c>
      <c r="Q33" s="904"/>
      <c r="R33" s="904"/>
      <c r="S33" s="904"/>
    </row>
    <row r="34" spans="1:19" x14ac:dyDescent="0.25">
      <c r="A34" s="604" t="s">
        <v>11</v>
      </c>
      <c r="B34" s="599">
        <v>946</v>
      </c>
      <c r="C34" s="600">
        <v>692.29021447917512</v>
      </c>
      <c r="D34" s="600">
        <v>712.28541460186841</v>
      </c>
      <c r="E34" s="600">
        <v>812.0183813571299</v>
      </c>
      <c r="F34" s="600">
        <v>835.67576751147544</v>
      </c>
      <c r="G34" s="608">
        <v>812.38120464133851</v>
      </c>
      <c r="Q34" s="904"/>
      <c r="R34" s="904"/>
      <c r="S34" s="904"/>
    </row>
    <row r="35" spans="1:19" x14ac:dyDescent="0.25">
      <c r="A35" s="604" t="s">
        <v>12</v>
      </c>
      <c r="B35" s="599">
        <v>966</v>
      </c>
      <c r="C35" s="600">
        <v>935.97159958538407</v>
      </c>
      <c r="D35" s="600">
        <v>684.95135245600648</v>
      </c>
      <c r="E35" s="600">
        <v>704.73458653937553</v>
      </c>
      <c r="F35" s="600">
        <v>803.41029946254469</v>
      </c>
      <c r="G35" s="608">
        <v>826.81689730703931</v>
      </c>
      <c r="Q35" s="904"/>
      <c r="R35" s="904"/>
      <c r="S35" s="904"/>
    </row>
    <row r="36" spans="1:19" x14ac:dyDescent="0.25">
      <c r="A36" s="604" t="s">
        <v>13</v>
      </c>
      <c r="B36" s="599">
        <v>908</v>
      </c>
      <c r="C36" s="600">
        <v>952.2550932703316</v>
      </c>
      <c r="D36" s="600">
        <v>922.65395741362465</v>
      </c>
      <c r="E36" s="600">
        <v>675.20539753481808</v>
      </c>
      <c r="F36" s="600">
        <v>694.70714227316944</v>
      </c>
      <c r="G36" s="608">
        <v>791.97882986444154</v>
      </c>
      <c r="Q36" s="904"/>
      <c r="R36" s="904"/>
      <c r="S36" s="904"/>
    </row>
    <row r="37" spans="1:19" x14ac:dyDescent="0.25">
      <c r="A37" s="604" t="s">
        <v>14</v>
      </c>
      <c r="B37" s="599">
        <v>690</v>
      </c>
      <c r="C37" s="600">
        <v>888.40828958701877</v>
      </c>
      <c r="D37" s="600">
        <v>931.70850072998053</v>
      </c>
      <c r="E37" s="600">
        <v>902.74606187944084</v>
      </c>
      <c r="F37" s="600">
        <v>660.63664355047445</v>
      </c>
      <c r="G37" s="608">
        <v>679.71760355814115</v>
      </c>
      <c r="Q37" s="904"/>
      <c r="R37" s="904"/>
      <c r="S37" s="904"/>
    </row>
    <row r="38" spans="1:19" x14ac:dyDescent="0.25">
      <c r="A38" s="604" t="s">
        <v>15</v>
      </c>
      <c r="B38" s="599">
        <v>488</v>
      </c>
      <c r="C38" s="600">
        <v>666.10855783395732</v>
      </c>
      <c r="D38" s="600">
        <v>857.64690513701703</v>
      </c>
      <c r="E38" s="600">
        <v>899.44783440997946</v>
      </c>
      <c r="F38" s="600">
        <v>871.4882280707227</v>
      </c>
      <c r="G38" s="608">
        <v>637.76191577923566</v>
      </c>
      <c r="Q38" s="904"/>
      <c r="R38" s="904"/>
      <c r="S38" s="904"/>
    </row>
    <row r="39" spans="1:19" x14ac:dyDescent="0.25">
      <c r="A39" s="604" t="s">
        <v>16</v>
      </c>
      <c r="B39" s="599">
        <v>366</v>
      </c>
      <c r="C39" s="600">
        <v>455.99331270645416</v>
      </c>
      <c r="D39" s="600">
        <v>622.42018014103462</v>
      </c>
      <c r="E39" s="600">
        <v>801.39601107759518</v>
      </c>
      <c r="F39" s="600">
        <v>840.45532299027207</v>
      </c>
      <c r="G39" s="608">
        <v>814.32951660378421</v>
      </c>
      <c r="Q39" s="904"/>
      <c r="R39" s="904"/>
      <c r="S39" s="904"/>
    </row>
    <row r="40" spans="1:19" x14ac:dyDescent="0.25">
      <c r="A40" s="604" t="s">
        <v>17</v>
      </c>
      <c r="B40" s="599">
        <v>317</v>
      </c>
      <c r="C40" s="600">
        <v>332.5256106588991</v>
      </c>
      <c r="D40" s="600">
        <v>414.28812777073222</v>
      </c>
      <c r="E40" s="600">
        <v>565.49358056781284</v>
      </c>
      <c r="F40" s="600">
        <v>728.10026765897044</v>
      </c>
      <c r="G40" s="608">
        <v>763.58721177284826</v>
      </c>
      <c r="Q40" s="904"/>
      <c r="R40" s="904"/>
      <c r="S40" s="904"/>
    </row>
    <row r="41" spans="1:19" x14ac:dyDescent="0.25">
      <c r="A41" s="604" t="s">
        <v>18</v>
      </c>
      <c r="B41" s="599">
        <v>240</v>
      </c>
      <c r="C41" s="600">
        <v>270.4211700290968</v>
      </c>
      <c r="D41" s="600">
        <v>283.66550378239555</v>
      </c>
      <c r="E41" s="600">
        <v>353.41413325213045</v>
      </c>
      <c r="F41" s="600">
        <v>482.40200536621853</v>
      </c>
      <c r="G41" s="608">
        <v>621.11585576920299</v>
      </c>
      <c r="Q41" s="904"/>
      <c r="R41" s="904"/>
      <c r="S41" s="904"/>
    </row>
    <row r="42" spans="1:19" ht="15.75" thickBot="1" x14ac:dyDescent="0.3">
      <c r="A42" s="605" t="s">
        <v>19</v>
      </c>
      <c r="B42" s="601">
        <v>237</v>
      </c>
      <c r="C42" s="602">
        <v>372.54255560906779</v>
      </c>
      <c r="D42" s="602">
        <v>502.16215830853116</v>
      </c>
      <c r="E42" s="602">
        <v>613.74055661143143</v>
      </c>
      <c r="F42" s="602">
        <v>755.35907721397643</v>
      </c>
      <c r="G42" s="609">
        <v>966.70582167268822</v>
      </c>
      <c r="Q42" s="904"/>
      <c r="R42" s="904"/>
      <c r="S42" s="904"/>
    </row>
    <row r="43" spans="1:19" ht="15.75" thickTop="1" x14ac:dyDescent="0.25">
      <c r="A43" s="604" t="s">
        <v>20</v>
      </c>
      <c r="B43" s="599">
        <v>12473</v>
      </c>
      <c r="C43" s="600">
        <v>13001.514357232823</v>
      </c>
      <c r="D43" s="600">
        <v>13447.845798237784</v>
      </c>
      <c r="E43" s="600">
        <v>13813.836413194247</v>
      </c>
      <c r="F43" s="600">
        <v>14137.402800859558</v>
      </c>
      <c r="G43" s="608">
        <v>14437.442597555142</v>
      </c>
      <c r="Q43" s="904"/>
      <c r="R43" s="904"/>
      <c r="S43" s="904"/>
    </row>
    <row r="44" spans="1:19" x14ac:dyDescent="0.25">
      <c r="A44" s="596"/>
      <c r="B44" s="596"/>
      <c r="C44" s="596"/>
      <c r="D44" s="596"/>
      <c r="E44" s="596"/>
      <c r="F44" s="596"/>
      <c r="G44" s="596"/>
      <c r="Q44" s="919" t="s">
        <v>223</v>
      </c>
      <c r="R44" s="918"/>
      <c r="S44" s="920">
        <f>(SUM(C$48:C$50,C$61:C$65)/SUM(C$51:C$60))*100</f>
        <v>55.918560253827934</v>
      </c>
    </row>
    <row r="45" spans="1:19" x14ac:dyDescent="0.25">
      <c r="A45" s="596"/>
      <c r="B45" s="596"/>
      <c r="C45" s="596"/>
      <c r="D45" s="596"/>
      <c r="E45" s="596"/>
      <c r="F45" s="596"/>
      <c r="G45" s="596"/>
      <c r="Q45" s="919" t="s">
        <v>224</v>
      </c>
      <c r="R45" s="918"/>
      <c r="S45" s="920">
        <f>(SUM(C$48:C$50)/SUM(C$51:C$60))*100</f>
        <v>32.612886680298075</v>
      </c>
    </row>
    <row r="46" spans="1:19" x14ac:dyDescent="0.25">
      <c r="A46" s="922" t="s">
        <v>158</v>
      </c>
      <c r="B46" s="923"/>
      <c r="C46" s="923"/>
      <c r="D46" s="923"/>
      <c r="E46" s="923"/>
      <c r="F46" s="923"/>
      <c r="G46" s="924"/>
      <c r="Q46" s="919" t="s">
        <v>225</v>
      </c>
      <c r="R46" s="918"/>
      <c r="S46" s="920">
        <f>(SUM(C$61:C$65)/SUM(C$51:C$60))*100</f>
        <v>23.305673573529859</v>
      </c>
    </row>
    <row r="47" spans="1:19" x14ac:dyDescent="0.25">
      <c r="A47" s="603" t="s">
        <v>1</v>
      </c>
      <c r="B47" s="597">
        <v>2010</v>
      </c>
      <c r="C47" s="597">
        <v>2015</v>
      </c>
      <c r="D47" s="597">
        <v>2020</v>
      </c>
      <c r="E47" s="597">
        <v>2025</v>
      </c>
      <c r="F47" s="597">
        <v>2030</v>
      </c>
      <c r="G47" s="606">
        <v>2035</v>
      </c>
      <c r="Q47" s="919" t="s">
        <v>226</v>
      </c>
      <c r="R47" s="918"/>
      <c r="S47" s="920">
        <f>(SUM(C$61:C$65)/SUM(C$48:C$50))*100</f>
        <v>71.461547706567046</v>
      </c>
    </row>
    <row r="48" spans="1:19" x14ac:dyDescent="0.25">
      <c r="A48" s="603" t="s">
        <v>2</v>
      </c>
      <c r="B48" s="597">
        <v>2061</v>
      </c>
      <c r="C48" s="598">
        <v>1693.4571881628165</v>
      </c>
      <c r="D48" s="598">
        <v>1655.5533873357394</v>
      </c>
      <c r="E48" s="598">
        <v>1632.3277859853224</v>
      </c>
      <c r="F48" s="598">
        <v>1701.1119642155609</v>
      </c>
      <c r="G48" s="607">
        <v>1813.2520610039762</v>
      </c>
      <c r="Q48" s="919" t="s">
        <v>227</v>
      </c>
      <c r="R48" s="918"/>
      <c r="S48" s="921">
        <f>(C$21/C$43)*100</f>
        <v>103.10820501726394</v>
      </c>
    </row>
    <row r="49" spans="1:19" x14ac:dyDescent="0.25">
      <c r="A49" s="603" t="s">
        <v>3</v>
      </c>
      <c r="B49" s="597">
        <v>1777</v>
      </c>
      <c r="C49" s="598">
        <v>2055.7412527703354</v>
      </c>
      <c r="D49" s="598">
        <v>1689.1657779055333</v>
      </c>
      <c r="E49" s="598">
        <v>1651.3580295566626</v>
      </c>
      <c r="F49" s="598">
        <v>1628.1912844823673</v>
      </c>
      <c r="G49" s="607">
        <v>1696.801155898085</v>
      </c>
      <c r="Q49" s="919" t="s">
        <v>228</v>
      </c>
      <c r="R49" s="918"/>
      <c r="S49" s="921">
        <f>(SUM(C$48)/SUM(C$28:C$33))*1000</f>
        <v>357.31397698366629</v>
      </c>
    </row>
    <row r="50" spans="1:19" x14ac:dyDescent="0.25">
      <c r="A50" s="603" t="s">
        <v>4</v>
      </c>
      <c r="B50" s="597">
        <v>1607</v>
      </c>
      <c r="C50" s="598">
        <v>1774.2821659616664</v>
      </c>
      <c r="D50" s="598">
        <v>2052.6044353040015</v>
      </c>
      <c r="E50" s="598">
        <v>1686.5845153333084</v>
      </c>
      <c r="F50" s="598">
        <v>1648.8345420868163</v>
      </c>
      <c r="G50" s="607">
        <v>1625.7031987787436</v>
      </c>
      <c r="Q50" s="919" t="s">
        <v>229</v>
      </c>
      <c r="R50" s="918"/>
      <c r="S50" s="921">
        <f>(SUM(C$52:C$54)/SUM(C$48:C$51,C$55:C$65))*100</f>
        <v>25.049229907635624</v>
      </c>
    </row>
    <row r="51" spans="1:19" x14ac:dyDescent="0.25">
      <c r="A51" s="603" t="s">
        <v>5</v>
      </c>
      <c r="B51" s="597">
        <v>1657</v>
      </c>
      <c r="C51" s="598">
        <v>1605.7817532941365</v>
      </c>
      <c r="D51" s="598">
        <v>1772.9429937437631</v>
      </c>
      <c r="E51" s="598">
        <v>2051.046202019149</v>
      </c>
      <c r="F51" s="598">
        <v>1685.3087975794083</v>
      </c>
      <c r="G51" s="607">
        <v>1647.587378082012</v>
      </c>
      <c r="Q51" s="904"/>
      <c r="R51" s="904"/>
      <c r="S51" s="904"/>
    </row>
    <row r="52" spans="1:19" x14ac:dyDescent="0.25">
      <c r="A52" s="603" t="s">
        <v>6</v>
      </c>
      <c r="B52" s="597">
        <v>1942</v>
      </c>
      <c r="C52" s="598">
        <v>1652.0011934777399</v>
      </c>
      <c r="D52" s="598">
        <v>1601.0453164168623</v>
      </c>
      <c r="E52" s="598">
        <v>1767.7830370080726</v>
      </c>
      <c r="F52" s="598">
        <v>2044.9706709621953</v>
      </c>
      <c r="G52" s="607">
        <v>1680.3715709355349</v>
      </c>
      <c r="Q52" s="904"/>
      <c r="R52" s="904"/>
      <c r="S52" s="904"/>
    </row>
    <row r="53" spans="1:19" x14ac:dyDescent="0.25">
      <c r="A53" s="603" t="s">
        <v>7</v>
      </c>
      <c r="B53" s="597">
        <v>1710</v>
      </c>
      <c r="C53" s="598">
        <v>1934.8263434084915</v>
      </c>
      <c r="D53" s="598">
        <v>1646.063010741786</v>
      </c>
      <c r="E53" s="598">
        <v>1595.4089378500548</v>
      </c>
      <c r="F53" s="598">
        <v>1761.6361593966644</v>
      </c>
      <c r="G53" s="607">
        <v>2037.7431737877241</v>
      </c>
      <c r="Q53" s="904"/>
      <c r="R53" s="904"/>
      <c r="S53" s="904"/>
    </row>
    <row r="54" spans="1:19" x14ac:dyDescent="0.25">
      <c r="A54" s="603" t="s">
        <v>8</v>
      </c>
      <c r="B54" s="597">
        <v>1649</v>
      </c>
      <c r="C54" s="598">
        <v>1702.9178103867353</v>
      </c>
      <c r="D54" s="598">
        <v>1926.3513821242166</v>
      </c>
      <c r="E54" s="598">
        <v>1639.0407400403969</v>
      </c>
      <c r="F54" s="598">
        <v>1588.7384478211288</v>
      </c>
      <c r="G54" s="607">
        <v>1754.3581371322678</v>
      </c>
      <c r="Q54" s="904"/>
      <c r="R54" s="904"/>
      <c r="S54" s="904"/>
    </row>
    <row r="55" spans="1:19" x14ac:dyDescent="0.25">
      <c r="A55" s="603" t="s">
        <v>9</v>
      </c>
      <c r="B55" s="597">
        <v>1489</v>
      </c>
      <c r="C55" s="598">
        <v>1640.9347552371928</v>
      </c>
      <c r="D55" s="598">
        <v>1694.5768217329396</v>
      </c>
      <c r="E55" s="598">
        <v>1916.3631642626553</v>
      </c>
      <c r="F55" s="598">
        <v>1630.7672560530621</v>
      </c>
      <c r="G55" s="607">
        <v>1580.8813941859921</v>
      </c>
      <c r="Q55" s="904"/>
      <c r="R55" s="904"/>
      <c r="S55" s="904"/>
    </row>
    <row r="56" spans="1:19" x14ac:dyDescent="0.25">
      <c r="A56" s="603" t="s">
        <v>10</v>
      </c>
      <c r="B56" s="597">
        <v>1367</v>
      </c>
      <c r="C56" s="598">
        <v>1479.6906149142892</v>
      </c>
      <c r="D56" s="598">
        <v>1630.7927942480837</v>
      </c>
      <c r="E56" s="598">
        <v>1684.0907968076842</v>
      </c>
      <c r="F56" s="598">
        <v>1903.9293047037472</v>
      </c>
      <c r="G56" s="607">
        <v>1620.4206916386208</v>
      </c>
      <c r="Q56" s="904"/>
      <c r="R56" s="904"/>
      <c r="S56" s="904"/>
    </row>
    <row r="57" spans="1:19" x14ac:dyDescent="0.25">
      <c r="A57" s="604" t="s">
        <v>11</v>
      </c>
      <c r="B57" s="599">
        <v>1870</v>
      </c>
      <c r="C57" s="600">
        <v>1357.2729274106587</v>
      </c>
      <c r="D57" s="600">
        <v>1469.0260954322521</v>
      </c>
      <c r="E57" s="600">
        <v>1619.1379663006326</v>
      </c>
      <c r="F57" s="600">
        <v>1672.044526136332</v>
      </c>
      <c r="G57" s="608">
        <v>1889.8264134419019</v>
      </c>
      <c r="Q57" s="904"/>
      <c r="R57" s="904"/>
      <c r="S57" s="904"/>
    </row>
    <row r="58" spans="1:19" x14ac:dyDescent="0.25">
      <c r="A58" s="604" t="s">
        <v>12</v>
      </c>
      <c r="B58" s="599">
        <v>1951</v>
      </c>
      <c r="C58" s="600">
        <v>1846.1566359549961</v>
      </c>
      <c r="D58" s="600">
        <v>1339.9917363896707</v>
      </c>
      <c r="E58" s="600">
        <v>1450.1610411973493</v>
      </c>
      <c r="F58" s="600">
        <v>1598.462430172965</v>
      </c>
      <c r="G58" s="608">
        <v>1650.6808897176156</v>
      </c>
      <c r="Q58" s="904"/>
      <c r="R58" s="904"/>
      <c r="S58" s="904"/>
    </row>
    <row r="59" spans="1:19" x14ac:dyDescent="0.25">
      <c r="A59" s="604" t="s">
        <v>13</v>
      </c>
      <c r="B59" s="599">
        <v>1861</v>
      </c>
      <c r="C59" s="600">
        <v>1915.7056141624289</v>
      </c>
      <c r="D59" s="600">
        <v>1812.9262897978838</v>
      </c>
      <c r="E59" s="600">
        <v>1315.9150412975066</v>
      </c>
      <c r="F59" s="600">
        <v>1423.8254225035998</v>
      </c>
      <c r="G59" s="608">
        <v>1569.6370932850773</v>
      </c>
      <c r="Q59" s="904"/>
      <c r="R59" s="904"/>
      <c r="S59" s="904"/>
    </row>
    <row r="60" spans="1:19" x14ac:dyDescent="0.25">
      <c r="A60" s="604" t="s">
        <v>14</v>
      </c>
      <c r="B60" s="599">
        <v>1455</v>
      </c>
      <c r="C60" s="600">
        <v>1801.2094519368422</v>
      </c>
      <c r="D60" s="600">
        <v>1854.5193667707458</v>
      </c>
      <c r="E60" s="600">
        <v>1755.4654950465342</v>
      </c>
      <c r="F60" s="600">
        <v>1274.3202821184948</v>
      </c>
      <c r="G60" s="608">
        <v>1378.0806819262853</v>
      </c>
      <c r="Q60" s="904"/>
      <c r="R60" s="904"/>
      <c r="S60" s="904"/>
    </row>
    <row r="61" spans="1:19" x14ac:dyDescent="0.25">
      <c r="A61" s="604" t="s">
        <v>15</v>
      </c>
      <c r="B61" s="599">
        <v>971</v>
      </c>
      <c r="C61" s="600">
        <v>1384.8125524117625</v>
      </c>
      <c r="D61" s="600">
        <v>1715.2074824390847</v>
      </c>
      <c r="E61" s="600">
        <v>1766.4123516169097</v>
      </c>
      <c r="F61" s="600">
        <v>1672.6030814972742</v>
      </c>
      <c r="G61" s="608">
        <v>1214.3068601529326</v>
      </c>
      <c r="Q61" s="904"/>
      <c r="R61" s="904"/>
      <c r="S61" s="904"/>
    </row>
    <row r="62" spans="1:19" x14ac:dyDescent="0.25">
      <c r="A62" s="604" t="s">
        <v>16</v>
      </c>
      <c r="B62" s="599">
        <v>706</v>
      </c>
      <c r="C62" s="600">
        <v>892.36646560886595</v>
      </c>
      <c r="D62" s="600">
        <v>1271.7434267610652</v>
      </c>
      <c r="E62" s="600">
        <v>1576.1711931109608</v>
      </c>
      <c r="F62" s="600">
        <v>1623.7266269822089</v>
      </c>
      <c r="G62" s="608">
        <v>1538.1080143816262</v>
      </c>
      <c r="Q62" s="904"/>
      <c r="R62" s="904"/>
      <c r="S62" s="904"/>
    </row>
    <row r="63" spans="1:19" x14ac:dyDescent="0.25">
      <c r="A63" s="604" t="s">
        <v>17</v>
      </c>
      <c r="B63" s="599">
        <v>585</v>
      </c>
      <c r="C63" s="600">
        <v>623.5280219935994</v>
      </c>
      <c r="D63" s="600">
        <v>787.77530346581375</v>
      </c>
      <c r="E63" s="600">
        <v>1121.2424938092986</v>
      </c>
      <c r="F63" s="600">
        <v>1391.2221682883551</v>
      </c>
      <c r="G63" s="608">
        <v>1433.9808535108737</v>
      </c>
      <c r="Q63" s="904"/>
      <c r="R63" s="904"/>
      <c r="S63" s="904"/>
    </row>
    <row r="64" spans="1:19" x14ac:dyDescent="0.25">
      <c r="A64" s="604" t="s">
        <v>18</v>
      </c>
      <c r="B64" s="599">
        <v>416</v>
      </c>
      <c r="C64" s="600">
        <v>479.69374254934183</v>
      </c>
      <c r="D64" s="600">
        <v>510.89991881824346</v>
      </c>
      <c r="E64" s="600">
        <v>645.05824542015444</v>
      </c>
      <c r="F64" s="600">
        <v>916.36844099821917</v>
      </c>
      <c r="G64" s="608">
        <v>1138.9264006916867</v>
      </c>
      <c r="Q64" s="919" t="s">
        <v>223</v>
      </c>
      <c r="R64" s="918"/>
      <c r="S64" s="920">
        <f>(SUM(D$48:D$50,D$61:D$65)/SUM(D$51:D$60))*100</f>
        <v>62.377969424997751</v>
      </c>
    </row>
    <row r="65" spans="1:19" ht="15.75" thickBot="1" x14ac:dyDescent="0.3">
      <c r="A65" s="605" t="s">
        <v>19</v>
      </c>
      <c r="B65" s="601">
        <v>360</v>
      </c>
      <c r="C65" s="602">
        <v>566.76394639554906</v>
      </c>
      <c r="D65" s="602">
        <v>764.25967913589511</v>
      </c>
      <c r="E65" s="602">
        <v>931.59583801475674</v>
      </c>
      <c r="F65" s="602">
        <v>1151.2715183609475</v>
      </c>
      <c r="G65" s="609">
        <v>1505.7701348243097</v>
      </c>
      <c r="Q65" s="919" t="s">
        <v>224</v>
      </c>
      <c r="R65" s="918"/>
      <c r="S65" s="920">
        <f>(SUM(D$48:D$50)/SUM(D$51:D$60))*100</f>
        <v>32.226221690532398</v>
      </c>
    </row>
    <row r="66" spans="1:19" ht="15.75" thickTop="1" x14ac:dyDescent="0.25">
      <c r="A66" s="604" t="s">
        <v>20</v>
      </c>
      <c r="B66" s="599">
        <v>25434</v>
      </c>
      <c r="C66" s="600">
        <v>26407.142436037448</v>
      </c>
      <c r="D66" s="600">
        <v>27195.445218563582</v>
      </c>
      <c r="E66" s="600">
        <v>27805.162874677408</v>
      </c>
      <c r="F66" s="600">
        <v>28317.332924359343</v>
      </c>
      <c r="G66" s="608">
        <v>28776.436103375268</v>
      </c>
      <c r="Q66" s="919" t="s">
        <v>225</v>
      </c>
      <c r="R66" s="918"/>
      <c r="S66" s="920">
        <f>(SUM(D$61:D$65)/SUM(D$51:D$60))*100</f>
        <v>30.151747734465346</v>
      </c>
    </row>
    <row r="67" spans="1:19" x14ac:dyDescent="0.25">
      <c r="Q67" s="919" t="s">
        <v>226</v>
      </c>
      <c r="R67" s="918"/>
      <c r="S67" s="920">
        <f>(SUM(D$61:D$65)/SUM(D$48:D$50))*100</f>
        <v>93.562776375126518</v>
      </c>
    </row>
    <row r="68" spans="1:19" x14ac:dyDescent="0.25">
      <c r="Q68" s="919" t="s">
        <v>227</v>
      </c>
      <c r="R68" s="918"/>
      <c r="S68" s="921">
        <f>(D$21/D$43)*100</f>
        <v>102.22900847158203</v>
      </c>
    </row>
    <row r="69" spans="1:19" x14ac:dyDescent="0.25">
      <c r="Q69" s="919" t="s">
        <v>228</v>
      </c>
      <c r="R69" s="918"/>
      <c r="S69" s="921">
        <f>(SUM(D$48)/SUM(D$28:D$33))*1000</f>
        <v>338.21960614217829</v>
      </c>
    </row>
    <row r="70" spans="1:19" x14ac:dyDescent="0.25">
      <c r="Q70" s="919" t="s">
        <v>229</v>
      </c>
      <c r="R70" s="918"/>
      <c r="S70" s="921">
        <f>(SUM(D$52:D$54)/SUM(D$48:D$51,D$55:D$65))*100</f>
        <v>23.492249175727668</v>
      </c>
    </row>
    <row r="71" spans="1:19" x14ac:dyDescent="0.25">
      <c r="Q71" s="904"/>
      <c r="R71" s="904"/>
      <c r="S71" s="904"/>
    </row>
    <row r="72" spans="1:19" x14ac:dyDescent="0.25">
      <c r="Q72" s="904"/>
      <c r="R72" s="904"/>
      <c r="S72" s="904"/>
    </row>
    <row r="73" spans="1:19" x14ac:dyDescent="0.25">
      <c r="Q73" s="904"/>
      <c r="R73" s="904"/>
      <c r="S73" s="904"/>
    </row>
    <row r="74" spans="1:19" x14ac:dyDescent="0.25">
      <c r="Q74" s="904"/>
      <c r="R74" s="904"/>
      <c r="S74" s="904"/>
    </row>
    <row r="75" spans="1:19" x14ac:dyDescent="0.25">
      <c r="Q75" s="904"/>
      <c r="R75" s="904"/>
      <c r="S75" s="904"/>
    </row>
    <row r="76" spans="1:19" x14ac:dyDescent="0.25">
      <c r="Q76" s="904"/>
      <c r="R76" s="904"/>
      <c r="S76" s="904"/>
    </row>
    <row r="77" spans="1:19" x14ac:dyDescent="0.25">
      <c r="Q77" s="904"/>
      <c r="R77" s="904"/>
      <c r="S77" s="904"/>
    </row>
    <row r="78" spans="1:19" x14ac:dyDescent="0.25">
      <c r="Q78" s="904"/>
      <c r="R78" s="904"/>
      <c r="S78" s="904"/>
    </row>
    <row r="79" spans="1:19" x14ac:dyDescent="0.25">
      <c r="Q79" s="904"/>
      <c r="R79" s="904"/>
      <c r="S79" s="904"/>
    </row>
    <row r="80" spans="1:19" x14ac:dyDescent="0.25">
      <c r="Q80" s="904"/>
      <c r="R80" s="904"/>
      <c r="S80" s="904"/>
    </row>
    <row r="81" spans="17:19" x14ac:dyDescent="0.25">
      <c r="Q81" s="904"/>
      <c r="R81" s="904"/>
      <c r="S81" s="904"/>
    </row>
    <row r="82" spans="17:19" x14ac:dyDescent="0.25">
      <c r="Q82" s="904"/>
      <c r="R82" s="904"/>
      <c r="S82" s="904"/>
    </row>
    <row r="83" spans="17:19" x14ac:dyDescent="0.25">
      <c r="Q83" s="904"/>
      <c r="R83" s="904"/>
      <c r="S83" s="904"/>
    </row>
    <row r="84" spans="17:19" x14ac:dyDescent="0.25">
      <c r="Q84" s="919" t="s">
        <v>223</v>
      </c>
      <c r="R84" s="918"/>
      <c r="S84" s="920">
        <f>(SUM(E$48:E$50,E$61:E$65)/SUM(E$51:E$60))*100</f>
        <v>65.561986786362155</v>
      </c>
    </row>
    <row r="85" spans="17:19" x14ac:dyDescent="0.25">
      <c r="Q85" s="919" t="s">
        <v>224</v>
      </c>
      <c r="R85" s="918"/>
      <c r="S85" s="920">
        <f>(SUM(E$48:E$50)/SUM(E$51:E$60))*100</f>
        <v>29.59478549195768</v>
      </c>
    </row>
    <row r="86" spans="17:19" x14ac:dyDescent="0.25">
      <c r="Q86" s="919" t="s">
        <v>225</v>
      </c>
      <c r="R86" s="918"/>
      <c r="S86" s="920">
        <f>(SUM(E$61:E$65)/SUM(E$51:E$60))*100</f>
        <v>35.967201294404482</v>
      </c>
    </row>
    <row r="87" spans="17:19" x14ac:dyDescent="0.25">
      <c r="Q87" s="919" t="s">
        <v>226</v>
      </c>
      <c r="R87" s="918"/>
      <c r="S87" s="920">
        <f>(SUM(E$61:E$65)/SUM(E$48:E$50))*100</f>
        <v>121.53222500693069</v>
      </c>
    </row>
    <row r="88" spans="17:19" x14ac:dyDescent="0.25">
      <c r="Q88" s="919" t="s">
        <v>227</v>
      </c>
      <c r="R88" s="918"/>
      <c r="S88" s="921">
        <f>(E$21/E$43)*100</f>
        <v>101.28487150839129</v>
      </c>
    </row>
    <row r="89" spans="17:19" x14ac:dyDescent="0.25">
      <c r="Q89" s="919" t="s">
        <v>228</v>
      </c>
      <c r="R89" s="918"/>
      <c r="S89" s="921">
        <f>(SUM(E$48)/SUM(E$28:E$33))*1000</f>
        <v>323.29222809206101</v>
      </c>
    </row>
    <row r="90" spans="17:19" x14ac:dyDescent="0.25">
      <c r="Q90" s="919" t="s">
        <v>229</v>
      </c>
      <c r="R90" s="918"/>
      <c r="S90" s="921">
        <f>(SUM(E$52:E$54)/SUM(E$48:E$51,E$55:E$65))*100</f>
        <v>21.936797945913764</v>
      </c>
    </row>
    <row r="91" spans="17:19" x14ac:dyDescent="0.25">
      <c r="Q91" s="904"/>
      <c r="R91" s="904"/>
      <c r="S91" s="904"/>
    </row>
    <row r="92" spans="17:19" x14ac:dyDescent="0.25">
      <c r="Q92" s="904"/>
      <c r="R92" s="904"/>
      <c r="S92" s="904"/>
    </row>
    <row r="93" spans="17:19" x14ac:dyDescent="0.25">
      <c r="Q93" s="904"/>
      <c r="R93" s="904"/>
      <c r="S93" s="904"/>
    </row>
    <row r="94" spans="17:19" x14ac:dyDescent="0.25">
      <c r="Q94" s="904"/>
      <c r="R94" s="904"/>
      <c r="S94" s="904"/>
    </row>
    <row r="95" spans="17:19" x14ac:dyDescent="0.25">
      <c r="Q95" s="904"/>
      <c r="R95" s="904"/>
      <c r="S95" s="904"/>
    </row>
    <row r="96" spans="17:19" x14ac:dyDescent="0.25">
      <c r="Q96" s="904"/>
      <c r="R96" s="904"/>
      <c r="S96" s="904"/>
    </row>
    <row r="97" spans="17:19" x14ac:dyDescent="0.25">
      <c r="Q97" s="904"/>
      <c r="R97" s="904"/>
      <c r="S97" s="904"/>
    </row>
    <row r="98" spans="17:19" x14ac:dyDescent="0.25">
      <c r="Q98" s="904"/>
      <c r="R98" s="904"/>
      <c r="S98" s="904"/>
    </row>
    <row r="99" spans="17:19" x14ac:dyDescent="0.25">
      <c r="Q99" s="904"/>
      <c r="R99" s="904"/>
      <c r="S99" s="904"/>
    </row>
    <row r="100" spans="17:19" x14ac:dyDescent="0.25">
      <c r="Q100" s="904"/>
      <c r="R100" s="904"/>
      <c r="S100" s="904"/>
    </row>
    <row r="101" spans="17:19" x14ac:dyDescent="0.25">
      <c r="Q101" s="904"/>
      <c r="R101" s="904"/>
      <c r="S101" s="904"/>
    </row>
    <row r="102" spans="17:19" x14ac:dyDescent="0.25">
      <c r="Q102" s="904"/>
      <c r="R102" s="904"/>
      <c r="S102" s="904"/>
    </row>
    <row r="103" spans="17:19" x14ac:dyDescent="0.25">
      <c r="Q103" s="904"/>
      <c r="R103" s="904"/>
      <c r="S103" s="904"/>
    </row>
    <row r="104" spans="17:19" x14ac:dyDescent="0.25">
      <c r="Q104" s="919" t="s">
        <v>223</v>
      </c>
      <c r="R104" s="918"/>
      <c r="S104" s="920">
        <f>(SUM(F$48:F$50,F$61:F$65)/SUM(F$51:F$60))*100</f>
        <v>70.750888168947696</v>
      </c>
    </row>
    <row r="105" spans="17:19" x14ac:dyDescent="0.25">
      <c r="Q105" s="919" t="s">
        <v>224</v>
      </c>
      <c r="R105" s="918"/>
      <c r="S105" s="920">
        <f>(SUM(F$48:F$50)/SUM(F$51:F$60))*100</f>
        <v>30.017708640656849</v>
      </c>
    </row>
    <row r="106" spans="17:19" x14ac:dyDescent="0.25">
      <c r="Q106" s="919" t="s">
        <v>225</v>
      </c>
      <c r="R106" s="918"/>
      <c r="S106" s="920">
        <f>(SUM(F$61:F$65)/SUM(F$51:F$60))*100</f>
        <v>40.733179528290862</v>
      </c>
    </row>
    <row r="107" spans="17:19" x14ac:dyDescent="0.25">
      <c r="Q107" s="919" t="s">
        <v>226</v>
      </c>
      <c r="R107" s="918"/>
      <c r="S107" s="920">
        <f>(SUM(F$61:F$65)/SUM(F$48:F$50))*100</f>
        <v>135.69716468338513</v>
      </c>
    </row>
    <row r="108" spans="17:19" x14ac:dyDescent="0.25">
      <c r="Q108" s="919" t="s">
        <v>227</v>
      </c>
      <c r="R108" s="918"/>
      <c r="S108" s="921">
        <f>(F$21/F$43)*100</f>
        <v>100.30081425307939</v>
      </c>
    </row>
    <row r="109" spans="17:19" x14ac:dyDescent="0.25">
      <c r="Q109" s="919" t="s">
        <v>228</v>
      </c>
      <c r="R109" s="918"/>
      <c r="S109" s="921">
        <f>(SUM(F$48)/SUM(F$28:F$33))*1000</f>
        <v>338.54512242720722</v>
      </c>
    </row>
    <row r="110" spans="17:19" x14ac:dyDescent="0.25">
      <c r="Q110" s="919" t="s">
        <v>229</v>
      </c>
      <c r="R110" s="918"/>
      <c r="S110" s="921">
        <f>(SUM(F$52:F$54)/SUM(F$48:F$51,F$55:F$65))*100</f>
        <v>23.537859637051529</v>
      </c>
    </row>
    <row r="111" spans="17:19" x14ac:dyDescent="0.25">
      <c r="Q111" s="904"/>
      <c r="R111" s="904"/>
      <c r="S111" s="904"/>
    </row>
    <row r="112" spans="17:19" x14ac:dyDescent="0.25">
      <c r="Q112" s="904"/>
      <c r="R112" s="904"/>
      <c r="S112" s="904"/>
    </row>
    <row r="113" spans="17:19" x14ac:dyDescent="0.25">
      <c r="Q113" s="904"/>
      <c r="R113" s="904"/>
      <c r="S113" s="904"/>
    </row>
    <row r="114" spans="17:19" x14ac:dyDescent="0.25">
      <c r="Q114" s="904"/>
      <c r="R114" s="904"/>
      <c r="S114" s="904"/>
    </row>
    <row r="115" spans="17:19" x14ac:dyDescent="0.25">
      <c r="Q115" s="904"/>
      <c r="R115" s="904"/>
      <c r="S115" s="904"/>
    </row>
    <row r="116" spans="17:19" x14ac:dyDescent="0.25">
      <c r="Q116" s="904"/>
      <c r="R116" s="904"/>
      <c r="S116" s="904"/>
    </row>
    <row r="117" spans="17:19" x14ac:dyDescent="0.25">
      <c r="Q117" s="904"/>
      <c r="R117" s="904"/>
      <c r="S117" s="904"/>
    </row>
    <row r="118" spans="17:19" x14ac:dyDescent="0.25">
      <c r="Q118" s="904"/>
      <c r="R118" s="904"/>
      <c r="S118" s="904"/>
    </row>
    <row r="119" spans="17:19" x14ac:dyDescent="0.25">
      <c r="Q119" s="904"/>
      <c r="R119" s="904"/>
      <c r="S119" s="904"/>
    </row>
    <row r="120" spans="17:19" x14ac:dyDescent="0.25">
      <c r="Q120" s="904"/>
      <c r="R120" s="904"/>
      <c r="S120" s="904"/>
    </row>
    <row r="121" spans="17:19" x14ac:dyDescent="0.25">
      <c r="Q121" s="904"/>
      <c r="R121" s="904"/>
      <c r="S121" s="904"/>
    </row>
    <row r="122" spans="17:19" x14ac:dyDescent="0.25">
      <c r="Q122" s="904"/>
      <c r="R122" s="904"/>
      <c r="S122" s="904"/>
    </row>
    <row r="123" spans="17:19" x14ac:dyDescent="0.25">
      <c r="Q123" s="904"/>
      <c r="R123" s="904"/>
      <c r="S123" s="904"/>
    </row>
    <row r="124" spans="17:19" x14ac:dyDescent="0.25">
      <c r="Q124" s="919" t="s">
        <v>223</v>
      </c>
      <c r="R124" s="918"/>
      <c r="S124" s="920">
        <f>(SUM(G$48:G$50,G$61:G$65)/SUM(G$51:G$60))*100</f>
        <v>71.190615077570456</v>
      </c>
    </row>
    <row r="125" spans="17:19" x14ac:dyDescent="0.25">
      <c r="Q125" s="919" t="s">
        <v>224</v>
      </c>
      <c r="R125" s="918"/>
      <c r="S125" s="920">
        <f>(SUM(G$48:G$50)/SUM(G$51:G$60))*100</f>
        <v>30.552542939320155</v>
      </c>
    </row>
    <row r="126" spans="17:19" x14ac:dyDescent="0.25">
      <c r="Q126" s="919" t="s">
        <v>225</v>
      </c>
      <c r="R126" s="918"/>
      <c r="S126" s="920">
        <f>(SUM(G$61:G$65)/SUM(G$51:G$60))*100</f>
        <v>40.63807213825028</v>
      </c>
    </row>
    <row r="127" spans="17:19" x14ac:dyDescent="0.25">
      <c r="Q127" s="919" t="s">
        <v>226</v>
      </c>
      <c r="R127" s="918"/>
      <c r="S127" s="920">
        <f>(SUM(G$61:G$65)/SUM(G$48:G$50))*100</f>
        <v>133.01044112419976</v>
      </c>
    </row>
    <row r="128" spans="17:19" x14ac:dyDescent="0.25">
      <c r="Q128" s="919" t="s">
        <v>227</v>
      </c>
      <c r="R128" s="918"/>
      <c r="S128" s="921">
        <f>(G$21/G$43)*100</f>
        <v>99.318098817918823</v>
      </c>
    </row>
    <row r="129" spans="17:19" x14ac:dyDescent="0.25">
      <c r="Q129" s="919" t="s">
        <v>228</v>
      </c>
      <c r="R129" s="918"/>
      <c r="S129" s="921">
        <f>(SUM(G$48)/SUM(G$28:G$33))*1000</f>
        <v>362.25911599089363</v>
      </c>
    </row>
    <row r="130" spans="17:19" x14ac:dyDescent="0.25">
      <c r="Q130" s="919" t="s">
        <v>229</v>
      </c>
      <c r="R130" s="918"/>
      <c r="S130" s="921">
        <f>(SUM(G$52:G$54)/SUM(G$48:G$51,G$55:G$65))*100</f>
        <v>23.483013725330824</v>
      </c>
    </row>
    <row r="147" spans="4:8" x14ac:dyDescent="0.25">
      <c r="D147" s="19"/>
      <c r="E147" s="19"/>
      <c r="F147" s="19"/>
      <c r="G147" s="19"/>
      <c r="H147" s="19"/>
    </row>
  </sheetData>
  <mergeCells count="3">
    <mergeCell ref="A1:G1"/>
    <mergeCell ref="A23:G23"/>
    <mergeCell ref="A46:G46"/>
  </mergeCells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Z147"/>
  <sheetViews>
    <sheetView workbookViewId="0">
      <selection sqref="A1:G1"/>
    </sheetView>
  </sheetViews>
  <sheetFormatPr defaultRowHeight="15" x14ac:dyDescent="0.25"/>
  <cols>
    <col min="1" max="9" width="9.140625" style="18"/>
    <col min="10" max="11" width="11.140625" style="18" bestFit="1" customWidth="1"/>
    <col min="12" max="12" width="11.140625" style="18" customWidth="1"/>
    <col min="13" max="14" width="11.140625" style="18" bestFit="1" customWidth="1"/>
    <col min="15" max="15" width="11.140625" style="18" customWidth="1"/>
    <col min="16" max="17" width="11.140625" style="18" bestFit="1" customWidth="1"/>
    <col min="18" max="18" width="11.140625" style="18" customWidth="1"/>
    <col min="19" max="20" width="11.140625" style="18" bestFit="1" customWidth="1"/>
    <col min="21" max="21" width="11.140625" style="18" customWidth="1"/>
    <col min="22" max="23" width="11.140625" style="18" bestFit="1" customWidth="1"/>
    <col min="24" max="24" width="11.140625" style="18" customWidth="1"/>
    <col min="25" max="26" width="11.140625" style="18" bestFit="1" customWidth="1"/>
    <col min="27" max="16384" width="9.140625" style="18"/>
  </cols>
  <sheetData>
    <row r="1" spans="1:26" x14ac:dyDescent="0.25">
      <c r="A1" s="922" t="s">
        <v>159</v>
      </c>
      <c r="B1" s="923"/>
      <c r="C1" s="923"/>
      <c r="D1" s="923"/>
      <c r="E1" s="923"/>
      <c r="F1" s="923"/>
      <c r="G1" s="924"/>
      <c r="J1" s="20" t="s">
        <v>23</v>
      </c>
      <c r="K1" s="20" t="s">
        <v>24</v>
      </c>
      <c r="L1" s="20"/>
      <c r="M1" s="20" t="s">
        <v>23</v>
      </c>
      <c r="N1" s="20" t="s">
        <v>24</v>
      </c>
      <c r="O1" s="20"/>
      <c r="P1" s="20" t="s">
        <v>23</v>
      </c>
      <c r="Q1" s="20" t="s">
        <v>24</v>
      </c>
      <c r="R1" s="20"/>
      <c r="S1" s="20" t="s">
        <v>23</v>
      </c>
      <c r="T1" s="20" t="s">
        <v>24</v>
      </c>
      <c r="U1" s="20"/>
      <c r="V1" s="20" t="s">
        <v>23</v>
      </c>
      <c r="W1" s="20" t="s">
        <v>24</v>
      </c>
      <c r="X1" s="20"/>
      <c r="Y1" s="20" t="s">
        <v>23</v>
      </c>
      <c r="Z1" s="20" t="s">
        <v>24</v>
      </c>
    </row>
    <row r="2" spans="1:26" x14ac:dyDescent="0.25">
      <c r="A2" s="617" t="s">
        <v>1</v>
      </c>
      <c r="B2" s="611">
        <v>2010</v>
      </c>
      <c r="C2" s="611">
        <v>2015</v>
      </c>
      <c r="D2" s="611">
        <v>2020</v>
      </c>
      <c r="E2" s="611">
        <v>2025</v>
      </c>
      <c r="F2" s="611">
        <v>2030</v>
      </c>
      <c r="G2" s="620">
        <v>2035</v>
      </c>
      <c r="J2" s="1">
        <f>B2</f>
        <v>2010</v>
      </c>
      <c r="K2" s="1">
        <f>B24</f>
        <v>2010</v>
      </c>
      <c r="L2" s="1"/>
      <c r="M2" s="1">
        <v>2015</v>
      </c>
      <c r="N2" s="1">
        <v>2015</v>
      </c>
      <c r="O2" s="1"/>
      <c r="P2" s="1">
        <v>2020</v>
      </c>
      <c r="Q2" s="1">
        <v>2020</v>
      </c>
      <c r="R2" s="1"/>
      <c r="S2" s="1">
        <v>2025</v>
      </c>
      <c r="T2" s="1">
        <v>2025</v>
      </c>
      <c r="U2" s="1"/>
      <c r="V2" s="1">
        <v>2030</v>
      </c>
      <c r="W2" s="1">
        <v>2030</v>
      </c>
      <c r="X2" s="1"/>
      <c r="Y2" s="1">
        <v>2035</v>
      </c>
      <c r="Z2" s="1">
        <v>2035</v>
      </c>
    </row>
    <row r="3" spans="1:26" x14ac:dyDescent="0.25">
      <c r="A3" s="617" t="s">
        <v>2</v>
      </c>
      <c r="B3" s="611">
        <v>109</v>
      </c>
      <c r="C3" s="612">
        <v>88.06153893955161</v>
      </c>
      <c r="D3" s="612">
        <v>100.97195187709711</v>
      </c>
      <c r="E3" s="612">
        <v>111.08963360951967</v>
      </c>
      <c r="F3" s="612">
        <v>113.88193310429715</v>
      </c>
      <c r="G3" s="621">
        <v>112.66363009179179</v>
      </c>
      <c r="I3" s="21" t="s">
        <v>2</v>
      </c>
      <c r="J3" s="20">
        <f>-B3/B$66</f>
        <v>-5.322265625E-2</v>
      </c>
      <c r="K3" s="20">
        <f>B25/B$66</f>
        <v>4.150390625E-2</v>
      </c>
      <c r="L3" s="21" t="s">
        <v>2</v>
      </c>
      <c r="M3" s="20">
        <f>-C3/C$66</f>
        <v>-4.2832528875789609E-2</v>
      </c>
      <c r="N3" s="20">
        <f>C25/C$66</f>
        <v>4.125541110147584E-2</v>
      </c>
      <c r="O3" s="21" t="s">
        <v>2</v>
      </c>
      <c r="P3" s="20">
        <f>-D3/D$66</f>
        <v>-4.8385434185130194E-2</v>
      </c>
      <c r="Q3" s="20">
        <f>D25/D$66</f>
        <v>4.6486406120713426E-2</v>
      </c>
      <c r="R3" s="21" t="s">
        <v>2</v>
      </c>
      <c r="S3" s="20">
        <f>-E3/E$66</f>
        <v>-5.2007011445219804E-2</v>
      </c>
      <c r="T3" s="20">
        <f>E25/E$66</f>
        <v>4.9967548111774097E-2</v>
      </c>
      <c r="U3" s="21" t="s">
        <v>2</v>
      </c>
      <c r="V3" s="20">
        <f>-F3/F$66</f>
        <v>-5.2053588537516453E-2</v>
      </c>
      <c r="W3" s="20">
        <f>F25/F$66</f>
        <v>5.0012270849317149E-2</v>
      </c>
      <c r="X3" s="21" t="s">
        <v>2</v>
      </c>
      <c r="Y3" s="20">
        <f>-G3/G$66</f>
        <v>-5.0360215782120243E-2</v>
      </c>
      <c r="Z3" s="20">
        <f>G25/G$66</f>
        <v>4.838530536802587E-2</v>
      </c>
    </row>
    <row r="4" spans="1:26" x14ac:dyDescent="0.25">
      <c r="A4" s="617" t="s">
        <v>3</v>
      </c>
      <c r="B4" s="611">
        <v>98</v>
      </c>
      <c r="C4" s="612">
        <v>105.77763573822743</v>
      </c>
      <c r="D4" s="612">
        <v>84.81867553241517</v>
      </c>
      <c r="E4" s="612">
        <v>98.171039188638488</v>
      </c>
      <c r="F4" s="612">
        <v>107.94598343312127</v>
      </c>
      <c r="G4" s="621">
        <v>110.54796409255368</v>
      </c>
      <c r="I4" s="21" t="s">
        <v>3</v>
      </c>
      <c r="J4" s="20">
        <f t="shared" ref="J4:J20" si="0">-B4/B$66</f>
        <v>-4.78515625E-2</v>
      </c>
      <c r="K4" s="20">
        <f t="shared" ref="K4:K20" si="1">B26/B$66</f>
        <v>4.296875E-2</v>
      </c>
      <c r="L4" s="21" t="s">
        <v>3</v>
      </c>
      <c r="M4" s="20">
        <f t="shared" ref="M4:M20" si="2">-C4/C$66</f>
        <v>-5.1449516914307186E-2</v>
      </c>
      <c r="N4" s="20">
        <f t="shared" ref="N4:N20" si="3">C26/C$66</f>
        <v>4.0097260578918124E-2</v>
      </c>
      <c r="O4" s="21" t="s">
        <v>3</v>
      </c>
      <c r="P4" s="20">
        <f t="shared" ref="P4:P20" si="4">-D4/D$66</f>
        <v>-4.0644836178258245E-2</v>
      </c>
      <c r="Q4" s="20">
        <f t="shared" ref="Q4:Q20" si="5">D26/D$66</f>
        <v>3.9486525060378849E-2</v>
      </c>
      <c r="R4" s="21" t="s">
        <v>3</v>
      </c>
      <c r="S4" s="20">
        <f t="shared" ref="S4:S20" si="6">-E4/E$66</f>
        <v>-4.5959125012679208E-2</v>
      </c>
      <c r="T4" s="20">
        <f t="shared" ref="T4:T20" si="7">E26/E$66</f>
        <v>4.4269846020431061E-2</v>
      </c>
      <c r="U4" s="21" t="s">
        <v>3</v>
      </c>
      <c r="V4" s="20">
        <f t="shared" ref="V4:V20" si="8">-F4/F$66</f>
        <v>-4.9340362011234949E-2</v>
      </c>
      <c r="W4" s="20">
        <f t="shared" ref="W4:W20" si="9">F26/F$66</f>
        <v>4.7536896915840628E-2</v>
      </c>
      <c r="X4" s="21" t="s">
        <v>3</v>
      </c>
      <c r="Y4" s="20">
        <f t="shared" ref="Y4:Y20" si="10">-G4/G$66</f>
        <v>-4.9414521096464201E-2</v>
      </c>
      <c r="Z4" s="20">
        <f t="shared" ref="Z4:Z20" si="11">G26/G$66</f>
        <v>4.760810285081464E-2</v>
      </c>
    </row>
    <row r="5" spans="1:26" x14ac:dyDescent="0.25">
      <c r="A5" s="617" t="s">
        <v>4</v>
      </c>
      <c r="B5" s="611">
        <v>79</v>
      </c>
      <c r="C5" s="612">
        <v>95.881338654349207</v>
      </c>
      <c r="D5" s="612">
        <v>103.2408088835636</v>
      </c>
      <c r="E5" s="612">
        <v>82.180640925248539</v>
      </c>
      <c r="F5" s="612">
        <v>96.057099132186721</v>
      </c>
      <c r="G5" s="621">
        <v>105.54144775847416</v>
      </c>
      <c r="I5" s="21" t="s">
        <v>4</v>
      </c>
      <c r="J5" s="20">
        <f t="shared" si="0"/>
        <v>-3.857421875E-2</v>
      </c>
      <c r="K5" s="20">
        <f t="shared" si="1"/>
        <v>4.19921875E-2</v>
      </c>
      <c r="L5" s="21" t="s">
        <v>4</v>
      </c>
      <c r="M5" s="20">
        <f t="shared" si="2"/>
        <v>-4.6636025852112892E-2</v>
      </c>
      <c r="N5" s="20">
        <f t="shared" si="3"/>
        <v>4.1664713571816198E-2</v>
      </c>
      <c r="O5" s="21" t="s">
        <v>4</v>
      </c>
      <c r="P5" s="20">
        <f t="shared" si="4"/>
        <v>-4.9472663156354596E-2</v>
      </c>
      <c r="Q5" s="20">
        <f t="shared" si="5"/>
        <v>3.839806894190894E-2</v>
      </c>
      <c r="R5" s="21" t="s">
        <v>4</v>
      </c>
      <c r="S5" s="20">
        <f t="shared" si="6"/>
        <v>-3.847316256526611E-2</v>
      </c>
      <c r="T5" s="20">
        <f t="shared" si="7"/>
        <v>3.7572610074237088E-2</v>
      </c>
      <c r="U5" s="21" t="s">
        <v>4</v>
      </c>
      <c r="V5" s="20">
        <f t="shared" si="8"/>
        <v>-4.3906145408991175E-2</v>
      </c>
      <c r="W5" s="20">
        <f t="shared" si="9"/>
        <v>4.2246573207941653E-2</v>
      </c>
      <c r="X5" s="21" t="s">
        <v>4</v>
      </c>
      <c r="Y5" s="20">
        <f t="shared" si="10"/>
        <v>-4.7176627264217418E-2</v>
      </c>
      <c r="Z5" s="20">
        <f t="shared" si="11"/>
        <v>4.5416888531422769E-2</v>
      </c>
    </row>
    <row r="6" spans="1:26" x14ac:dyDescent="0.25">
      <c r="A6" s="617" t="s">
        <v>5</v>
      </c>
      <c r="B6" s="611">
        <v>97</v>
      </c>
      <c r="C6" s="612">
        <v>76.298463898955831</v>
      </c>
      <c r="D6" s="612">
        <v>93.621176577336669</v>
      </c>
      <c r="E6" s="612">
        <v>100.56199475783021</v>
      </c>
      <c r="F6" s="612">
        <v>79.479923929532532</v>
      </c>
      <c r="G6" s="621">
        <v>93.835298508700532</v>
      </c>
      <c r="I6" s="21" t="s">
        <v>5</v>
      </c>
      <c r="J6" s="20">
        <f t="shared" si="0"/>
        <v>-4.736328125E-2</v>
      </c>
      <c r="K6" s="20">
        <f t="shared" si="1"/>
        <v>3.80859375E-2</v>
      </c>
      <c r="L6" s="21" t="s">
        <v>5</v>
      </c>
      <c r="M6" s="20">
        <f t="shared" si="2"/>
        <v>-3.7111049812265033E-2</v>
      </c>
      <c r="N6" s="20">
        <f t="shared" si="3"/>
        <v>4.0633222948140743E-2</v>
      </c>
      <c r="O6" s="21" t="s">
        <v>5</v>
      </c>
      <c r="P6" s="20">
        <f t="shared" si="4"/>
        <v>-4.4862966332778871E-2</v>
      </c>
      <c r="Q6" s="20">
        <f t="shared" si="5"/>
        <v>3.9809403967549832E-2</v>
      </c>
      <c r="R6" s="21" t="s">
        <v>5</v>
      </c>
      <c r="S6" s="20">
        <f t="shared" si="6"/>
        <v>-4.7078459460113284E-2</v>
      </c>
      <c r="T6" s="20">
        <f t="shared" si="7"/>
        <v>3.6338880415429931E-2</v>
      </c>
      <c r="U6" s="21" t="s">
        <v>5</v>
      </c>
      <c r="V6" s="20">
        <f t="shared" si="8"/>
        <v>-3.6328986911663898E-2</v>
      </c>
      <c r="W6" s="20">
        <f t="shared" si="9"/>
        <v>3.5616593036956093E-2</v>
      </c>
      <c r="X6" s="21" t="s">
        <v>5</v>
      </c>
      <c r="Y6" s="20">
        <f t="shared" si="10"/>
        <v>-4.1944022902756714E-2</v>
      </c>
      <c r="Z6" s="20">
        <f t="shared" si="11"/>
        <v>4.0251170748303297E-2</v>
      </c>
    </row>
    <row r="7" spans="1:26" x14ac:dyDescent="0.25">
      <c r="A7" s="617" t="s">
        <v>6</v>
      </c>
      <c r="B7" s="611">
        <v>56</v>
      </c>
      <c r="C7" s="612">
        <v>93.267735495769486</v>
      </c>
      <c r="D7" s="612">
        <v>72.169897297850241</v>
      </c>
      <c r="E7" s="612">
        <v>89.609303728088548</v>
      </c>
      <c r="F7" s="612">
        <v>96.012522464192614</v>
      </c>
      <c r="G7" s="621">
        <v>75.347737068286747</v>
      </c>
      <c r="I7" s="21" t="s">
        <v>6</v>
      </c>
      <c r="J7" s="20">
        <f t="shared" si="0"/>
        <v>-2.734375E-2</v>
      </c>
      <c r="K7" s="20">
        <f t="shared" si="1"/>
        <v>2.783203125E-2</v>
      </c>
      <c r="L7" s="21" t="s">
        <v>6</v>
      </c>
      <c r="M7" s="20">
        <f t="shared" si="2"/>
        <v>-4.5364787192105314E-2</v>
      </c>
      <c r="N7" s="20">
        <f t="shared" si="3"/>
        <v>3.6838404692285547E-2</v>
      </c>
      <c r="O7" s="21" t="s">
        <v>6</v>
      </c>
      <c r="P7" s="20">
        <f t="shared" si="4"/>
        <v>-3.4583582380413529E-2</v>
      </c>
      <c r="Q7" s="20">
        <f t="shared" si="5"/>
        <v>3.8702640054932631E-2</v>
      </c>
      <c r="R7" s="21" t="s">
        <v>6</v>
      </c>
      <c r="S7" s="20">
        <f t="shared" si="6"/>
        <v>-4.1950917769392304E-2</v>
      </c>
      <c r="T7" s="20">
        <f t="shared" si="7"/>
        <v>3.7552015203344884E-2</v>
      </c>
      <c r="U7" s="21" t="s">
        <v>6</v>
      </c>
      <c r="V7" s="20">
        <f t="shared" si="8"/>
        <v>-4.3885770135487404E-2</v>
      </c>
      <c r="W7" s="20">
        <f t="shared" si="9"/>
        <v>3.4225451997460112E-2</v>
      </c>
      <c r="X7" s="21" t="s">
        <v>6</v>
      </c>
      <c r="Y7" s="20">
        <f t="shared" si="10"/>
        <v>-3.3680152986033024E-2</v>
      </c>
      <c r="Z7" s="20">
        <f t="shared" si="11"/>
        <v>3.3676912128110408E-2</v>
      </c>
    </row>
    <row r="8" spans="1:26" x14ac:dyDescent="0.25">
      <c r="A8" s="617" t="s">
        <v>7</v>
      </c>
      <c r="B8" s="611">
        <v>51</v>
      </c>
      <c r="C8" s="612">
        <v>53.201119928106692</v>
      </c>
      <c r="D8" s="612">
        <v>89.386117748794462</v>
      </c>
      <c r="E8" s="612">
        <v>68.025811241134846</v>
      </c>
      <c r="F8" s="612">
        <v>85.530698566557547</v>
      </c>
      <c r="G8" s="621">
        <v>91.393846599156745</v>
      </c>
      <c r="I8" s="21" t="s">
        <v>7</v>
      </c>
      <c r="J8" s="20">
        <f t="shared" si="0"/>
        <v>-2.490234375E-2</v>
      </c>
      <c r="K8" s="20">
        <f t="shared" si="1"/>
        <v>2.587890625E-2</v>
      </c>
      <c r="L8" s="21" t="s">
        <v>7</v>
      </c>
      <c r="M8" s="20">
        <f t="shared" si="2"/>
        <v>-2.5876660037808089E-2</v>
      </c>
      <c r="N8" s="20">
        <f t="shared" si="3"/>
        <v>2.6832213569897595E-2</v>
      </c>
      <c r="O8" s="21" t="s">
        <v>7</v>
      </c>
      <c r="P8" s="20">
        <f t="shared" si="4"/>
        <v>-4.2833539780066432E-2</v>
      </c>
      <c r="Q8" s="20">
        <f t="shared" si="5"/>
        <v>3.5306407497322105E-2</v>
      </c>
      <c r="R8" s="21" t="s">
        <v>7</v>
      </c>
      <c r="S8" s="20">
        <f t="shared" si="6"/>
        <v>-3.1846528148823543E-2</v>
      </c>
      <c r="T8" s="20">
        <f t="shared" si="7"/>
        <v>3.6625840366435888E-2</v>
      </c>
      <c r="U8" s="21" t="s">
        <v>7</v>
      </c>
      <c r="V8" s="20">
        <f t="shared" si="8"/>
        <v>-3.9094698071488382E-2</v>
      </c>
      <c r="W8" s="20">
        <f t="shared" si="9"/>
        <v>3.5479442443416734E-2</v>
      </c>
      <c r="X8" s="21" t="s">
        <v>7</v>
      </c>
      <c r="Y8" s="20">
        <f t="shared" si="10"/>
        <v>-4.0852703149557558E-2</v>
      </c>
      <c r="Z8" s="20">
        <f t="shared" si="11"/>
        <v>3.2359855767177363E-2</v>
      </c>
    </row>
    <row r="9" spans="1:26" x14ac:dyDescent="0.25">
      <c r="A9" s="617" t="s">
        <v>8</v>
      </c>
      <c r="B9" s="611">
        <v>43</v>
      </c>
      <c r="C9" s="612">
        <v>48.477207492909336</v>
      </c>
      <c r="D9" s="612">
        <v>50.485610040989236</v>
      </c>
      <c r="E9" s="612">
        <v>85.594830608376142</v>
      </c>
      <c r="F9" s="612">
        <v>64.057505611337817</v>
      </c>
      <c r="G9" s="621">
        <v>81.596408715810526</v>
      </c>
      <c r="I9" s="21" t="s">
        <v>8</v>
      </c>
      <c r="J9" s="20">
        <f t="shared" si="0"/>
        <v>-2.099609375E-2</v>
      </c>
      <c r="K9" s="20">
        <f t="shared" si="1"/>
        <v>2.83203125E-2</v>
      </c>
      <c r="L9" s="21" t="s">
        <v>8</v>
      </c>
      <c r="M9" s="20">
        <f t="shared" si="2"/>
        <v>-2.3578981411885105E-2</v>
      </c>
      <c r="N9" s="20">
        <f t="shared" si="3"/>
        <v>2.4781001109614217E-2</v>
      </c>
      <c r="O9" s="21" t="s">
        <v>8</v>
      </c>
      <c r="P9" s="20">
        <f t="shared" si="4"/>
        <v>-2.419254175563295E-2</v>
      </c>
      <c r="Q9" s="20">
        <f t="shared" si="5"/>
        <v>2.5524506810047271E-2</v>
      </c>
      <c r="R9" s="21" t="s">
        <v>8</v>
      </c>
      <c r="S9" s="20">
        <f t="shared" si="6"/>
        <v>-4.0071527742620995E-2</v>
      </c>
      <c r="T9" s="20">
        <f t="shared" si="7"/>
        <v>3.3481717275975341E-2</v>
      </c>
      <c r="U9" s="21" t="s">
        <v>8</v>
      </c>
      <c r="V9" s="20">
        <f t="shared" si="8"/>
        <v>-2.9279649097442403E-2</v>
      </c>
      <c r="W9" s="20">
        <f t="shared" si="9"/>
        <v>3.4565832509172542E-2</v>
      </c>
      <c r="X9" s="21" t="s">
        <v>8</v>
      </c>
      <c r="Y9" s="20">
        <f t="shared" si="10"/>
        <v>-3.6473285537012672E-2</v>
      </c>
      <c r="Z9" s="20">
        <f t="shared" si="11"/>
        <v>3.3507869940773177E-2</v>
      </c>
    </row>
    <row r="10" spans="1:26" x14ac:dyDescent="0.25">
      <c r="A10" s="617" t="s">
        <v>9</v>
      </c>
      <c r="B10" s="611">
        <v>49</v>
      </c>
      <c r="C10" s="612">
        <v>40.223410371100002</v>
      </c>
      <c r="D10" s="612">
        <v>45.717393556559905</v>
      </c>
      <c r="E10" s="612">
        <v>47.534823114228139</v>
      </c>
      <c r="F10" s="612">
        <v>81.336440008533273</v>
      </c>
      <c r="G10" s="621">
        <v>59.844438432617835</v>
      </c>
      <c r="I10" s="21" t="s">
        <v>9</v>
      </c>
      <c r="J10" s="20">
        <f t="shared" si="0"/>
        <v>-2.392578125E-2</v>
      </c>
      <c r="K10" s="20">
        <f t="shared" si="1"/>
        <v>2.392578125E-2</v>
      </c>
      <c r="L10" s="21" t="s">
        <v>9</v>
      </c>
      <c r="M10" s="20">
        <f t="shared" si="2"/>
        <v>-1.956439107185615E-2</v>
      </c>
      <c r="N10" s="20">
        <f t="shared" si="3"/>
        <v>2.7314824354923793E-2</v>
      </c>
      <c r="O10" s="21" t="s">
        <v>9</v>
      </c>
      <c r="P10" s="20">
        <f t="shared" si="4"/>
        <v>-2.1907627771117422E-2</v>
      </c>
      <c r="Q10" s="20">
        <f t="shared" si="5"/>
        <v>2.3488058310676418E-2</v>
      </c>
      <c r="R10" s="21" t="s">
        <v>9</v>
      </c>
      <c r="S10" s="20">
        <f t="shared" si="6"/>
        <v>-2.2253598372983695E-2</v>
      </c>
      <c r="T10" s="20">
        <f t="shared" si="7"/>
        <v>2.4108837179995818E-2</v>
      </c>
      <c r="U10" s="21" t="s">
        <v>9</v>
      </c>
      <c r="V10" s="20">
        <f t="shared" si="8"/>
        <v>-3.7177570365205054E-2</v>
      </c>
      <c r="W10" s="20">
        <f t="shared" si="9"/>
        <v>3.1775048672882493E-2</v>
      </c>
      <c r="X10" s="21" t="s">
        <v>9</v>
      </c>
      <c r="Y10" s="20">
        <f t="shared" si="10"/>
        <v>-2.6750237236018333E-2</v>
      </c>
      <c r="Z10" s="20">
        <f t="shared" si="11"/>
        <v>3.2716439046642801E-2</v>
      </c>
    </row>
    <row r="11" spans="1:26" x14ac:dyDescent="0.25">
      <c r="A11" s="617" t="s">
        <v>10</v>
      </c>
      <c r="B11" s="611">
        <v>61</v>
      </c>
      <c r="C11" s="612">
        <v>45.641826720714803</v>
      </c>
      <c r="D11" s="612">
        <v>37.579250385597561</v>
      </c>
      <c r="E11" s="612">
        <v>43.073287626836468</v>
      </c>
      <c r="F11" s="612">
        <v>44.713545427851351</v>
      </c>
      <c r="G11" s="621">
        <v>77.212284217599588</v>
      </c>
      <c r="I11" s="21" t="s">
        <v>10</v>
      </c>
      <c r="J11" s="20">
        <f t="shared" si="0"/>
        <v>-2.978515625E-2</v>
      </c>
      <c r="K11" s="20">
        <f t="shared" si="1"/>
        <v>2.783203125E-2</v>
      </c>
      <c r="L11" s="21" t="s">
        <v>10</v>
      </c>
      <c r="M11" s="20">
        <f t="shared" si="2"/>
        <v>-2.2199871640907264E-2</v>
      </c>
      <c r="N11" s="20">
        <f t="shared" si="3"/>
        <v>2.2660245684825497E-2</v>
      </c>
      <c r="O11" s="21" t="s">
        <v>10</v>
      </c>
      <c r="P11" s="20">
        <f t="shared" si="4"/>
        <v>-1.800785577040322E-2</v>
      </c>
      <c r="Q11" s="20">
        <f t="shared" si="5"/>
        <v>2.5807537841514596E-2</v>
      </c>
      <c r="R11" s="21" t="s">
        <v>10</v>
      </c>
      <c r="S11" s="20">
        <f t="shared" si="6"/>
        <v>-2.0164914491176841E-2</v>
      </c>
      <c r="T11" s="20">
        <f t="shared" si="7"/>
        <v>2.1864978567540709E-2</v>
      </c>
      <c r="U11" s="21" t="s">
        <v>10</v>
      </c>
      <c r="V11" s="20">
        <f t="shared" si="8"/>
        <v>-2.043783796349256E-2</v>
      </c>
      <c r="W11" s="20">
        <f t="shared" si="9"/>
        <v>2.2549040230257906E-2</v>
      </c>
      <c r="X11" s="21" t="s">
        <v>10</v>
      </c>
      <c r="Y11" s="20">
        <f t="shared" si="10"/>
        <v>-3.4513598497231519E-2</v>
      </c>
      <c r="Z11" s="20">
        <f t="shared" si="11"/>
        <v>2.9922939105456309E-2</v>
      </c>
    </row>
    <row r="12" spans="1:26" x14ac:dyDescent="0.25">
      <c r="A12" s="618" t="s">
        <v>11</v>
      </c>
      <c r="B12" s="613">
        <v>67</v>
      </c>
      <c r="C12" s="614">
        <v>56.700102093583219</v>
      </c>
      <c r="D12" s="614">
        <v>42.269507316434655</v>
      </c>
      <c r="E12" s="614">
        <v>34.925217913786938</v>
      </c>
      <c r="F12" s="614">
        <v>40.374557086727798</v>
      </c>
      <c r="G12" s="622">
        <v>41.837967633712054</v>
      </c>
      <c r="I12" s="21" t="s">
        <v>11</v>
      </c>
      <c r="J12" s="20">
        <f t="shared" si="0"/>
        <v>-3.271484375E-2</v>
      </c>
      <c r="K12" s="20">
        <f t="shared" si="1"/>
        <v>3.02734375E-2</v>
      </c>
      <c r="L12" s="21" t="s">
        <v>11</v>
      </c>
      <c r="M12" s="20">
        <f t="shared" si="2"/>
        <v>-2.7578540977471453E-2</v>
      </c>
      <c r="N12" s="20">
        <f t="shared" si="3"/>
        <v>2.6024259877365861E-2</v>
      </c>
      <c r="O12" s="21" t="s">
        <v>11</v>
      </c>
      <c r="P12" s="20">
        <f t="shared" si="4"/>
        <v>-2.0255411787886174E-2</v>
      </c>
      <c r="Q12" s="20">
        <f t="shared" si="5"/>
        <v>2.0925257145108664E-2</v>
      </c>
      <c r="R12" s="21" t="s">
        <v>11</v>
      </c>
      <c r="S12" s="20">
        <f t="shared" si="6"/>
        <v>-1.6350366355096728E-2</v>
      </c>
      <c r="T12" s="20">
        <f t="shared" si="7"/>
        <v>2.3846399152330226E-2</v>
      </c>
      <c r="U12" s="21" t="s">
        <v>11</v>
      </c>
      <c r="V12" s="20">
        <f t="shared" si="8"/>
        <v>-1.8454556615685829E-2</v>
      </c>
      <c r="W12" s="20">
        <f t="shared" si="9"/>
        <v>2.0060761011102941E-2</v>
      </c>
      <c r="X12" s="21" t="s">
        <v>11</v>
      </c>
      <c r="Y12" s="20">
        <f t="shared" si="10"/>
        <v>-1.8701413013254283E-2</v>
      </c>
      <c r="Z12" s="20">
        <f t="shared" si="11"/>
        <v>2.0836367359569109E-2</v>
      </c>
    </row>
    <row r="13" spans="1:26" x14ac:dyDescent="0.25">
      <c r="A13" s="618" t="s">
        <v>12</v>
      </c>
      <c r="B13" s="613">
        <v>69</v>
      </c>
      <c r="C13" s="614">
        <v>60.557324957047975</v>
      </c>
      <c r="D13" s="614">
        <v>51.200726557655472</v>
      </c>
      <c r="E13" s="614">
        <v>38.040914171217317</v>
      </c>
      <c r="F13" s="614">
        <v>31.554502038863781</v>
      </c>
      <c r="G13" s="622">
        <v>36.786145207183445</v>
      </c>
      <c r="I13" s="21" t="s">
        <v>12</v>
      </c>
      <c r="J13" s="20">
        <f t="shared" si="0"/>
        <v>-3.369140625E-2</v>
      </c>
      <c r="K13" s="20">
        <f t="shared" si="1"/>
        <v>3.41796875E-2</v>
      </c>
      <c r="L13" s="21" t="s">
        <v>12</v>
      </c>
      <c r="M13" s="20">
        <f t="shared" si="2"/>
        <v>-2.94546677368859E-2</v>
      </c>
      <c r="N13" s="20">
        <f t="shared" si="3"/>
        <v>2.8420784029969746E-2</v>
      </c>
      <c r="O13" s="21" t="s">
        <v>12</v>
      </c>
      <c r="P13" s="20">
        <f t="shared" si="4"/>
        <v>-2.4535223287569366E-2</v>
      </c>
      <c r="Q13" s="20">
        <f t="shared" si="5"/>
        <v>2.4189375204152746E-2</v>
      </c>
      <c r="R13" s="21" t="s">
        <v>12</v>
      </c>
      <c r="S13" s="20">
        <f t="shared" si="6"/>
        <v>-1.7808990761848977E-2</v>
      </c>
      <c r="T13" s="20">
        <f t="shared" si="7"/>
        <v>1.9263751945270104E-2</v>
      </c>
      <c r="U13" s="21" t="s">
        <v>12</v>
      </c>
      <c r="V13" s="20">
        <f t="shared" si="8"/>
        <v>-1.4423052198569163E-2</v>
      </c>
      <c r="W13" s="20">
        <f t="shared" si="9"/>
        <v>2.214406420605505E-2</v>
      </c>
      <c r="X13" s="21" t="s">
        <v>12</v>
      </c>
      <c r="Y13" s="20">
        <f t="shared" si="10"/>
        <v>-1.6443267529342075E-2</v>
      </c>
      <c r="Z13" s="20">
        <f t="shared" si="11"/>
        <v>1.8534794042607425E-2</v>
      </c>
    </row>
    <row r="14" spans="1:26" x14ac:dyDescent="0.25">
      <c r="A14" s="618" t="s">
        <v>13</v>
      </c>
      <c r="B14" s="613">
        <v>75</v>
      </c>
      <c r="C14" s="614">
        <v>60.862188690889965</v>
      </c>
      <c r="D14" s="614">
        <v>53.542100429850684</v>
      </c>
      <c r="E14" s="614">
        <v>45.238003825495717</v>
      </c>
      <c r="F14" s="614">
        <v>33.504971559530695</v>
      </c>
      <c r="G14" s="622">
        <v>27.904619915141954</v>
      </c>
      <c r="I14" s="21" t="s">
        <v>13</v>
      </c>
      <c r="J14" s="20">
        <f t="shared" si="0"/>
        <v>-3.662109375E-2</v>
      </c>
      <c r="K14" s="20">
        <f t="shared" si="1"/>
        <v>2.24609375E-2</v>
      </c>
      <c r="L14" s="21" t="s">
        <v>13</v>
      </c>
      <c r="M14" s="20">
        <f t="shared" si="2"/>
        <v>-2.9602951367176892E-2</v>
      </c>
      <c r="N14" s="20">
        <f t="shared" si="3"/>
        <v>3.1936011357108517E-2</v>
      </c>
      <c r="O14" s="21" t="s">
        <v>13</v>
      </c>
      <c r="P14" s="20">
        <f t="shared" si="4"/>
        <v>-2.5657202107328931E-2</v>
      </c>
      <c r="Q14" s="20">
        <f t="shared" si="5"/>
        <v>2.5947849284733149E-2</v>
      </c>
      <c r="R14" s="21" t="s">
        <v>13</v>
      </c>
      <c r="S14" s="20">
        <f t="shared" si="6"/>
        <v>-2.1178334163754434E-2</v>
      </c>
      <c r="T14" s="20">
        <f t="shared" si="7"/>
        <v>2.193811691752702E-2</v>
      </c>
      <c r="U14" s="21" t="s">
        <v>13</v>
      </c>
      <c r="V14" s="20">
        <f t="shared" si="8"/>
        <v>-1.5314580249737548E-2</v>
      </c>
      <c r="W14" s="20">
        <f t="shared" si="9"/>
        <v>1.7442199226063496E-2</v>
      </c>
      <c r="X14" s="21" t="s">
        <v>13</v>
      </c>
      <c r="Y14" s="20">
        <f t="shared" si="10"/>
        <v>-1.2473259374828025E-2</v>
      </c>
      <c r="Z14" s="20">
        <f t="shared" si="11"/>
        <v>2.026996466288981E-2</v>
      </c>
    </row>
    <row r="15" spans="1:26" x14ac:dyDescent="0.25">
      <c r="A15" s="618" t="s">
        <v>14</v>
      </c>
      <c r="B15" s="613">
        <v>64</v>
      </c>
      <c r="C15" s="614">
        <v>64.629096920508957</v>
      </c>
      <c r="D15" s="614">
        <v>52.142448668308056</v>
      </c>
      <c r="E15" s="614">
        <v>46.004503724546886</v>
      </c>
      <c r="F15" s="614">
        <v>38.848150837019844</v>
      </c>
      <c r="G15" s="622">
        <v>28.682124579559574</v>
      </c>
      <c r="I15" s="21" t="s">
        <v>14</v>
      </c>
      <c r="J15" s="20">
        <f t="shared" si="0"/>
        <v>-3.125E-2</v>
      </c>
      <c r="K15" s="20">
        <f t="shared" si="1"/>
        <v>3.125E-2</v>
      </c>
      <c r="L15" s="21" t="s">
        <v>14</v>
      </c>
      <c r="M15" s="20">
        <f t="shared" si="2"/>
        <v>-3.1435149707798198E-2</v>
      </c>
      <c r="N15" s="20">
        <f t="shared" si="3"/>
        <v>2.0756200946500637E-2</v>
      </c>
      <c r="O15" s="21" t="s">
        <v>14</v>
      </c>
      <c r="P15" s="20">
        <f t="shared" si="4"/>
        <v>-2.4986493490418621E-2</v>
      </c>
      <c r="Q15" s="20">
        <f t="shared" si="5"/>
        <v>2.9759778986582216E-2</v>
      </c>
      <c r="R15" s="21" t="s">
        <v>14</v>
      </c>
      <c r="S15" s="20">
        <f t="shared" si="6"/>
        <v>-2.1537173847777823E-2</v>
      </c>
      <c r="T15" s="20">
        <f t="shared" si="7"/>
        <v>2.3681272776156587E-2</v>
      </c>
      <c r="U15" s="21" t="s">
        <v>14</v>
      </c>
      <c r="V15" s="20">
        <f t="shared" si="8"/>
        <v>-1.7756861022561115E-2</v>
      </c>
      <c r="W15" s="20">
        <f t="shared" si="9"/>
        <v>2.0056872451941949E-2</v>
      </c>
      <c r="X15" s="21" t="s">
        <v>14</v>
      </c>
      <c r="Y15" s="20">
        <f t="shared" si="10"/>
        <v>-1.282080101395127E-2</v>
      </c>
      <c r="Z15" s="20">
        <f t="shared" si="11"/>
        <v>1.5954961345370947E-2</v>
      </c>
    </row>
    <row r="16" spans="1:26" x14ac:dyDescent="0.25">
      <c r="A16" s="618" t="s">
        <v>15</v>
      </c>
      <c r="B16" s="613">
        <v>26</v>
      </c>
      <c r="C16" s="614">
        <v>57.380879837181276</v>
      </c>
      <c r="D16" s="614">
        <v>57.190435005383421</v>
      </c>
      <c r="E16" s="614">
        <v>45.896567252357549</v>
      </c>
      <c r="F16" s="614">
        <v>40.628495627285965</v>
      </c>
      <c r="G16" s="622">
        <v>34.287102137827404</v>
      </c>
      <c r="I16" s="21" t="s">
        <v>15</v>
      </c>
      <c r="J16" s="20">
        <f t="shared" si="0"/>
        <v>-1.26953125E-2</v>
      </c>
      <c r="K16" s="20">
        <f t="shared" si="1"/>
        <v>2.099609375E-2</v>
      </c>
      <c r="L16" s="21" t="s">
        <v>15</v>
      </c>
      <c r="M16" s="20">
        <f t="shared" si="2"/>
        <v>-2.7909666605206336E-2</v>
      </c>
      <c r="N16" s="20">
        <f t="shared" si="3"/>
        <v>2.8132937038953077E-2</v>
      </c>
      <c r="O16" s="21" t="s">
        <v>15</v>
      </c>
      <c r="P16" s="20">
        <f t="shared" si="4"/>
        <v>-2.7405472287394792E-2</v>
      </c>
      <c r="Q16" s="20">
        <f t="shared" si="5"/>
        <v>1.8142221132785796E-2</v>
      </c>
      <c r="R16" s="21" t="s">
        <v>15</v>
      </c>
      <c r="S16" s="20">
        <f t="shared" si="6"/>
        <v>-2.1486643000190018E-2</v>
      </c>
      <c r="T16" s="20">
        <f t="shared" si="7"/>
        <v>2.6327789430745173E-2</v>
      </c>
      <c r="U16" s="21" t="s">
        <v>15</v>
      </c>
      <c r="V16" s="20">
        <f t="shared" si="8"/>
        <v>-1.8570627812790695E-2</v>
      </c>
      <c r="W16" s="20">
        <f t="shared" si="9"/>
        <v>2.0673419616856668E-2</v>
      </c>
      <c r="X16" s="21" t="s">
        <v>15</v>
      </c>
      <c r="Y16" s="20">
        <f t="shared" si="10"/>
        <v>-1.5326204745912808E-2</v>
      </c>
      <c r="Z16" s="20">
        <f t="shared" si="11"/>
        <v>1.7586020481511422E-2</v>
      </c>
    </row>
    <row r="17" spans="1:26" x14ac:dyDescent="0.25">
      <c r="A17" s="618" t="s">
        <v>16</v>
      </c>
      <c r="B17" s="613">
        <v>28</v>
      </c>
      <c r="C17" s="614">
        <v>21.038828055534662</v>
      </c>
      <c r="D17" s="614">
        <v>47.428791966468694</v>
      </c>
      <c r="E17" s="614">
        <v>46.644950412981615</v>
      </c>
      <c r="F17" s="614">
        <v>37.253711216670609</v>
      </c>
      <c r="G17" s="622">
        <v>33.092801166169707</v>
      </c>
      <c r="I17" s="21" t="s">
        <v>16</v>
      </c>
      <c r="J17" s="20">
        <f t="shared" si="0"/>
        <v>-1.3671875E-2</v>
      </c>
      <c r="K17" s="20">
        <f t="shared" si="1"/>
        <v>1.5625E-2</v>
      </c>
      <c r="L17" s="21" t="s">
        <v>16</v>
      </c>
      <c r="M17" s="20">
        <f t="shared" si="2"/>
        <v>-1.0233141744434401E-2</v>
      </c>
      <c r="N17" s="20">
        <f t="shared" si="3"/>
        <v>1.7975636148903552E-2</v>
      </c>
      <c r="O17" s="21" t="s">
        <v>16</v>
      </c>
      <c r="P17" s="20">
        <f t="shared" si="4"/>
        <v>-2.2727724378024363E-2</v>
      </c>
      <c r="Q17" s="20">
        <f t="shared" si="5"/>
        <v>2.3894423335645065E-2</v>
      </c>
      <c r="R17" s="21" t="s">
        <v>16</v>
      </c>
      <c r="S17" s="20">
        <f t="shared" si="6"/>
        <v>-2.1837001267972174E-2</v>
      </c>
      <c r="T17" s="20">
        <f t="shared" si="7"/>
        <v>1.4995985202583523E-2</v>
      </c>
      <c r="U17" s="21" t="s">
        <v>16</v>
      </c>
      <c r="V17" s="20">
        <f t="shared" si="8"/>
        <v>-1.7028068476779845E-2</v>
      </c>
      <c r="W17" s="20">
        <f t="shared" si="9"/>
        <v>2.2217081174938456E-2</v>
      </c>
      <c r="X17" s="21" t="s">
        <v>16</v>
      </c>
      <c r="Y17" s="20">
        <f t="shared" si="10"/>
        <v>-1.4792356736644204E-2</v>
      </c>
      <c r="Z17" s="20">
        <f t="shared" si="11"/>
        <v>1.7246725251101439E-2</v>
      </c>
    </row>
    <row r="18" spans="1:26" x14ac:dyDescent="0.25">
      <c r="A18" s="618" t="s">
        <v>17</v>
      </c>
      <c r="B18" s="613">
        <v>30</v>
      </c>
      <c r="C18" s="614">
        <v>21.281247918841331</v>
      </c>
      <c r="D18" s="614">
        <v>16.023226404219027</v>
      </c>
      <c r="E18" s="614">
        <v>36.904720542098701</v>
      </c>
      <c r="F18" s="614">
        <v>35.808522402189261</v>
      </c>
      <c r="G18" s="622">
        <v>28.470585815589466</v>
      </c>
      <c r="I18" s="21" t="s">
        <v>17</v>
      </c>
      <c r="J18" s="20">
        <f t="shared" si="0"/>
        <v>-1.46484375E-2</v>
      </c>
      <c r="K18" s="20">
        <f t="shared" si="1"/>
        <v>1.171875E-2</v>
      </c>
      <c r="L18" s="21" t="s">
        <v>17</v>
      </c>
      <c r="M18" s="20">
        <f t="shared" si="2"/>
        <v>-1.0351053104151556E-2</v>
      </c>
      <c r="N18" s="20">
        <f t="shared" si="3"/>
        <v>1.3354853813418612E-2</v>
      </c>
      <c r="O18" s="21" t="s">
        <v>17</v>
      </c>
      <c r="P18" s="20">
        <f t="shared" si="4"/>
        <v>-7.6782784941947313E-3</v>
      </c>
      <c r="Q18" s="20">
        <f t="shared" si="5"/>
        <v>1.5199703992871806E-2</v>
      </c>
      <c r="R18" s="21" t="s">
        <v>17</v>
      </c>
      <c r="S18" s="20">
        <f t="shared" si="6"/>
        <v>-1.7277077628700486E-2</v>
      </c>
      <c r="T18" s="20">
        <f t="shared" si="7"/>
        <v>2.0101268855685098E-2</v>
      </c>
      <c r="U18" s="21" t="s">
        <v>17</v>
      </c>
      <c r="V18" s="20">
        <f t="shared" si="8"/>
        <v>-1.6367496058860512E-2</v>
      </c>
      <c r="W18" s="20">
        <f t="shared" si="9"/>
        <v>1.2371428723983925E-2</v>
      </c>
      <c r="X18" s="21" t="s">
        <v>17</v>
      </c>
      <c r="Y18" s="20">
        <f t="shared" si="10"/>
        <v>-1.2726243987951504E-2</v>
      </c>
      <c r="Z18" s="20">
        <f t="shared" si="11"/>
        <v>1.8763510530526144E-2</v>
      </c>
    </row>
    <row r="19" spans="1:26" x14ac:dyDescent="0.25">
      <c r="A19" s="618" t="s">
        <v>18</v>
      </c>
      <c r="B19" s="613">
        <v>30</v>
      </c>
      <c r="C19" s="614">
        <v>20.478213295396525</v>
      </c>
      <c r="D19" s="614">
        <v>14.548269724170108</v>
      </c>
      <c r="E19" s="614">
        <v>10.980186116943322</v>
      </c>
      <c r="F19" s="614">
        <v>25.835398102063213</v>
      </c>
      <c r="G19" s="622">
        <v>24.726936371393453</v>
      </c>
      <c r="I19" s="21" t="s">
        <v>18</v>
      </c>
      <c r="J19" s="20">
        <f t="shared" si="0"/>
        <v>-1.46484375E-2</v>
      </c>
      <c r="K19" s="20">
        <f t="shared" si="1"/>
        <v>1.318359375E-2</v>
      </c>
      <c r="L19" s="21" t="s">
        <v>18</v>
      </c>
      <c r="M19" s="20">
        <f t="shared" si="2"/>
        <v>-9.9604625681336805E-3</v>
      </c>
      <c r="N19" s="20">
        <f t="shared" si="3"/>
        <v>8.7046036400047072E-3</v>
      </c>
      <c r="O19" s="21" t="s">
        <v>18</v>
      </c>
      <c r="P19" s="20">
        <f t="shared" si="4"/>
        <v>-6.9714840028364559E-3</v>
      </c>
      <c r="Q19" s="20">
        <f t="shared" si="5"/>
        <v>9.9638733614167956E-3</v>
      </c>
      <c r="R19" s="21" t="s">
        <v>18</v>
      </c>
      <c r="S19" s="20">
        <f t="shared" si="6"/>
        <v>-5.1404136146649421E-3</v>
      </c>
      <c r="T19" s="20">
        <f t="shared" si="7"/>
        <v>1.1247483187045746E-2</v>
      </c>
      <c r="U19" s="21" t="s">
        <v>18</v>
      </c>
      <c r="V19" s="20">
        <f t="shared" si="8"/>
        <v>-1.1808942348002584E-2</v>
      </c>
      <c r="W19" s="20">
        <f t="shared" si="9"/>
        <v>1.4916604824797914E-2</v>
      </c>
      <c r="X19" s="21" t="s">
        <v>18</v>
      </c>
      <c r="Y19" s="20">
        <f t="shared" si="10"/>
        <v>-1.1052846870632262E-2</v>
      </c>
      <c r="Z19" s="20">
        <f t="shared" si="11"/>
        <v>9.0203969676831072E-3</v>
      </c>
    </row>
    <row r="20" spans="1:26" ht="15.75" thickBot="1" x14ac:dyDescent="0.3">
      <c r="A20" s="619" t="s">
        <v>19</v>
      </c>
      <c r="B20" s="615">
        <v>16</v>
      </c>
      <c r="C20" s="616">
        <v>28.198440322091542</v>
      </c>
      <c r="D20" s="616">
        <v>29.56683294275334</v>
      </c>
      <c r="E20" s="616">
        <v>26.70918239625777</v>
      </c>
      <c r="F20" s="616">
        <v>22.798796062408989</v>
      </c>
      <c r="G20" s="623">
        <v>29.705172700958634</v>
      </c>
      <c r="I20" s="21" t="s">
        <v>19</v>
      </c>
      <c r="J20" s="20">
        <f t="shared" si="0"/>
        <v>-7.8125E-3</v>
      </c>
      <c r="K20" s="20">
        <f t="shared" si="1"/>
        <v>1.025390625E-2</v>
      </c>
      <c r="L20" s="21" t="s">
        <v>19</v>
      </c>
      <c r="M20" s="20">
        <f t="shared" si="2"/>
        <v>-1.3715528071537537E-2</v>
      </c>
      <c r="N20" s="20">
        <f t="shared" si="3"/>
        <v>1.7762440844045206E-2</v>
      </c>
      <c r="O20" s="21" t="s">
        <v>19</v>
      </c>
      <c r="P20" s="20">
        <f t="shared" si="4"/>
        <v>-1.4168331133735633E-2</v>
      </c>
      <c r="Q20" s="20">
        <f t="shared" si="5"/>
        <v>1.9691294672115223E-2</v>
      </c>
      <c r="R20" s="21" t="s">
        <v>19</v>
      </c>
      <c r="S20" s="20">
        <f t="shared" si="6"/>
        <v>-1.2503999783248969E-2</v>
      </c>
      <c r="T20" s="20">
        <f t="shared" si="7"/>
        <v>2.1890413885961441E-2</v>
      </c>
      <c r="U20" s="21" t="s">
        <v>19</v>
      </c>
      <c r="V20" s="20">
        <f t="shared" si="8"/>
        <v>-1.0420960700557404E-2</v>
      </c>
      <c r="W20" s="20">
        <f t="shared" si="9"/>
        <v>2.4460664914947174E-2</v>
      </c>
      <c r="X20" s="21" t="s">
        <v>19</v>
      </c>
      <c r="Y20" s="20">
        <f t="shared" si="10"/>
        <v>-1.3278099648010667E-2</v>
      </c>
      <c r="Z20" s="20">
        <f t="shared" si="11"/>
        <v>2.9161918500075133E-2</v>
      </c>
    </row>
    <row r="21" spans="1:26" ht="15.75" thickTop="1" x14ac:dyDescent="0.25">
      <c r="A21" s="618" t="s">
        <v>20</v>
      </c>
      <c r="B21" s="613">
        <v>1048</v>
      </c>
      <c r="C21" s="614">
        <v>1037.9565993307599</v>
      </c>
      <c r="D21" s="614">
        <v>1041.9032209154475</v>
      </c>
      <c r="E21" s="614">
        <v>1057.1856111555869</v>
      </c>
      <c r="F21" s="614">
        <v>1075.6227566103701</v>
      </c>
      <c r="G21" s="622">
        <v>1093.4765110125277</v>
      </c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 x14ac:dyDescent="0.25">
      <c r="A22" s="610"/>
      <c r="B22" s="610"/>
      <c r="C22" s="610"/>
      <c r="D22" s="610"/>
      <c r="E22" s="610"/>
      <c r="F22" s="610"/>
      <c r="G22" s="610"/>
    </row>
    <row r="23" spans="1:26" x14ac:dyDescent="0.25">
      <c r="A23" s="922" t="s">
        <v>160</v>
      </c>
      <c r="B23" s="923"/>
      <c r="C23" s="923"/>
      <c r="D23" s="923"/>
      <c r="E23" s="923"/>
      <c r="F23" s="923"/>
      <c r="G23" s="924"/>
    </row>
    <row r="24" spans="1:26" x14ac:dyDescent="0.25">
      <c r="A24" s="617" t="s">
        <v>1</v>
      </c>
      <c r="B24" s="611">
        <v>2010</v>
      </c>
      <c r="C24" s="611">
        <v>2015</v>
      </c>
      <c r="D24" s="611">
        <v>2020</v>
      </c>
      <c r="E24" s="611">
        <v>2025</v>
      </c>
      <c r="F24" s="611">
        <v>2030</v>
      </c>
      <c r="G24" s="620">
        <v>2035</v>
      </c>
      <c r="Q24" s="919" t="s">
        <v>223</v>
      </c>
      <c r="R24" s="918"/>
      <c r="S24" s="920">
        <f>(SUM(B$48:B$50,B$61:B$65)/SUM(B$51:B$60))*100</f>
        <v>67.047308319738988</v>
      </c>
    </row>
    <row r="25" spans="1:26" x14ac:dyDescent="0.25">
      <c r="A25" s="617" t="s">
        <v>2</v>
      </c>
      <c r="B25" s="611">
        <v>85</v>
      </c>
      <c r="C25" s="612">
        <v>84.819063607363304</v>
      </c>
      <c r="D25" s="612">
        <v>97.009011922897528</v>
      </c>
      <c r="E25" s="612">
        <v>106.73323572822288</v>
      </c>
      <c r="F25" s="612">
        <v>109.41597386990959</v>
      </c>
      <c r="G25" s="621">
        <v>108.24544853910368</v>
      </c>
      <c r="Q25" s="919" t="s">
        <v>224</v>
      </c>
      <c r="R25" s="918"/>
      <c r="S25" s="920">
        <f>(SUM(B$48:B$50)/SUM(B$51:B$60))*100</f>
        <v>44.453507340946167</v>
      </c>
    </row>
    <row r="26" spans="1:26" x14ac:dyDescent="0.25">
      <c r="A26" s="617" t="s">
        <v>3</v>
      </c>
      <c r="B26" s="611">
        <v>88</v>
      </c>
      <c r="C26" s="612">
        <v>82.437964008134983</v>
      </c>
      <c r="D26" s="612">
        <v>82.401482498542009</v>
      </c>
      <c r="E26" s="612">
        <v>94.562652951894748</v>
      </c>
      <c r="F26" s="612">
        <v>104.00039395274172</v>
      </c>
      <c r="G26" s="621">
        <v>106.50672570907595</v>
      </c>
      <c r="Q26" s="919" t="s">
        <v>225</v>
      </c>
      <c r="R26" s="918"/>
      <c r="S26" s="920">
        <f>(SUM(B$61:B$65)/SUM(B$51:B$60))*100</f>
        <v>22.593800978792821</v>
      </c>
    </row>
    <row r="27" spans="1:26" x14ac:dyDescent="0.25">
      <c r="A27" s="617" t="s">
        <v>4</v>
      </c>
      <c r="B27" s="611">
        <v>86</v>
      </c>
      <c r="C27" s="612">
        <v>85.660569032701503</v>
      </c>
      <c r="D27" s="612">
        <v>80.130064650063744</v>
      </c>
      <c r="E27" s="612">
        <v>80.257014793031132</v>
      </c>
      <c r="F27" s="612">
        <v>92.42631601633181</v>
      </c>
      <c r="G27" s="621">
        <v>101.6046387005558</v>
      </c>
      <c r="Q27" s="919" t="s">
        <v>226</v>
      </c>
      <c r="R27" s="918"/>
      <c r="S27" s="920">
        <f>(SUM(B$61:B$65)/SUM(B$48:B$50))*100</f>
        <v>50.825688073394495</v>
      </c>
    </row>
    <row r="28" spans="1:26" x14ac:dyDescent="0.25">
      <c r="A28" s="617" t="s">
        <v>5</v>
      </c>
      <c r="B28" s="611">
        <v>78</v>
      </c>
      <c r="C28" s="612">
        <v>83.539875856120901</v>
      </c>
      <c r="D28" s="612">
        <v>83.075274395340102</v>
      </c>
      <c r="E28" s="612">
        <v>77.621705207621716</v>
      </c>
      <c r="F28" s="612">
        <v>77.921361035738698</v>
      </c>
      <c r="G28" s="621">
        <v>90.048125122578028</v>
      </c>
      <c r="Q28" s="919" t="s">
        <v>227</v>
      </c>
      <c r="R28" s="918"/>
      <c r="S28" s="921">
        <f>(B$21/B$43)*100</f>
        <v>104.80000000000001</v>
      </c>
    </row>
    <row r="29" spans="1:26" x14ac:dyDescent="0.25">
      <c r="A29" s="617" t="s">
        <v>6</v>
      </c>
      <c r="B29" s="611">
        <v>57</v>
      </c>
      <c r="C29" s="612">
        <v>75.737919156912284</v>
      </c>
      <c r="D29" s="612">
        <v>80.765651377460159</v>
      </c>
      <c r="E29" s="612">
        <v>80.2130230965642</v>
      </c>
      <c r="F29" s="612">
        <v>74.877846933260599</v>
      </c>
      <c r="G29" s="621">
        <v>75.34048676539382</v>
      </c>
      <c r="Q29" s="919" t="s">
        <v>228</v>
      </c>
      <c r="R29" s="918"/>
      <c r="S29" s="921">
        <f>(SUM(B$48)/SUM(B$28:B$33))*1000</f>
        <v>551.13636363636363</v>
      </c>
    </row>
    <row r="30" spans="1:26" x14ac:dyDescent="0.25">
      <c r="A30" s="617" t="s">
        <v>7</v>
      </c>
      <c r="B30" s="611">
        <v>53</v>
      </c>
      <c r="C30" s="612">
        <v>55.165690239118362</v>
      </c>
      <c r="D30" s="612">
        <v>73.678307094087629</v>
      </c>
      <c r="E30" s="612">
        <v>78.234666324440283</v>
      </c>
      <c r="F30" s="612">
        <v>77.621305359319635</v>
      </c>
      <c r="G30" s="621">
        <v>72.394026978561769</v>
      </c>
      <c r="Q30" s="919" t="s">
        <v>229</v>
      </c>
      <c r="R30" s="918"/>
      <c r="S30" s="921">
        <f>(SUM(B$52:B$54)/SUM(B$48:B$51,B$55:B$65))*100</f>
        <v>18.381502890173408</v>
      </c>
    </row>
    <row r="31" spans="1:26" x14ac:dyDescent="0.25">
      <c r="A31" s="617" t="s">
        <v>8</v>
      </c>
      <c r="B31" s="611">
        <v>58</v>
      </c>
      <c r="C31" s="612">
        <v>50.94849992405765</v>
      </c>
      <c r="D31" s="612">
        <v>53.265188516232712</v>
      </c>
      <c r="E31" s="612">
        <v>71.518658762452276</v>
      </c>
      <c r="F31" s="612">
        <v>75.622525480002935</v>
      </c>
      <c r="G31" s="621">
        <v>74.962313118432789</v>
      </c>
      <c r="Q31" s="918"/>
      <c r="R31" s="918"/>
      <c r="S31" s="904"/>
    </row>
    <row r="32" spans="1:26" x14ac:dyDescent="0.25">
      <c r="A32" s="617" t="s">
        <v>9</v>
      </c>
      <c r="B32" s="611">
        <v>49</v>
      </c>
      <c r="C32" s="612">
        <v>56.157913896084224</v>
      </c>
      <c r="D32" s="612">
        <v>49.015476111216145</v>
      </c>
      <c r="E32" s="612">
        <v>51.497707994591366</v>
      </c>
      <c r="F32" s="612">
        <v>69.516897278714268</v>
      </c>
      <c r="G32" s="621">
        <v>73.19175919774888</v>
      </c>
      <c r="Q32" s="904"/>
      <c r="R32" s="904"/>
      <c r="S32" s="904"/>
    </row>
    <row r="33" spans="1:19" x14ac:dyDescent="0.25">
      <c r="A33" s="617" t="s">
        <v>10</v>
      </c>
      <c r="B33" s="611">
        <v>57</v>
      </c>
      <c r="C33" s="612">
        <v>46.588332749178129</v>
      </c>
      <c r="D33" s="612">
        <v>53.8558248548403</v>
      </c>
      <c r="E33" s="612">
        <v>46.704711354287113</v>
      </c>
      <c r="F33" s="612">
        <v>49.332396924326538</v>
      </c>
      <c r="G33" s="621">
        <v>66.942265641229682</v>
      </c>
      <c r="Q33" s="904"/>
      <c r="R33" s="904"/>
      <c r="S33" s="904"/>
    </row>
    <row r="34" spans="1:19" x14ac:dyDescent="0.25">
      <c r="A34" s="618" t="s">
        <v>11</v>
      </c>
      <c r="B34" s="613">
        <v>62</v>
      </c>
      <c r="C34" s="614">
        <v>53.504577822371608</v>
      </c>
      <c r="D34" s="614">
        <v>43.667357605754823</v>
      </c>
      <c r="E34" s="614">
        <v>50.937126958911506</v>
      </c>
      <c r="F34" s="614">
        <v>43.88858304824025</v>
      </c>
      <c r="G34" s="622">
        <v>46.614192338084237</v>
      </c>
      <c r="Q34" s="904"/>
      <c r="R34" s="904"/>
      <c r="S34" s="904"/>
    </row>
    <row r="35" spans="1:19" x14ac:dyDescent="0.25">
      <c r="A35" s="618" t="s">
        <v>12</v>
      </c>
      <c r="B35" s="613">
        <v>70</v>
      </c>
      <c r="C35" s="614">
        <v>58.431711720911764</v>
      </c>
      <c r="D35" s="614">
        <v>50.479002001006535</v>
      </c>
      <c r="E35" s="614">
        <v>41.148358386231109</v>
      </c>
      <c r="F35" s="614">
        <v>48.446397442006997</v>
      </c>
      <c r="G35" s="622">
        <v>41.465215099123085</v>
      </c>
      <c r="Q35" s="904"/>
      <c r="R35" s="904"/>
      <c r="S35" s="904"/>
    </row>
    <row r="36" spans="1:19" x14ac:dyDescent="0.25">
      <c r="A36" s="618" t="s">
        <v>13</v>
      </c>
      <c r="B36" s="613">
        <v>46</v>
      </c>
      <c r="C36" s="614">
        <v>65.65884344240996</v>
      </c>
      <c r="D36" s="614">
        <v>54.148630335065256</v>
      </c>
      <c r="E36" s="614">
        <v>46.860938606671006</v>
      </c>
      <c r="F36" s="614">
        <v>38.159739246848822</v>
      </c>
      <c r="G36" s="622">
        <v>45.347061470779138</v>
      </c>
      <c r="Q36" s="904"/>
      <c r="R36" s="904"/>
      <c r="S36" s="904"/>
    </row>
    <row r="37" spans="1:19" x14ac:dyDescent="0.25">
      <c r="A37" s="618" t="s">
        <v>14</v>
      </c>
      <c r="B37" s="613">
        <v>64</v>
      </c>
      <c r="C37" s="614">
        <v>42.673711916192069</v>
      </c>
      <c r="D37" s="614">
        <v>62.103461967686378</v>
      </c>
      <c r="E37" s="614">
        <v>50.584408582703347</v>
      </c>
      <c r="F37" s="614">
        <v>43.880075726330539</v>
      </c>
      <c r="G37" s="622">
        <v>35.693728377190638</v>
      </c>
      <c r="Q37" s="904"/>
      <c r="R37" s="904"/>
      <c r="S37" s="904"/>
    </row>
    <row r="38" spans="1:19" x14ac:dyDescent="0.25">
      <c r="A38" s="618" t="s">
        <v>15</v>
      </c>
      <c r="B38" s="613">
        <v>43</v>
      </c>
      <c r="C38" s="614">
        <v>57.839912691684354</v>
      </c>
      <c r="D38" s="614">
        <v>37.859647433447385</v>
      </c>
      <c r="E38" s="614">
        <v>56.237503373766572</v>
      </c>
      <c r="F38" s="614">
        <v>45.228946860159425</v>
      </c>
      <c r="G38" s="622">
        <v>39.342661176982368</v>
      </c>
      <c r="Q38" s="904"/>
      <c r="R38" s="904"/>
      <c r="S38" s="904"/>
    </row>
    <row r="39" spans="1:19" x14ac:dyDescent="0.25">
      <c r="A39" s="618" t="s">
        <v>16</v>
      </c>
      <c r="B39" s="613">
        <v>32</v>
      </c>
      <c r="C39" s="614">
        <v>36.957009642842387</v>
      </c>
      <c r="D39" s="614">
        <v>49.86348895716224</v>
      </c>
      <c r="E39" s="614">
        <v>32.03219057344819</v>
      </c>
      <c r="F39" s="614">
        <v>48.606142692997054</v>
      </c>
      <c r="G39" s="622">
        <v>38.583605010579063</v>
      </c>
      <c r="Q39" s="904"/>
      <c r="R39" s="904"/>
      <c r="S39" s="904"/>
    </row>
    <row r="40" spans="1:19" x14ac:dyDescent="0.25">
      <c r="A40" s="618" t="s">
        <v>17</v>
      </c>
      <c r="B40" s="613">
        <v>24</v>
      </c>
      <c r="C40" s="614">
        <v>27.456912071029382</v>
      </c>
      <c r="D40" s="614">
        <v>31.719127997120051</v>
      </c>
      <c r="E40" s="614">
        <v>42.937337297618456</v>
      </c>
      <c r="F40" s="614">
        <v>27.065995984770527</v>
      </c>
      <c r="G40" s="622">
        <v>41.976889431541593</v>
      </c>
      <c r="Q40" s="904"/>
      <c r="R40" s="904"/>
      <c r="S40" s="904"/>
    </row>
    <row r="41" spans="1:19" x14ac:dyDescent="0.25">
      <c r="A41" s="618" t="s">
        <v>18</v>
      </c>
      <c r="B41" s="613">
        <v>27</v>
      </c>
      <c r="C41" s="614">
        <v>17.896230097002558</v>
      </c>
      <c r="D41" s="614">
        <v>20.792863771958306</v>
      </c>
      <c r="E41" s="614">
        <v>24.025198748331263</v>
      </c>
      <c r="F41" s="614">
        <v>32.634287866177552</v>
      </c>
      <c r="G41" s="622">
        <v>20.18003003889002</v>
      </c>
      <c r="Q41" s="904"/>
      <c r="R41" s="904"/>
      <c r="S41" s="904"/>
    </row>
    <row r="42" spans="1:19" ht="15.75" thickBot="1" x14ac:dyDescent="0.3">
      <c r="A42" s="619" t="s">
        <v>19</v>
      </c>
      <c r="B42" s="615">
        <v>21</v>
      </c>
      <c r="C42" s="616">
        <v>36.518690749859054</v>
      </c>
      <c r="D42" s="616">
        <v>41.092293404315285</v>
      </c>
      <c r="E42" s="616">
        <v>46.759042493985014</v>
      </c>
      <c r="F42" s="616">
        <v>53.514616067688848</v>
      </c>
      <c r="G42" s="623">
        <v>65.239744263087829</v>
      </c>
      <c r="Q42" s="904"/>
      <c r="R42" s="904"/>
      <c r="S42" s="904"/>
    </row>
    <row r="43" spans="1:19" ht="15.75" thickTop="1" x14ac:dyDescent="0.25">
      <c r="A43" s="618" t="s">
        <v>20</v>
      </c>
      <c r="B43" s="613">
        <v>1000</v>
      </c>
      <c r="C43" s="614">
        <v>1017.9934286239744</v>
      </c>
      <c r="D43" s="614">
        <v>1044.9221548941964</v>
      </c>
      <c r="E43" s="614">
        <v>1078.865481234772</v>
      </c>
      <c r="F43" s="614">
        <v>1112.1598017855661</v>
      </c>
      <c r="G43" s="622">
        <v>1143.6789169789383</v>
      </c>
      <c r="Q43" s="904"/>
      <c r="R43" s="904"/>
      <c r="S43" s="904"/>
    </row>
    <row r="44" spans="1:19" x14ac:dyDescent="0.25">
      <c r="A44" s="610"/>
      <c r="B44" s="610"/>
      <c r="C44" s="610"/>
      <c r="D44" s="610"/>
      <c r="E44" s="610"/>
      <c r="F44" s="610"/>
      <c r="G44" s="610"/>
      <c r="Q44" s="919" t="s">
        <v>223</v>
      </c>
      <c r="R44" s="918"/>
      <c r="S44" s="920">
        <f>(SUM(C$48:C$50,C$61:C$65)/SUM(C$51:C$60))*100</f>
        <v>73.021091308861727</v>
      </c>
    </row>
    <row r="45" spans="1:19" x14ac:dyDescent="0.25">
      <c r="A45" s="610"/>
      <c r="B45" s="610"/>
      <c r="C45" s="610"/>
      <c r="D45" s="610"/>
      <c r="E45" s="610"/>
      <c r="F45" s="610"/>
      <c r="G45" s="610"/>
      <c r="Q45" s="919" t="s">
        <v>224</v>
      </c>
      <c r="R45" s="918"/>
      <c r="S45" s="920">
        <f>(SUM(C$48:C$50)/SUM(C$51:C$60))*100</f>
        <v>45.666400786975544</v>
      </c>
    </row>
    <row r="46" spans="1:19" x14ac:dyDescent="0.25">
      <c r="A46" s="922" t="s">
        <v>161</v>
      </c>
      <c r="B46" s="923"/>
      <c r="C46" s="923"/>
      <c r="D46" s="923"/>
      <c r="E46" s="923"/>
      <c r="F46" s="923"/>
      <c r="G46" s="924"/>
      <c r="Q46" s="919" t="s">
        <v>225</v>
      </c>
      <c r="R46" s="918"/>
      <c r="S46" s="920">
        <f>(SUM(C$61:C$65)/SUM(C$51:C$60))*100</f>
        <v>27.354690521886177</v>
      </c>
    </row>
    <row r="47" spans="1:19" x14ac:dyDescent="0.25">
      <c r="A47" s="617" t="s">
        <v>1</v>
      </c>
      <c r="B47" s="611">
        <v>2010</v>
      </c>
      <c r="C47" s="611">
        <v>2015</v>
      </c>
      <c r="D47" s="611">
        <v>2020</v>
      </c>
      <c r="E47" s="611">
        <v>2025</v>
      </c>
      <c r="F47" s="611">
        <v>2030</v>
      </c>
      <c r="G47" s="620">
        <v>2035</v>
      </c>
      <c r="Q47" s="919" t="s">
        <v>226</v>
      </c>
      <c r="R47" s="918"/>
      <c r="S47" s="920">
        <f>(SUM(C$61:C$65)/SUM(C$48:C$50))*100</f>
        <v>59.901130920061405</v>
      </c>
    </row>
    <row r="48" spans="1:19" x14ac:dyDescent="0.25">
      <c r="A48" s="617" t="s">
        <v>2</v>
      </c>
      <c r="B48" s="611">
        <v>194</v>
      </c>
      <c r="C48" s="612">
        <v>172.88060254691493</v>
      </c>
      <c r="D48" s="612">
        <v>197.98096379999464</v>
      </c>
      <c r="E48" s="612">
        <v>217.82286933774253</v>
      </c>
      <c r="F48" s="612">
        <v>223.29790697420674</v>
      </c>
      <c r="G48" s="621">
        <v>220.90907863089546</v>
      </c>
      <c r="Q48" s="919" t="s">
        <v>227</v>
      </c>
      <c r="R48" s="918"/>
      <c r="S48" s="921">
        <f>(C$21/C$43)*100</f>
        <v>101.96103139229197</v>
      </c>
    </row>
    <row r="49" spans="1:19" x14ac:dyDescent="0.25">
      <c r="A49" s="617" t="s">
        <v>3</v>
      </c>
      <c r="B49" s="611">
        <v>186</v>
      </c>
      <c r="C49" s="612">
        <v>188.21559974636241</v>
      </c>
      <c r="D49" s="612">
        <v>167.22015803095718</v>
      </c>
      <c r="E49" s="612">
        <v>192.73369214053324</v>
      </c>
      <c r="F49" s="612">
        <v>211.946377385863</v>
      </c>
      <c r="G49" s="621">
        <v>217.05468980162965</v>
      </c>
      <c r="Q49" s="919" t="s">
        <v>228</v>
      </c>
      <c r="R49" s="918"/>
      <c r="S49" s="921">
        <f>(SUM(C$48)/SUM(C$28:C$33))*1000</f>
        <v>469.60784727937005</v>
      </c>
    </row>
    <row r="50" spans="1:19" x14ac:dyDescent="0.25">
      <c r="A50" s="617" t="s">
        <v>4</v>
      </c>
      <c r="B50" s="611">
        <v>165</v>
      </c>
      <c r="C50" s="612">
        <v>181.5419076870507</v>
      </c>
      <c r="D50" s="612">
        <v>183.37087353362733</v>
      </c>
      <c r="E50" s="612">
        <v>162.43765571827967</v>
      </c>
      <c r="F50" s="612">
        <v>188.48341514851853</v>
      </c>
      <c r="G50" s="621">
        <v>207.14608645902996</v>
      </c>
      <c r="Q50" s="919" t="s">
        <v>229</v>
      </c>
      <c r="R50" s="918"/>
      <c r="S50" s="921">
        <f>(SUM(C$52:C$54)/SUM(C$48:C$51,C$55:C$65))*100</f>
        <v>22.439791312131646</v>
      </c>
    </row>
    <row r="51" spans="1:19" x14ac:dyDescent="0.25">
      <c r="A51" s="617" t="s">
        <v>5</v>
      </c>
      <c r="B51" s="611">
        <v>175</v>
      </c>
      <c r="C51" s="612">
        <v>159.83833975507673</v>
      </c>
      <c r="D51" s="612">
        <v>176.69645097267676</v>
      </c>
      <c r="E51" s="612">
        <v>178.18369996545192</v>
      </c>
      <c r="F51" s="612">
        <v>157.40128496527123</v>
      </c>
      <c r="G51" s="621">
        <v>183.88342363127856</v>
      </c>
      <c r="Q51" s="904"/>
      <c r="R51" s="904"/>
      <c r="S51" s="904"/>
    </row>
    <row r="52" spans="1:19" x14ac:dyDescent="0.25">
      <c r="A52" s="617" t="s">
        <v>6</v>
      </c>
      <c r="B52" s="611">
        <v>113</v>
      </c>
      <c r="C52" s="612">
        <v>169.00565465268176</v>
      </c>
      <c r="D52" s="612">
        <v>152.9355486753104</v>
      </c>
      <c r="E52" s="612">
        <v>169.82232682465275</v>
      </c>
      <c r="F52" s="612">
        <v>170.89036939745321</v>
      </c>
      <c r="G52" s="621">
        <v>150.68822383368058</v>
      </c>
      <c r="Q52" s="904"/>
      <c r="R52" s="904"/>
      <c r="S52" s="904"/>
    </row>
    <row r="53" spans="1:19" x14ac:dyDescent="0.25">
      <c r="A53" s="617" t="s">
        <v>7</v>
      </c>
      <c r="B53" s="611">
        <v>104</v>
      </c>
      <c r="C53" s="612">
        <v>108.36681016722505</v>
      </c>
      <c r="D53" s="612">
        <v>163.06442484288209</v>
      </c>
      <c r="E53" s="612">
        <v>146.26047756557512</v>
      </c>
      <c r="F53" s="612">
        <v>163.15200392587718</v>
      </c>
      <c r="G53" s="621">
        <v>163.78787357771853</v>
      </c>
      <c r="Q53" s="904"/>
      <c r="R53" s="904"/>
      <c r="S53" s="904"/>
    </row>
    <row r="54" spans="1:19" x14ac:dyDescent="0.25">
      <c r="A54" s="617" t="s">
        <v>8</v>
      </c>
      <c r="B54" s="611">
        <v>101</v>
      </c>
      <c r="C54" s="612">
        <v>99.425707416966986</v>
      </c>
      <c r="D54" s="612">
        <v>103.75079855722194</v>
      </c>
      <c r="E54" s="612">
        <v>157.1134893708284</v>
      </c>
      <c r="F54" s="612">
        <v>139.68003109134077</v>
      </c>
      <c r="G54" s="621">
        <v>156.55872183424333</v>
      </c>
      <c r="Q54" s="904"/>
      <c r="R54" s="904"/>
      <c r="S54" s="904"/>
    </row>
    <row r="55" spans="1:19" x14ac:dyDescent="0.25">
      <c r="A55" s="617" t="s">
        <v>9</v>
      </c>
      <c r="B55" s="611">
        <v>98</v>
      </c>
      <c r="C55" s="612">
        <v>96.381324267184226</v>
      </c>
      <c r="D55" s="612">
        <v>94.732869667776043</v>
      </c>
      <c r="E55" s="612">
        <v>99.032531108819512</v>
      </c>
      <c r="F55" s="612">
        <v>150.85333728724754</v>
      </c>
      <c r="G55" s="621">
        <v>133.0361976303667</v>
      </c>
      <c r="Q55" s="904"/>
      <c r="R55" s="904"/>
      <c r="S55" s="904"/>
    </row>
    <row r="56" spans="1:19" x14ac:dyDescent="0.25">
      <c r="A56" s="617" t="s">
        <v>10</v>
      </c>
      <c r="B56" s="611">
        <v>118</v>
      </c>
      <c r="C56" s="612">
        <v>92.230159469892925</v>
      </c>
      <c r="D56" s="612">
        <v>91.435075240437868</v>
      </c>
      <c r="E56" s="612">
        <v>89.777998981123574</v>
      </c>
      <c r="F56" s="612">
        <v>94.045942352177889</v>
      </c>
      <c r="G56" s="621">
        <v>144.15454985882928</v>
      </c>
      <c r="Q56" s="904"/>
      <c r="R56" s="904"/>
      <c r="S56" s="904"/>
    </row>
    <row r="57" spans="1:19" x14ac:dyDescent="0.25">
      <c r="A57" s="618" t="s">
        <v>11</v>
      </c>
      <c r="B57" s="613">
        <v>129</v>
      </c>
      <c r="C57" s="614">
        <v>110.20467991595483</v>
      </c>
      <c r="D57" s="614">
        <v>85.936864922189471</v>
      </c>
      <c r="E57" s="614">
        <v>85.862344872698444</v>
      </c>
      <c r="F57" s="614">
        <v>84.26314013496804</v>
      </c>
      <c r="G57" s="622">
        <v>88.452159971796291</v>
      </c>
      <c r="Q57" s="904"/>
      <c r="R57" s="904"/>
      <c r="S57" s="904"/>
    </row>
    <row r="58" spans="1:19" x14ac:dyDescent="0.25">
      <c r="A58" s="618" t="s">
        <v>12</v>
      </c>
      <c r="B58" s="613">
        <v>139</v>
      </c>
      <c r="C58" s="614">
        <v>118.98903667795975</v>
      </c>
      <c r="D58" s="614">
        <v>101.67972855866201</v>
      </c>
      <c r="E58" s="614">
        <v>79.189272557448419</v>
      </c>
      <c r="F58" s="614">
        <v>80.000899480870771</v>
      </c>
      <c r="G58" s="622">
        <v>78.251360306306537</v>
      </c>
      <c r="Q58" s="904"/>
      <c r="R58" s="904"/>
      <c r="S58" s="904"/>
    </row>
    <row r="59" spans="1:19" x14ac:dyDescent="0.25">
      <c r="A59" s="618" t="s">
        <v>13</v>
      </c>
      <c r="B59" s="613">
        <v>121</v>
      </c>
      <c r="C59" s="614">
        <v>126.52103213329993</v>
      </c>
      <c r="D59" s="614">
        <v>107.69073076491594</v>
      </c>
      <c r="E59" s="614">
        <v>92.098942432166723</v>
      </c>
      <c r="F59" s="614">
        <v>71.664710806379517</v>
      </c>
      <c r="G59" s="622">
        <v>73.251681385921088</v>
      </c>
      <c r="Q59" s="904"/>
      <c r="R59" s="904"/>
      <c r="S59" s="904"/>
    </row>
    <row r="60" spans="1:19" x14ac:dyDescent="0.25">
      <c r="A60" s="618" t="s">
        <v>14</v>
      </c>
      <c r="B60" s="613">
        <v>128</v>
      </c>
      <c r="C60" s="614">
        <v>107.30280883670102</v>
      </c>
      <c r="D60" s="614">
        <v>114.24591063599443</v>
      </c>
      <c r="E60" s="614">
        <v>96.58891230725024</v>
      </c>
      <c r="F60" s="614">
        <v>82.728226563350375</v>
      </c>
      <c r="G60" s="622">
        <v>64.375852956750208</v>
      </c>
      <c r="Q60" s="904"/>
      <c r="R60" s="904"/>
      <c r="S60" s="904"/>
    </row>
    <row r="61" spans="1:19" x14ac:dyDescent="0.25">
      <c r="A61" s="618" t="s">
        <v>15</v>
      </c>
      <c r="B61" s="613">
        <v>69</v>
      </c>
      <c r="C61" s="614">
        <v>115.22079252886563</v>
      </c>
      <c r="D61" s="614">
        <v>95.050082438830799</v>
      </c>
      <c r="E61" s="614">
        <v>102.13407062612413</v>
      </c>
      <c r="F61" s="614">
        <v>85.857442487445383</v>
      </c>
      <c r="G61" s="622">
        <v>73.629763314809765</v>
      </c>
      <c r="Q61" s="904"/>
      <c r="R61" s="904"/>
      <c r="S61" s="904"/>
    </row>
    <row r="62" spans="1:19" x14ac:dyDescent="0.25">
      <c r="A62" s="618" t="s">
        <v>16</v>
      </c>
      <c r="B62" s="613">
        <v>60</v>
      </c>
      <c r="C62" s="614">
        <v>57.995837698377045</v>
      </c>
      <c r="D62" s="614">
        <v>97.292280923630926</v>
      </c>
      <c r="E62" s="614">
        <v>78.677140986429805</v>
      </c>
      <c r="F62" s="614">
        <v>85.859853909667663</v>
      </c>
      <c r="G62" s="622">
        <v>71.67640617674877</v>
      </c>
      <c r="Q62" s="904"/>
      <c r="R62" s="904"/>
      <c r="S62" s="904"/>
    </row>
    <row r="63" spans="1:19" x14ac:dyDescent="0.25">
      <c r="A63" s="618" t="s">
        <v>17</v>
      </c>
      <c r="B63" s="613">
        <v>54</v>
      </c>
      <c r="C63" s="614">
        <v>48.738159989870709</v>
      </c>
      <c r="D63" s="614">
        <v>47.742354401339078</v>
      </c>
      <c r="E63" s="614">
        <v>79.842057839717157</v>
      </c>
      <c r="F63" s="614">
        <v>62.874518386959792</v>
      </c>
      <c r="G63" s="622">
        <v>70.447475247131052</v>
      </c>
      <c r="Q63" s="904"/>
      <c r="R63" s="904"/>
      <c r="S63" s="904"/>
    </row>
    <row r="64" spans="1:19" x14ac:dyDescent="0.25">
      <c r="A64" s="618" t="s">
        <v>18</v>
      </c>
      <c r="B64" s="613">
        <v>57</v>
      </c>
      <c r="C64" s="614">
        <v>38.374443392399087</v>
      </c>
      <c r="D64" s="614">
        <v>35.341133496128414</v>
      </c>
      <c r="E64" s="614">
        <v>35.005384865274586</v>
      </c>
      <c r="F64" s="614">
        <v>58.469685968240768</v>
      </c>
      <c r="G64" s="622">
        <v>44.906966410283474</v>
      </c>
      <c r="Q64" s="919" t="s">
        <v>223</v>
      </c>
      <c r="R64" s="918"/>
      <c r="S64" s="920">
        <f>(SUM(D$48:D$50,D$61:D$65)/SUM(D$51:D$60))*100</f>
        <v>75.044513077327295</v>
      </c>
    </row>
    <row r="65" spans="1:19" ht="15.75" thickBot="1" x14ac:dyDescent="0.3">
      <c r="A65" s="619" t="s">
        <v>19</v>
      </c>
      <c r="B65" s="615">
        <v>37</v>
      </c>
      <c r="C65" s="616">
        <v>64.717131071950604</v>
      </c>
      <c r="D65" s="616">
        <v>70.659126347068621</v>
      </c>
      <c r="E65" s="616">
        <v>73.46822489024278</v>
      </c>
      <c r="F65" s="616">
        <v>76.313412130097845</v>
      </c>
      <c r="G65" s="623">
        <v>94.944916964046456</v>
      </c>
      <c r="Q65" s="919" t="s">
        <v>224</v>
      </c>
      <c r="R65" s="918"/>
      <c r="S65" s="920">
        <f>(SUM(D$48:D$50)/SUM(D$51:D$60))*100</f>
        <v>46.014639715215807</v>
      </c>
    </row>
    <row r="66" spans="1:19" ht="15.75" thickTop="1" x14ac:dyDescent="0.25">
      <c r="A66" s="618" t="s">
        <v>20</v>
      </c>
      <c r="B66" s="613">
        <v>2048</v>
      </c>
      <c r="C66" s="614">
        <v>2055.9500279547342</v>
      </c>
      <c r="D66" s="614">
        <v>2086.8253758096439</v>
      </c>
      <c r="E66" s="614">
        <v>2136.0510923903589</v>
      </c>
      <c r="F66" s="614">
        <v>2187.7825583959366</v>
      </c>
      <c r="G66" s="622">
        <v>2237.1554279914658</v>
      </c>
      <c r="Q66" s="919" t="s">
        <v>225</v>
      </c>
      <c r="R66" s="918"/>
      <c r="S66" s="920">
        <f>(SUM(D$61:D$65)/SUM(D$51:D$60))*100</f>
        <v>29.029873362111474</v>
      </c>
    </row>
    <row r="67" spans="1:19" x14ac:dyDescent="0.25">
      <c r="Q67" s="919" t="s">
        <v>226</v>
      </c>
      <c r="R67" s="918"/>
      <c r="S67" s="920">
        <f>(SUM(D$61:D$65)/SUM(D$48:D$50))*100</f>
        <v>63.088342192348144</v>
      </c>
    </row>
    <row r="68" spans="1:19" x14ac:dyDescent="0.25">
      <c r="Q68" s="919" t="s">
        <v>227</v>
      </c>
      <c r="R68" s="918"/>
      <c r="S68" s="921">
        <f>(D$21/D$43)*100</f>
        <v>99.711085274189188</v>
      </c>
    </row>
    <row r="69" spans="1:19" x14ac:dyDescent="0.25">
      <c r="Q69" s="919" t="s">
        <v>228</v>
      </c>
      <c r="R69" s="918"/>
      <c r="S69" s="921">
        <f>(SUM(D$48)/SUM(D$28:D$33))*1000</f>
        <v>502.9292159619194</v>
      </c>
    </row>
    <row r="70" spans="1:19" x14ac:dyDescent="0.25">
      <c r="Q70" s="919" t="s">
        <v>229</v>
      </c>
      <c r="R70" s="918"/>
      <c r="S70" s="921">
        <f>(SUM(D$52:D$54)/SUM(D$48:D$51,D$55:D$65))*100</f>
        <v>25.178883484588944</v>
      </c>
    </row>
    <row r="71" spans="1:19" x14ac:dyDescent="0.25">
      <c r="Q71" s="904"/>
      <c r="R71" s="904"/>
      <c r="S71" s="904"/>
    </row>
    <row r="72" spans="1:19" x14ac:dyDescent="0.25">
      <c r="Q72" s="904"/>
      <c r="R72" s="904"/>
      <c r="S72" s="904"/>
    </row>
    <row r="73" spans="1:19" x14ac:dyDescent="0.25">
      <c r="Q73" s="904"/>
      <c r="R73" s="904"/>
      <c r="S73" s="904"/>
    </row>
    <row r="74" spans="1:19" x14ac:dyDescent="0.25">
      <c r="Q74" s="904"/>
      <c r="R74" s="904"/>
      <c r="S74" s="904"/>
    </row>
    <row r="75" spans="1:19" x14ac:dyDescent="0.25">
      <c r="Q75" s="904"/>
      <c r="R75" s="904"/>
      <c r="S75" s="904"/>
    </row>
    <row r="76" spans="1:19" x14ac:dyDescent="0.25">
      <c r="Q76" s="904"/>
      <c r="R76" s="904"/>
      <c r="S76" s="904"/>
    </row>
    <row r="77" spans="1:19" x14ac:dyDescent="0.25">
      <c r="Q77" s="904"/>
      <c r="R77" s="904"/>
      <c r="S77" s="904"/>
    </row>
    <row r="78" spans="1:19" x14ac:dyDescent="0.25">
      <c r="Q78" s="904"/>
      <c r="R78" s="904"/>
      <c r="S78" s="904"/>
    </row>
    <row r="79" spans="1:19" x14ac:dyDescent="0.25">
      <c r="Q79" s="904"/>
      <c r="R79" s="904"/>
      <c r="S79" s="904"/>
    </row>
    <row r="80" spans="1:19" x14ac:dyDescent="0.25">
      <c r="Q80" s="904"/>
      <c r="R80" s="904"/>
      <c r="S80" s="904"/>
    </row>
    <row r="81" spans="17:19" x14ac:dyDescent="0.25">
      <c r="Q81" s="904"/>
      <c r="R81" s="904"/>
      <c r="S81" s="904"/>
    </row>
    <row r="82" spans="17:19" x14ac:dyDescent="0.25">
      <c r="Q82" s="904"/>
      <c r="R82" s="904"/>
      <c r="S82" s="904"/>
    </row>
    <row r="83" spans="17:19" x14ac:dyDescent="0.25">
      <c r="Q83" s="904"/>
      <c r="R83" s="904"/>
      <c r="S83" s="904"/>
    </row>
    <row r="84" spans="17:19" x14ac:dyDescent="0.25">
      <c r="Q84" s="919" t="s">
        <v>223</v>
      </c>
      <c r="R84" s="918"/>
      <c r="S84" s="920">
        <f>(SUM(E$48:E$50,E$61:E$65)/SUM(E$51:E$60))*100</f>
        <v>78.909240874402087</v>
      </c>
    </row>
    <row r="85" spans="17:19" x14ac:dyDescent="0.25">
      <c r="Q85" s="919" t="s">
        <v>224</v>
      </c>
      <c r="R85" s="918"/>
      <c r="S85" s="920">
        <f>(SUM(E$48:E$50)/SUM(E$51:E$60))*100</f>
        <v>47.992279205896338</v>
      </c>
    </row>
    <row r="86" spans="17:19" x14ac:dyDescent="0.25">
      <c r="Q86" s="919" t="s">
        <v>225</v>
      </c>
      <c r="R86" s="918"/>
      <c r="S86" s="920">
        <f>(SUM(E$61:E$65)/SUM(E$51:E$60))*100</f>
        <v>30.916961668505742</v>
      </c>
    </row>
    <row r="87" spans="17:19" x14ac:dyDescent="0.25">
      <c r="Q87" s="919" t="s">
        <v>226</v>
      </c>
      <c r="R87" s="918"/>
      <c r="S87" s="920">
        <f>(SUM(E$61:E$65)/SUM(E$48:E$50))*100</f>
        <v>64.420698870886881</v>
      </c>
    </row>
    <row r="88" spans="17:19" x14ac:dyDescent="0.25">
      <c r="Q88" s="919" t="s">
        <v>227</v>
      </c>
      <c r="R88" s="918"/>
      <c r="S88" s="921">
        <f>(E$21/E$43)*100</f>
        <v>97.990493675414257</v>
      </c>
    </row>
    <row r="89" spans="17:19" x14ac:dyDescent="0.25">
      <c r="Q89" s="919" t="s">
        <v>228</v>
      </c>
      <c r="R89" s="918"/>
      <c r="S89" s="921">
        <f>(SUM(E$48)/SUM(E$28:E$33))*1000</f>
        <v>536.78655358015317</v>
      </c>
    </row>
    <row r="90" spans="17:19" x14ac:dyDescent="0.25">
      <c r="Q90" s="919" t="s">
        <v>229</v>
      </c>
      <c r="R90" s="918"/>
      <c r="S90" s="921">
        <f>(SUM(E$52:E$54)/SUM(E$48:E$51,E$55:E$65))*100</f>
        <v>28.456861907071723</v>
      </c>
    </row>
    <row r="91" spans="17:19" x14ac:dyDescent="0.25">
      <c r="Q91" s="904"/>
      <c r="R91" s="904"/>
      <c r="S91" s="904"/>
    </row>
    <row r="92" spans="17:19" x14ac:dyDescent="0.25">
      <c r="Q92" s="904"/>
      <c r="R92" s="904"/>
      <c r="S92" s="904"/>
    </row>
    <row r="93" spans="17:19" x14ac:dyDescent="0.25">
      <c r="Q93" s="904"/>
      <c r="R93" s="904"/>
      <c r="S93" s="904"/>
    </row>
    <row r="94" spans="17:19" x14ac:dyDescent="0.25">
      <c r="Q94" s="904"/>
      <c r="R94" s="904"/>
      <c r="S94" s="904"/>
    </row>
    <row r="95" spans="17:19" x14ac:dyDescent="0.25">
      <c r="Q95" s="904"/>
      <c r="R95" s="904"/>
      <c r="S95" s="904"/>
    </row>
    <row r="96" spans="17:19" x14ac:dyDescent="0.25">
      <c r="Q96" s="904"/>
      <c r="R96" s="904"/>
      <c r="S96" s="904"/>
    </row>
    <row r="97" spans="17:19" x14ac:dyDescent="0.25">
      <c r="Q97" s="904"/>
      <c r="R97" s="904"/>
      <c r="S97" s="904"/>
    </row>
    <row r="98" spans="17:19" x14ac:dyDescent="0.25">
      <c r="Q98" s="904"/>
      <c r="R98" s="904"/>
      <c r="S98" s="904"/>
    </row>
    <row r="99" spans="17:19" x14ac:dyDescent="0.25">
      <c r="Q99" s="904"/>
      <c r="R99" s="904"/>
      <c r="S99" s="904"/>
    </row>
    <row r="100" spans="17:19" x14ac:dyDescent="0.25">
      <c r="Q100" s="904"/>
      <c r="R100" s="904"/>
      <c r="S100" s="904"/>
    </row>
    <row r="101" spans="17:19" x14ac:dyDescent="0.25">
      <c r="Q101" s="904"/>
      <c r="R101" s="904"/>
      <c r="S101" s="904"/>
    </row>
    <row r="102" spans="17:19" x14ac:dyDescent="0.25">
      <c r="Q102" s="904"/>
      <c r="R102" s="904"/>
      <c r="S102" s="904"/>
    </row>
    <row r="103" spans="17:19" x14ac:dyDescent="0.25">
      <c r="Q103" s="904"/>
      <c r="R103" s="904"/>
      <c r="S103" s="904"/>
    </row>
    <row r="104" spans="17:19" x14ac:dyDescent="0.25">
      <c r="Q104" s="919" t="s">
        <v>223</v>
      </c>
      <c r="R104" s="918"/>
      <c r="S104" s="920">
        <f>(SUM(F$48:F$50,F$61:F$65)/SUM(F$51:F$60))*100</f>
        <v>83.127084849124628</v>
      </c>
    </row>
    <row r="105" spans="17:19" x14ac:dyDescent="0.25">
      <c r="Q105" s="919" t="s">
        <v>224</v>
      </c>
      <c r="R105" s="918"/>
      <c r="S105" s="920">
        <f>(SUM(F$48:F$50)/SUM(F$51:F$60))*100</f>
        <v>52.20876951976652</v>
      </c>
    </row>
    <row r="106" spans="17:19" x14ac:dyDescent="0.25">
      <c r="Q106" s="919" t="s">
        <v>225</v>
      </c>
      <c r="R106" s="918"/>
      <c r="S106" s="920">
        <f>(SUM(F$61:F$65)/SUM(F$51:F$60))*100</f>
        <v>30.918315329358105</v>
      </c>
    </row>
    <row r="107" spans="17:19" x14ac:dyDescent="0.25">
      <c r="Q107" s="919" t="s">
        <v>226</v>
      </c>
      <c r="R107" s="918"/>
      <c r="S107" s="920">
        <f>(SUM(F$61:F$65)/SUM(F$48:F$50))*100</f>
        <v>59.220540176975959</v>
      </c>
    </row>
    <row r="108" spans="17:19" x14ac:dyDescent="0.25">
      <c r="Q108" s="919" t="s">
        <v>227</v>
      </c>
      <c r="R108" s="918"/>
      <c r="S108" s="921">
        <f>(F$21/F$43)*100</f>
        <v>96.714766608491331</v>
      </c>
    </row>
    <row r="109" spans="17:19" x14ac:dyDescent="0.25">
      <c r="Q109" s="919" t="s">
        <v>228</v>
      </c>
      <c r="R109" s="918"/>
      <c r="S109" s="921">
        <f>(SUM(F$48)/SUM(F$28:F$33))*1000</f>
        <v>525.53997713165427</v>
      </c>
    </row>
    <row r="110" spans="17:19" x14ac:dyDescent="0.25">
      <c r="Q110" s="919" t="s">
        <v>229</v>
      </c>
      <c r="R110" s="918"/>
      <c r="S110" s="921">
        <f>(SUM(F$52:F$54)/SUM(F$48:F$51,F$55:F$65))*100</f>
        <v>27.637443371771475</v>
      </c>
    </row>
    <row r="111" spans="17:19" x14ac:dyDescent="0.25">
      <c r="Q111" s="904"/>
      <c r="R111" s="904"/>
      <c r="S111" s="904"/>
    </row>
    <row r="112" spans="17:19" x14ac:dyDescent="0.25">
      <c r="Q112" s="904"/>
      <c r="R112" s="904"/>
      <c r="S112" s="904"/>
    </row>
    <row r="113" spans="17:19" x14ac:dyDescent="0.25">
      <c r="Q113" s="904"/>
      <c r="R113" s="904"/>
      <c r="S113" s="904"/>
    </row>
    <row r="114" spans="17:19" x14ac:dyDescent="0.25">
      <c r="Q114" s="904"/>
      <c r="R114" s="904"/>
      <c r="S114" s="904"/>
    </row>
    <row r="115" spans="17:19" x14ac:dyDescent="0.25">
      <c r="Q115" s="904"/>
      <c r="R115" s="904"/>
      <c r="S115" s="904"/>
    </row>
    <row r="116" spans="17:19" x14ac:dyDescent="0.25">
      <c r="Q116" s="904"/>
      <c r="R116" s="904"/>
      <c r="S116" s="904"/>
    </row>
    <row r="117" spans="17:19" x14ac:dyDescent="0.25">
      <c r="Q117" s="904"/>
      <c r="R117" s="904"/>
      <c r="S117" s="904"/>
    </row>
    <row r="118" spans="17:19" x14ac:dyDescent="0.25">
      <c r="Q118" s="904"/>
      <c r="R118" s="904"/>
      <c r="S118" s="904"/>
    </row>
    <row r="119" spans="17:19" x14ac:dyDescent="0.25">
      <c r="Q119" s="904"/>
      <c r="R119" s="904"/>
      <c r="S119" s="904"/>
    </row>
    <row r="120" spans="17:19" x14ac:dyDescent="0.25">
      <c r="Q120" s="904"/>
      <c r="R120" s="904"/>
      <c r="S120" s="904"/>
    </row>
    <row r="121" spans="17:19" x14ac:dyDescent="0.25">
      <c r="Q121" s="904"/>
      <c r="R121" s="904"/>
      <c r="S121" s="904"/>
    </row>
    <row r="122" spans="17:19" x14ac:dyDescent="0.25">
      <c r="Q122" s="904"/>
      <c r="R122" s="904"/>
      <c r="S122" s="904"/>
    </row>
    <row r="123" spans="17:19" x14ac:dyDescent="0.25">
      <c r="Q123" s="904"/>
      <c r="R123" s="904"/>
      <c r="S123" s="904"/>
    </row>
    <row r="124" spans="17:19" x14ac:dyDescent="0.25">
      <c r="Q124" s="919" t="s">
        <v>223</v>
      </c>
      <c r="R124" s="918"/>
      <c r="S124" s="920">
        <f>(SUM(G$48:G$50,G$61:G$65)/SUM(G$51:G$60))*100</f>
        <v>80.935212917273674</v>
      </c>
    </row>
    <row r="125" spans="17:19" x14ac:dyDescent="0.25">
      <c r="Q125" s="919" t="s">
        <v>224</v>
      </c>
      <c r="R125" s="918"/>
      <c r="S125" s="920">
        <f>(SUM(G$48:G$50)/SUM(G$51:G$60))*100</f>
        <v>52.174778510865416</v>
      </c>
    </row>
    <row r="126" spans="17:19" x14ac:dyDescent="0.25">
      <c r="Q126" s="919" t="s">
        <v>225</v>
      </c>
      <c r="R126" s="918"/>
      <c r="S126" s="920">
        <f>(SUM(G$61:G$65)/SUM(G$51:G$60))*100</f>
        <v>28.760434406408258</v>
      </c>
    </row>
    <row r="127" spans="17:19" x14ac:dyDescent="0.25">
      <c r="Q127" s="919" t="s">
        <v>226</v>
      </c>
      <c r="R127" s="918"/>
      <c r="S127" s="920">
        <f>(SUM(G$61:G$65)/SUM(G$48:G$50))*100</f>
        <v>55.123251554233022</v>
      </c>
    </row>
    <row r="128" spans="17:19" x14ac:dyDescent="0.25">
      <c r="Q128" s="919" t="s">
        <v>227</v>
      </c>
      <c r="R128" s="918"/>
      <c r="S128" s="921">
        <f>(G$21/G$43)*100</f>
        <v>95.61044579723287</v>
      </c>
    </row>
    <row r="129" spans="17:19" x14ac:dyDescent="0.25">
      <c r="Q129" s="919" t="s">
        <v>228</v>
      </c>
      <c r="R129" s="918"/>
      <c r="S129" s="921">
        <f>(SUM(G$48)/SUM(G$28:G$33))*1000</f>
        <v>487.7883274249956</v>
      </c>
    </row>
    <row r="130" spans="17:19" x14ac:dyDescent="0.25">
      <c r="Q130" s="919" t="s">
        <v>229</v>
      </c>
      <c r="R130" s="918"/>
      <c r="S130" s="921">
        <f>(SUM(G$52:G$54)/SUM(G$48:G$51,G$55:G$65))*100</f>
        <v>26.670591856132571</v>
      </c>
    </row>
    <row r="147" spans="4:8" x14ac:dyDescent="0.25">
      <c r="D147" s="19"/>
      <c r="E147" s="19"/>
      <c r="F147" s="19"/>
      <c r="G147" s="19"/>
      <c r="H147" s="19"/>
    </row>
  </sheetData>
  <mergeCells count="3">
    <mergeCell ref="A1:G1"/>
    <mergeCell ref="A23:G23"/>
    <mergeCell ref="A46:G46"/>
  </mergeCells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Z147"/>
  <sheetViews>
    <sheetView zoomScaleNormal="100" workbookViewId="0">
      <selection sqref="A1:G1"/>
    </sheetView>
  </sheetViews>
  <sheetFormatPr defaultRowHeight="15" x14ac:dyDescent="0.25"/>
  <cols>
    <col min="1" max="9" width="9.140625" style="18"/>
    <col min="10" max="11" width="11.140625" style="18" bestFit="1" customWidth="1"/>
    <col min="12" max="12" width="11.140625" style="18" customWidth="1"/>
    <col min="13" max="14" width="11.140625" style="18" bestFit="1" customWidth="1"/>
    <col min="15" max="15" width="11.140625" style="18" customWidth="1"/>
    <col min="16" max="17" width="11.140625" style="18" bestFit="1" customWidth="1"/>
    <col min="18" max="18" width="11.140625" style="18" customWidth="1"/>
    <col min="19" max="20" width="11.140625" style="18" bestFit="1" customWidth="1"/>
    <col min="21" max="21" width="11.140625" style="18" customWidth="1"/>
    <col min="22" max="23" width="11.140625" style="18" bestFit="1" customWidth="1"/>
    <col min="24" max="24" width="11.140625" style="18" customWidth="1"/>
    <col min="25" max="26" width="11.140625" style="18" bestFit="1" customWidth="1"/>
    <col min="27" max="16384" width="9.140625" style="18"/>
  </cols>
  <sheetData>
    <row r="1" spans="1:26" x14ac:dyDescent="0.25">
      <c r="A1" s="922" t="s">
        <v>162</v>
      </c>
      <c r="B1" s="923"/>
      <c r="C1" s="923"/>
      <c r="D1" s="923"/>
      <c r="E1" s="923"/>
      <c r="F1" s="923"/>
      <c r="G1" s="924"/>
      <c r="J1" s="20" t="s">
        <v>23</v>
      </c>
      <c r="K1" s="20" t="s">
        <v>24</v>
      </c>
      <c r="L1" s="20"/>
      <c r="M1" s="20" t="s">
        <v>23</v>
      </c>
      <c r="N1" s="20" t="s">
        <v>24</v>
      </c>
      <c r="O1" s="20"/>
      <c r="P1" s="20" t="s">
        <v>23</v>
      </c>
      <c r="Q1" s="20" t="s">
        <v>24</v>
      </c>
      <c r="R1" s="20"/>
      <c r="S1" s="20" t="s">
        <v>23</v>
      </c>
      <c r="T1" s="20" t="s">
        <v>24</v>
      </c>
      <c r="U1" s="20"/>
      <c r="V1" s="20" t="s">
        <v>23</v>
      </c>
      <c r="W1" s="20" t="s">
        <v>24</v>
      </c>
      <c r="X1" s="20"/>
      <c r="Y1" s="20" t="s">
        <v>23</v>
      </c>
      <c r="Z1" s="20" t="s">
        <v>24</v>
      </c>
    </row>
    <row r="2" spans="1:26" x14ac:dyDescent="0.25">
      <c r="A2" s="631" t="s">
        <v>1</v>
      </c>
      <c r="B2" s="625">
        <v>2010</v>
      </c>
      <c r="C2" s="625">
        <v>2015</v>
      </c>
      <c r="D2" s="625">
        <v>2020</v>
      </c>
      <c r="E2" s="625">
        <v>2025</v>
      </c>
      <c r="F2" s="625">
        <v>2030</v>
      </c>
      <c r="G2" s="634">
        <v>2035</v>
      </c>
      <c r="J2" s="1">
        <f>B2</f>
        <v>2010</v>
      </c>
      <c r="K2" s="1">
        <f>B24</f>
        <v>2010</v>
      </c>
      <c r="L2" s="1"/>
      <c r="M2" s="1">
        <v>2015</v>
      </c>
      <c r="N2" s="1">
        <v>2015</v>
      </c>
      <c r="O2" s="1"/>
      <c r="P2" s="1">
        <v>2020</v>
      </c>
      <c r="Q2" s="1">
        <v>2020</v>
      </c>
      <c r="R2" s="1"/>
      <c r="S2" s="1">
        <v>2025</v>
      </c>
      <c r="T2" s="1">
        <v>2025</v>
      </c>
      <c r="U2" s="1"/>
      <c r="V2" s="1">
        <v>2030</v>
      </c>
      <c r="W2" s="1">
        <v>2030</v>
      </c>
      <c r="X2" s="1"/>
      <c r="Y2" s="1">
        <v>2035</v>
      </c>
      <c r="Z2" s="1">
        <v>2035</v>
      </c>
    </row>
    <row r="3" spans="1:26" x14ac:dyDescent="0.25">
      <c r="A3" s="631" t="s">
        <v>2</v>
      </c>
      <c r="B3" s="625">
        <v>89</v>
      </c>
      <c r="C3" s="626">
        <v>54.479267137691515</v>
      </c>
      <c r="D3" s="626">
        <v>60.416348786275179</v>
      </c>
      <c r="E3" s="626">
        <v>69.008897961185198</v>
      </c>
      <c r="F3" s="626">
        <v>73.876324433645351</v>
      </c>
      <c r="G3" s="635">
        <v>68.017078287131582</v>
      </c>
      <c r="I3" s="21" t="s">
        <v>2</v>
      </c>
      <c r="J3" s="20">
        <f>-B3/B$66</f>
        <v>-3.7254081205525327E-2</v>
      </c>
      <c r="K3" s="20">
        <f>B25/B$66</f>
        <v>2.8045207199665131E-2</v>
      </c>
      <c r="L3" s="21" t="s">
        <v>2</v>
      </c>
      <c r="M3" s="20">
        <f>-C3/C$66</f>
        <v>-2.3979618998371061E-2</v>
      </c>
      <c r="N3" s="20">
        <f>C25/C$66</f>
        <v>2.3187974174860466E-2</v>
      </c>
      <c r="O3" s="21" t="s">
        <v>2</v>
      </c>
      <c r="P3" s="20">
        <f>-D3/D$66</f>
        <v>-2.7963496171549914E-2</v>
      </c>
      <c r="Q3" s="20">
        <f>D25/D$66</f>
        <v>2.6862311869809287E-2</v>
      </c>
      <c r="R3" s="21" t="s">
        <v>2</v>
      </c>
      <c r="S3" s="20">
        <f>-E3/E$66</f>
        <v>-3.340062142718387E-2</v>
      </c>
      <c r="T3" s="20">
        <f>E25/E$66</f>
        <v>3.209097736935259E-2</v>
      </c>
      <c r="U3" s="21" t="s">
        <v>2</v>
      </c>
      <c r="V3" s="20">
        <f>-F3/F$66</f>
        <v>-3.7301619152337498E-2</v>
      </c>
      <c r="W3" s="20">
        <f>F25/F$66</f>
        <v>3.5838802227105948E-2</v>
      </c>
      <c r="X3" s="21" t="s">
        <v>2</v>
      </c>
      <c r="Y3" s="20">
        <f>-G3/G$66</f>
        <v>-3.607795790455804E-2</v>
      </c>
      <c r="Z3" s="20">
        <f>G25/G$66</f>
        <v>3.4663136429723684E-2</v>
      </c>
    </row>
    <row r="4" spans="1:26" x14ac:dyDescent="0.25">
      <c r="A4" s="631" t="s">
        <v>3</v>
      </c>
      <c r="B4" s="625">
        <v>76</v>
      </c>
      <c r="C4" s="626">
        <v>85.128121589710588</v>
      </c>
      <c r="D4" s="626">
        <v>50.039558676106175</v>
      </c>
      <c r="E4" s="626">
        <v>57.607982467694924</v>
      </c>
      <c r="F4" s="626">
        <v>65.636907101817329</v>
      </c>
      <c r="G4" s="635">
        <v>69.887892782809985</v>
      </c>
      <c r="I4" s="21" t="s">
        <v>3</v>
      </c>
      <c r="J4" s="20">
        <f t="shared" ref="J4:J20" si="0">-B4/B$66</f>
        <v>-3.1812473838426121E-2</v>
      </c>
      <c r="K4" s="20">
        <f t="shared" ref="K4:K20" si="1">B26/B$66</f>
        <v>3.4323984930933443E-2</v>
      </c>
      <c r="L4" s="21" t="s">
        <v>3</v>
      </c>
      <c r="M4" s="20">
        <f t="shared" ref="M4:M20" si="2">-C4/C$66</f>
        <v>-3.7470032711874782E-2</v>
      </c>
      <c r="N4" s="20">
        <f t="shared" ref="N4:N20" si="3">C26/C$66</f>
        <v>2.7691228797714577E-2</v>
      </c>
      <c r="O4" s="21" t="s">
        <v>3</v>
      </c>
      <c r="P4" s="20">
        <f t="shared" ref="P4:P20" si="4">-D4/D$66</f>
        <v>-2.3160635085965636E-2</v>
      </c>
      <c r="Q4" s="20">
        <f t="shared" ref="Q4:Q20" si="5">D26/D$66</f>
        <v>2.2857821258732591E-2</v>
      </c>
      <c r="R4" s="21" t="s">
        <v>3</v>
      </c>
      <c r="S4" s="20">
        <f t="shared" ref="S4:S20" si="6">-E4/E$66</f>
        <v>-2.7882526318121739E-2</v>
      </c>
      <c r="T4" s="20">
        <f t="shared" ref="T4:T20" si="7">E26/E$66</f>
        <v>2.6758841618466846E-2</v>
      </c>
      <c r="U4" s="21" t="s">
        <v>3</v>
      </c>
      <c r="V4" s="20">
        <f t="shared" ref="V4:V20" si="8">-F4/F$66</f>
        <v>-3.3141374179334417E-2</v>
      </c>
      <c r="W4" s="20">
        <f t="shared" ref="W4:W20" si="9">F26/F$66</f>
        <v>3.1853459122583382E-2</v>
      </c>
      <c r="X4" s="21" t="s">
        <v>3</v>
      </c>
      <c r="Y4" s="20">
        <f t="shared" ref="Y4:Y20" si="10">-G4/G$66</f>
        <v>-3.7070284660161892E-2</v>
      </c>
      <c r="Z4" s="20">
        <f t="shared" ref="Z4:Z20" si="11">G26/G$66</f>
        <v>3.5626841959044794E-2</v>
      </c>
    </row>
    <row r="5" spans="1:26" x14ac:dyDescent="0.25">
      <c r="A5" s="631" t="s">
        <v>4</v>
      </c>
      <c r="B5" s="625">
        <v>82</v>
      </c>
      <c r="C5" s="626">
        <v>71.995991434256865</v>
      </c>
      <c r="D5" s="626">
        <v>81.420229532647028</v>
      </c>
      <c r="E5" s="626">
        <v>45.668410471477451</v>
      </c>
      <c r="F5" s="626">
        <v>55.02303806887388</v>
      </c>
      <c r="G5" s="635">
        <v>62.392939599376838</v>
      </c>
      <c r="I5" s="21" t="s">
        <v>4</v>
      </c>
      <c r="J5" s="20">
        <f t="shared" si="0"/>
        <v>-3.4323984930933443E-2</v>
      </c>
      <c r="K5" s="20">
        <f t="shared" si="1"/>
        <v>3.0975303474257011E-2</v>
      </c>
      <c r="L5" s="21" t="s">
        <v>4</v>
      </c>
      <c r="M5" s="20">
        <f t="shared" si="2"/>
        <v>-3.1689788330669925E-2</v>
      </c>
      <c r="N5" s="20">
        <f t="shared" si="3"/>
        <v>3.4505457212865007E-2</v>
      </c>
      <c r="O5" s="21" t="s">
        <v>4</v>
      </c>
      <c r="P5" s="20">
        <f t="shared" si="4"/>
        <v>-3.7685069067598324E-2</v>
      </c>
      <c r="Q5" s="20">
        <f t="shared" si="5"/>
        <v>2.7265856194168766E-2</v>
      </c>
      <c r="R5" s="21" t="s">
        <v>4</v>
      </c>
      <c r="S5" s="20">
        <f t="shared" si="6"/>
        <v>-2.2103719004424753E-2</v>
      </c>
      <c r="T5" s="20">
        <f t="shared" si="7"/>
        <v>2.2371988395930475E-2</v>
      </c>
      <c r="U5" s="21" t="s">
        <v>4</v>
      </c>
      <c r="V5" s="20">
        <f t="shared" si="8"/>
        <v>-2.7782221522040945E-2</v>
      </c>
      <c r="W5" s="20">
        <f t="shared" si="9"/>
        <v>2.6600825046491642E-2</v>
      </c>
      <c r="X5" s="21" t="s">
        <v>4</v>
      </c>
      <c r="Y5" s="20">
        <f t="shared" si="10"/>
        <v>-3.3094774211050282E-2</v>
      </c>
      <c r="Z5" s="20">
        <f t="shared" si="11"/>
        <v>3.1821526711046322E-2</v>
      </c>
    </row>
    <row r="6" spans="1:26" x14ac:dyDescent="0.25">
      <c r="A6" s="631" t="s">
        <v>5</v>
      </c>
      <c r="B6" s="625">
        <v>87</v>
      </c>
      <c r="C6" s="626">
        <v>77.714317472075166</v>
      </c>
      <c r="D6" s="626">
        <v>67.976399200806327</v>
      </c>
      <c r="E6" s="626">
        <v>77.704979295111741</v>
      </c>
      <c r="F6" s="626">
        <v>41.288877276329814</v>
      </c>
      <c r="G6" s="635">
        <v>52.559984027397185</v>
      </c>
      <c r="I6" s="21" t="s">
        <v>5</v>
      </c>
      <c r="J6" s="20">
        <f t="shared" si="0"/>
        <v>-3.6416910841356218E-2</v>
      </c>
      <c r="K6" s="20">
        <f t="shared" si="1"/>
        <v>2.5533696107157805E-2</v>
      </c>
      <c r="L6" s="21" t="s">
        <v>5</v>
      </c>
      <c r="M6" s="20">
        <f t="shared" si="2"/>
        <v>-3.4206769319947566E-2</v>
      </c>
      <c r="N6" s="20">
        <f t="shared" si="3"/>
        <v>3.1259435548546995E-2</v>
      </c>
      <c r="O6" s="21" t="s">
        <v>5</v>
      </c>
      <c r="P6" s="20">
        <f t="shared" si="4"/>
        <v>-3.1462639119948198E-2</v>
      </c>
      <c r="Q6" s="20">
        <f t="shared" si="5"/>
        <v>3.4597789264296741E-2</v>
      </c>
      <c r="R6" s="21" t="s">
        <v>5</v>
      </c>
      <c r="S6" s="20">
        <f t="shared" si="6"/>
        <v>-3.7609564463744895E-2</v>
      </c>
      <c r="T6" s="20">
        <f t="shared" si="7"/>
        <v>2.6569052250924621E-2</v>
      </c>
      <c r="U6" s="21" t="s">
        <v>5</v>
      </c>
      <c r="V6" s="20">
        <f t="shared" si="8"/>
        <v>-2.0847571765330447E-2</v>
      </c>
      <c r="W6" s="20">
        <f t="shared" si="9"/>
        <v>2.1781690888535418E-2</v>
      </c>
      <c r="X6" s="21" t="s">
        <v>5</v>
      </c>
      <c r="Y6" s="20">
        <f t="shared" si="10"/>
        <v>-2.7879128874070427E-2</v>
      </c>
      <c r="Z6" s="20">
        <f t="shared" si="11"/>
        <v>2.6598736902316941E-2</v>
      </c>
    </row>
    <row r="7" spans="1:26" x14ac:dyDescent="0.25">
      <c r="A7" s="631" t="s">
        <v>6</v>
      </c>
      <c r="B7" s="625">
        <v>50</v>
      </c>
      <c r="C7" s="626">
        <v>84.1595491998238</v>
      </c>
      <c r="D7" s="626">
        <v>73.066982836289753</v>
      </c>
      <c r="E7" s="626">
        <v>63.748460245447156</v>
      </c>
      <c r="F7" s="626">
        <v>73.76944458386545</v>
      </c>
      <c r="G7" s="635">
        <v>36.799623810372843</v>
      </c>
      <c r="I7" s="21" t="s">
        <v>6</v>
      </c>
      <c r="J7" s="20">
        <f t="shared" si="0"/>
        <v>-2.0929259104227712E-2</v>
      </c>
      <c r="K7" s="20">
        <f t="shared" si="1"/>
        <v>1.6324822101297615E-2</v>
      </c>
      <c r="L7" s="21" t="s">
        <v>6</v>
      </c>
      <c r="M7" s="20">
        <f t="shared" si="2"/>
        <v>-3.7043705448273283E-2</v>
      </c>
      <c r="N7" s="20">
        <f t="shared" si="3"/>
        <v>2.5899385666877616E-2</v>
      </c>
      <c r="O7" s="21" t="s">
        <v>6</v>
      </c>
      <c r="P7" s="20">
        <f t="shared" si="4"/>
        <v>-3.3818797988557837E-2</v>
      </c>
      <c r="Q7" s="20">
        <f t="shared" si="5"/>
        <v>3.1340119346301057E-2</v>
      </c>
      <c r="R7" s="21" t="s">
        <v>6</v>
      </c>
      <c r="S7" s="20">
        <f t="shared" si="6"/>
        <v>-3.0854545575002144E-2</v>
      </c>
      <c r="T7" s="20">
        <f t="shared" si="7"/>
        <v>3.4267772770761575E-2</v>
      </c>
      <c r="U7" s="21" t="s">
        <v>6</v>
      </c>
      <c r="V7" s="20">
        <f t="shared" si="8"/>
        <v>-3.7247653399681113E-2</v>
      </c>
      <c r="W7" s="20">
        <f t="shared" si="9"/>
        <v>2.559932038859777E-2</v>
      </c>
      <c r="X7" s="21" t="s">
        <v>6</v>
      </c>
      <c r="Y7" s="20">
        <f t="shared" si="10"/>
        <v>-1.9519440001958856E-2</v>
      </c>
      <c r="Z7" s="20">
        <f t="shared" si="11"/>
        <v>2.1214696422799648E-2</v>
      </c>
    </row>
    <row r="8" spans="1:26" x14ac:dyDescent="0.25">
      <c r="A8" s="631" t="s">
        <v>7</v>
      </c>
      <c r="B8" s="625">
        <v>52</v>
      </c>
      <c r="C8" s="626">
        <v>46.962809540724592</v>
      </c>
      <c r="D8" s="626">
        <v>80.883454518622074</v>
      </c>
      <c r="E8" s="626">
        <v>67.981340996416037</v>
      </c>
      <c r="F8" s="626">
        <v>59.283684472438239</v>
      </c>
      <c r="G8" s="635">
        <v>69.539158346724136</v>
      </c>
      <c r="I8" s="21" t="s">
        <v>7</v>
      </c>
      <c r="J8" s="20">
        <f t="shared" si="0"/>
        <v>-2.1766429468396818E-2</v>
      </c>
      <c r="K8" s="20">
        <f t="shared" si="1"/>
        <v>1.7580577647551276E-2</v>
      </c>
      <c r="L8" s="21" t="s">
        <v>7</v>
      </c>
      <c r="M8" s="20">
        <f t="shared" si="2"/>
        <v>-2.0671171604298499E-2</v>
      </c>
      <c r="N8" s="20">
        <f t="shared" si="3"/>
        <v>1.6242212947627857E-2</v>
      </c>
      <c r="O8" s="21" t="s">
        <v>7</v>
      </c>
      <c r="P8" s="20">
        <f t="shared" si="4"/>
        <v>-3.7436624625800476E-2</v>
      </c>
      <c r="Q8" s="20">
        <f t="shared" si="5"/>
        <v>2.6315552886536933E-2</v>
      </c>
      <c r="R8" s="21" t="s">
        <v>7</v>
      </c>
      <c r="S8" s="20">
        <f t="shared" si="6"/>
        <v>-3.2903279168589546E-2</v>
      </c>
      <c r="T8" s="20">
        <f t="shared" si="7"/>
        <v>3.1242845308754395E-2</v>
      </c>
      <c r="U8" s="21" t="s">
        <v>7</v>
      </c>
      <c r="V8" s="20">
        <f t="shared" si="8"/>
        <v>-2.9933506263220534E-2</v>
      </c>
      <c r="W8" s="20">
        <f t="shared" si="9"/>
        <v>3.3863339680421059E-2</v>
      </c>
      <c r="X8" s="21" t="s">
        <v>7</v>
      </c>
      <c r="Y8" s="20">
        <f t="shared" si="10"/>
        <v>-3.6885307201238088E-2</v>
      </c>
      <c r="Z8" s="20">
        <f t="shared" si="11"/>
        <v>2.4773313741475917E-2</v>
      </c>
    </row>
    <row r="9" spans="1:26" x14ac:dyDescent="0.25">
      <c r="A9" s="631" t="s">
        <v>8</v>
      </c>
      <c r="B9" s="625">
        <v>63</v>
      </c>
      <c r="C9" s="626">
        <v>48.668348246062585</v>
      </c>
      <c r="D9" s="626">
        <v>44.229255016406569</v>
      </c>
      <c r="E9" s="626">
        <v>78.06416539719892</v>
      </c>
      <c r="F9" s="626">
        <v>63.245353127349809</v>
      </c>
      <c r="G9" s="635">
        <v>55.270410291340312</v>
      </c>
      <c r="I9" s="21" t="s">
        <v>8</v>
      </c>
      <c r="J9" s="20">
        <f t="shared" si="0"/>
        <v>-2.6370866471326915E-2</v>
      </c>
      <c r="K9" s="20">
        <f t="shared" si="1"/>
        <v>2.3859355378819589E-2</v>
      </c>
      <c r="L9" s="21" t="s">
        <v>8</v>
      </c>
      <c r="M9" s="20">
        <f t="shared" si="2"/>
        <v>-2.1421882296452519E-2</v>
      </c>
      <c r="N9" s="20">
        <f t="shared" si="3"/>
        <v>1.7235856607716888E-2</v>
      </c>
      <c r="O9" s="21" t="s">
        <v>8</v>
      </c>
      <c r="P9" s="20">
        <f t="shared" si="4"/>
        <v>-2.0471356316102897E-2</v>
      </c>
      <c r="Q9" s="20">
        <f t="shared" si="5"/>
        <v>1.612205132259922E-2</v>
      </c>
      <c r="R9" s="21" t="s">
        <v>8</v>
      </c>
      <c r="S9" s="20">
        <f t="shared" si="6"/>
        <v>-3.7783412175738024E-2</v>
      </c>
      <c r="T9" s="20">
        <f t="shared" si="7"/>
        <v>2.6556906769187778E-2</v>
      </c>
      <c r="U9" s="21" t="s">
        <v>8</v>
      </c>
      <c r="V9" s="20">
        <f t="shared" si="8"/>
        <v>-3.19338312185585E-2</v>
      </c>
      <c r="W9" s="20">
        <f t="shared" si="9"/>
        <v>3.0974800859279485E-2</v>
      </c>
      <c r="X9" s="21" t="s">
        <v>8</v>
      </c>
      <c r="Y9" s="20">
        <f t="shared" si="10"/>
        <v>-2.931680669141427E-2</v>
      </c>
      <c r="Z9" s="20">
        <f t="shared" si="11"/>
        <v>3.3601411816815294E-2</v>
      </c>
    </row>
    <row r="10" spans="1:26" x14ac:dyDescent="0.25">
      <c r="A10" s="631" t="s">
        <v>9</v>
      </c>
      <c r="B10" s="625">
        <v>55</v>
      </c>
      <c r="C10" s="626">
        <v>59.903491840069563</v>
      </c>
      <c r="D10" s="626">
        <v>45.289300964738665</v>
      </c>
      <c r="E10" s="626">
        <v>41.5034346765393</v>
      </c>
      <c r="F10" s="626">
        <v>75.197753808366016</v>
      </c>
      <c r="G10" s="635">
        <v>58.428231757865191</v>
      </c>
      <c r="I10" s="21" t="s">
        <v>9</v>
      </c>
      <c r="J10" s="20">
        <f t="shared" si="0"/>
        <v>-2.3022185014650483E-2</v>
      </c>
      <c r="K10" s="20">
        <f t="shared" si="1"/>
        <v>2.0510673922143157E-2</v>
      </c>
      <c r="L10" s="21" t="s">
        <v>9</v>
      </c>
      <c r="M10" s="20">
        <f t="shared" si="2"/>
        <v>-2.636714821009551E-2</v>
      </c>
      <c r="N10" s="20">
        <f t="shared" si="3"/>
        <v>2.403255106392015E-2</v>
      </c>
      <c r="O10" s="21" t="s">
        <v>9</v>
      </c>
      <c r="P10" s="20">
        <f t="shared" si="4"/>
        <v>-2.0961994883532932E-2</v>
      </c>
      <c r="Q10" s="20">
        <f t="shared" si="5"/>
        <v>1.6831736051517682E-2</v>
      </c>
      <c r="R10" s="21" t="s">
        <v>9</v>
      </c>
      <c r="S10" s="20">
        <f t="shared" si="6"/>
        <v>-2.0087851719334086E-2</v>
      </c>
      <c r="T10" s="20">
        <f t="shared" si="7"/>
        <v>1.5909825411820872E-2</v>
      </c>
      <c r="U10" s="21" t="s">
        <v>9</v>
      </c>
      <c r="V10" s="20">
        <f t="shared" si="8"/>
        <v>-3.7968835011415798E-2</v>
      </c>
      <c r="W10" s="20">
        <f t="shared" si="9"/>
        <v>2.6760399461674168E-2</v>
      </c>
      <c r="X10" s="21" t="s">
        <v>9</v>
      </c>
      <c r="Y10" s="20">
        <f t="shared" si="10"/>
        <v>-3.0991794103523512E-2</v>
      </c>
      <c r="Z10" s="20">
        <f t="shared" si="11"/>
        <v>3.0883254057498012E-2</v>
      </c>
    </row>
    <row r="11" spans="1:26" x14ac:dyDescent="0.25">
      <c r="A11" s="631" t="s">
        <v>10</v>
      </c>
      <c r="B11" s="625">
        <v>59</v>
      </c>
      <c r="C11" s="626">
        <v>51.718705288054949</v>
      </c>
      <c r="D11" s="626">
        <v>56.805042364562567</v>
      </c>
      <c r="E11" s="626">
        <v>41.902421366557967</v>
      </c>
      <c r="F11" s="626">
        <v>38.838195251298472</v>
      </c>
      <c r="G11" s="635">
        <v>72.339368962857463</v>
      </c>
      <c r="I11" s="21" t="s">
        <v>10</v>
      </c>
      <c r="J11" s="20">
        <f t="shared" si="0"/>
        <v>-2.4696525742988699E-2</v>
      </c>
      <c r="K11" s="20">
        <f t="shared" si="1"/>
        <v>2.4696525742988699E-2</v>
      </c>
      <c r="L11" s="21" t="s">
        <v>10</v>
      </c>
      <c r="M11" s="20">
        <f t="shared" si="2"/>
        <v>-2.2764528839239226E-2</v>
      </c>
      <c r="N11" s="20">
        <f t="shared" si="3"/>
        <v>2.0218969514056415E-2</v>
      </c>
      <c r="O11" s="21" t="s">
        <v>10</v>
      </c>
      <c r="P11" s="20">
        <f t="shared" si="4"/>
        <v>-2.6292015598384344E-2</v>
      </c>
      <c r="Q11" s="20">
        <f t="shared" si="5"/>
        <v>2.4079240509725812E-2</v>
      </c>
      <c r="R11" s="21" t="s">
        <v>10</v>
      </c>
      <c r="S11" s="20">
        <f t="shared" si="6"/>
        <v>-2.0280963097453676E-2</v>
      </c>
      <c r="T11" s="20">
        <f t="shared" si="7"/>
        <v>1.6180277048219276E-2</v>
      </c>
      <c r="U11" s="21" t="s">
        <v>10</v>
      </c>
      <c r="V11" s="20">
        <f t="shared" si="8"/>
        <v>-1.961017388093373E-2</v>
      </c>
      <c r="W11" s="20">
        <f t="shared" si="9"/>
        <v>1.5581789673931947E-2</v>
      </c>
      <c r="X11" s="21" t="s">
        <v>10</v>
      </c>
      <c r="Y11" s="20">
        <f t="shared" si="10"/>
        <v>-3.8370608882475815E-2</v>
      </c>
      <c r="Z11" s="20">
        <f t="shared" si="11"/>
        <v>2.7032915577939787E-2</v>
      </c>
    </row>
    <row r="12" spans="1:26" x14ac:dyDescent="0.25">
      <c r="A12" s="632" t="s">
        <v>11</v>
      </c>
      <c r="B12" s="627">
        <v>100</v>
      </c>
      <c r="C12" s="628">
        <v>53.54810904809667</v>
      </c>
      <c r="D12" s="628">
        <v>48.448778152428389</v>
      </c>
      <c r="E12" s="628">
        <v>53.611822308817622</v>
      </c>
      <c r="F12" s="628">
        <v>38.465130293605739</v>
      </c>
      <c r="G12" s="636">
        <v>36.184602215622697</v>
      </c>
      <c r="I12" s="21" t="s">
        <v>11</v>
      </c>
      <c r="J12" s="20">
        <f t="shared" si="0"/>
        <v>-4.1858518208455424E-2</v>
      </c>
      <c r="K12" s="20">
        <f t="shared" si="1"/>
        <v>4.0184177480117204E-2</v>
      </c>
      <c r="L12" s="21" t="s">
        <v>11</v>
      </c>
      <c r="M12" s="20">
        <f t="shared" si="2"/>
        <v>-2.3569760030200632E-2</v>
      </c>
      <c r="N12" s="20">
        <f t="shared" si="3"/>
        <v>2.3853351764181928E-2</v>
      </c>
      <c r="O12" s="21" t="s">
        <v>11</v>
      </c>
      <c r="P12" s="20">
        <f t="shared" si="4"/>
        <v>-2.2424347872698199E-2</v>
      </c>
      <c r="Q12" s="20">
        <f t="shared" si="5"/>
        <v>1.992423570888565E-2</v>
      </c>
      <c r="R12" s="21" t="s">
        <v>11</v>
      </c>
      <c r="S12" s="20">
        <f t="shared" si="6"/>
        <v>-2.5948366571010142E-2</v>
      </c>
      <c r="T12" s="20">
        <f t="shared" si="7"/>
        <v>2.3991419121453396E-2</v>
      </c>
      <c r="U12" s="21" t="s">
        <v>11</v>
      </c>
      <c r="V12" s="20">
        <f t="shared" si="8"/>
        <v>-1.9421805996125974E-2</v>
      </c>
      <c r="W12" s="20">
        <f t="shared" si="9"/>
        <v>1.543306026158282E-2</v>
      </c>
      <c r="X12" s="21" t="s">
        <v>11</v>
      </c>
      <c r="Y12" s="20">
        <f t="shared" si="10"/>
        <v>-1.9193217180212219E-2</v>
      </c>
      <c r="Z12" s="20">
        <f t="shared" si="11"/>
        <v>1.537575881919221E-2</v>
      </c>
    </row>
    <row r="13" spans="1:26" x14ac:dyDescent="0.25">
      <c r="A13" s="632" t="s">
        <v>12</v>
      </c>
      <c r="B13" s="627">
        <v>97</v>
      </c>
      <c r="C13" s="628">
        <v>93.32786852990489</v>
      </c>
      <c r="D13" s="628">
        <v>47.751527888541276</v>
      </c>
      <c r="E13" s="628">
        <v>44.936752132647051</v>
      </c>
      <c r="F13" s="628">
        <v>50.036874153991278</v>
      </c>
      <c r="G13" s="636">
        <v>34.7893153782097</v>
      </c>
      <c r="I13" s="21" t="s">
        <v>12</v>
      </c>
      <c r="J13" s="20">
        <f t="shared" si="0"/>
        <v>-4.0602762662201759E-2</v>
      </c>
      <c r="K13" s="20">
        <f t="shared" si="1"/>
        <v>4.1858518208455424E-2</v>
      </c>
      <c r="L13" s="21" t="s">
        <v>12</v>
      </c>
      <c r="M13" s="20">
        <f t="shared" si="2"/>
        <v>-4.1079237053995632E-2</v>
      </c>
      <c r="N13" s="20">
        <f t="shared" si="3"/>
        <v>3.9810155786028797E-2</v>
      </c>
      <c r="O13" s="21" t="s">
        <v>12</v>
      </c>
      <c r="P13" s="20">
        <f t="shared" si="4"/>
        <v>-2.2101628021589808E-2</v>
      </c>
      <c r="Q13" s="20">
        <f t="shared" si="5"/>
        <v>2.277000335307983E-2</v>
      </c>
      <c r="R13" s="21" t="s">
        <v>12</v>
      </c>
      <c r="S13" s="20">
        <f t="shared" si="6"/>
        <v>-2.1749593030654504E-2</v>
      </c>
      <c r="T13" s="20">
        <f t="shared" si="7"/>
        <v>1.9406683531001855E-2</v>
      </c>
      <c r="U13" s="21" t="s">
        <v>12</v>
      </c>
      <c r="V13" s="20">
        <f t="shared" si="8"/>
        <v>-2.5264608622239271E-2</v>
      </c>
      <c r="W13" s="20">
        <f t="shared" si="9"/>
        <v>2.3707944437033387E-2</v>
      </c>
      <c r="X13" s="21" t="s">
        <v>12</v>
      </c>
      <c r="Y13" s="20">
        <f t="shared" si="10"/>
        <v>-1.84531221768299E-2</v>
      </c>
      <c r="Z13" s="20">
        <f t="shared" si="11"/>
        <v>1.4641230742558404E-2</v>
      </c>
    </row>
    <row r="14" spans="1:26" x14ac:dyDescent="0.25">
      <c r="A14" s="632" t="s">
        <v>13</v>
      </c>
      <c r="B14" s="627">
        <v>104</v>
      </c>
      <c r="C14" s="628">
        <v>89.442521935081245</v>
      </c>
      <c r="D14" s="628">
        <v>86.345808029158363</v>
      </c>
      <c r="E14" s="628">
        <v>41.899655400993119</v>
      </c>
      <c r="F14" s="628">
        <v>41.422712754118535</v>
      </c>
      <c r="G14" s="636">
        <v>46.315611132973558</v>
      </c>
      <c r="I14" s="21" t="s">
        <v>13</v>
      </c>
      <c r="J14" s="20">
        <f t="shared" si="0"/>
        <v>-4.3532858936793636E-2</v>
      </c>
      <c r="K14" s="20">
        <f t="shared" si="1"/>
        <v>3.3905399748848888E-2</v>
      </c>
      <c r="L14" s="21" t="s">
        <v>13</v>
      </c>
      <c r="M14" s="20">
        <f t="shared" si="2"/>
        <v>-3.9369061129914049E-2</v>
      </c>
      <c r="N14" s="20">
        <f t="shared" si="3"/>
        <v>4.1808019327781547E-2</v>
      </c>
      <c r="O14" s="21" t="s">
        <v>13</v>
      </c>
      <c r="P14" s="20">
        <f t="shared" si="4"/>
        <v>-3.9964855883533039E-2</v>
      </c>
      <c r="Q14" s="20">
        <f t="shared" si="5"/>
        <v>3.9168937747749523E-2</v>
      </c>
      <c r="R14" s="21" t="s">
        <v>13</v>
      </c>
      <c r="S14" s="20">
        <f t="shared" si="6"/>
        <v>-2.0279624357502139E-2</v>
      </c>
      <c r="T14" s="20">
        <f t="shared" si="7"/>
        <v>2.136468554107903E-2</v>
      </c>
      <c r="U14" s="21" t="s">
        <v>13</v>
      </c>
      <c r="V14" s="20">
        <f t="shared" si="8"/>
        <v>-2.0915147948360913E-2</v>
      </c>
      <c r="W14" s="20">
        <f t="shared" si="9"/>
        <v>1.8778546599743502E-2</v>
      </c>
      <c r="X14" s="21" t="s">
        <v>13</v>
      </c>
      <c r="Y14" s="20">
        <f t="shared" si="10"/>
        <v>-2.4566957459203856E-2</v>
      </c>
      <c r="Z14" s="20">
        <f t="shared" si="11"/>
        <v>2.3481774643065893E-2</v>
      </c>
    </row>
    <row r="15" spans="1:26" x14ac:dyDescent="0.25">
      <c r="A15" s="632" t="s">
        <v>14</v>
      </c>
      <c r="B15" s="627">
        <v>78</v>
      </c>
      <c r="C15" s="628">
        <v>96.215376484161283</v>
      </c>
      <c r="D15" s="628">
        <v>81.106424355336458</v>
      </c>
      <c r="E15" s="628">
        <v>78.682899085054402</v>
      </c>
      <c r="F15" s="628">
        <v>35.896546785856813</v>
      </c>
      <c r="G15" s="636">
        <v>37.733255824405056</v>
      </c>
      <c r="I15" s="21" t="s">
        <v>14</v>
      </c>
      <c r="J15" s="20">
        <f t="shared" si="0"/>
        <v>-3.2649644202595231E-2</v>
      </c>
      <c r="K15" s="20">
        <f t="shared" si="1"/>
        <v>2.4277940560904144E-2</v>
      </c>
      <c r="L15" s="21" t="s">
        <v>14</v>
      </c>
      <c r="M15" s="20">
        <f t="shared" si="2"/>
        <v>-4.2350203868267065E-2</v>
      </c>
      <c r="N15" s="20">
        <f t="shared" si="3"/>
        <v>3.348600200772537E-2</v>
      </c>
      <c r="O15" s="21" t="s">
        <v>14</v>
      </c>
      <c r="P15" s="20">
        <f t="shared" si="4"/>
        <v>-3.7539825436517953E-2</v>
      </c>
      <c r="Q15" s="20">
        <f t="shared" si="5"/>
        <v>4.1023724291150622E-2</v>
      </c>
      <c r="R15" s="21" t="s">
        <v>14</v>
      </c>
      <c r="S15" s="20">
        <f t="shared" si="6"/>
        <v>-3.8082882103281722E-2</v>
      </c>
      <c r="T15" s="20">
        <f t="shared" si="7"/>
        <v>3.7598357094506048E-2</v>
      </c>
      <c r="U15" s="21" t="s">
        <v>14</v>
      </c>
      <c r="V15" s="20">
        <f t="shared" si="8"/>
        <v>-1.8124877318345275E-2</v>
      </c>
      <c r="W15" s="20">
        <f t="shared" si="9"/>
        <v>1.9518309723325713E-2</v>
      </c>
      <c r="X15" s="21" t="s">
        <v>14</v>
      </c>
      <c r="Y15" s="20">
        <f t="shared" si="10"/>
        <v>-2.0014661751390786E-2</v>
      </c>
      <c r="Z15" s="20">
        <f t="shared" si="11"/>
        <v>1.8017469251359386E-2</v>
      </c>
    </row>
    <row r="16" spans="1:26" x14ac:dyDescent="0.25">
      <c r="A16" s="632" t="s">
        <v>15</v>
      </c>
      <c r="B16" s="627">
        <v>65</v>
      </c>
      <c r="C16" s="628">
        <v>69.979568135875766</v>
      </c>
      <c r="D16" s="628">
        <v>86.639295360274602</v>
      </c>
      <c r="E16" s="628">
        <v>71.408527793964907</v>
      </c>
      <c r="F16" s="628">
        <v>69.773929618472096</v>
      </c>
      <c r="G16" s="636">
        <v>29.59393814216903</v>
      </c>
      <c r="I16" s="21" t="s">
        <v>15</v>
      </c>
      <c r="J16" s="20">
        <f t="shared" si="0"/>
        <v>-2.7208036835496024E-2</v>
      </c>
      <c r="K16" s="20">
        <f t="shared" si="1"/>
        <v>2.4277940560904144E-2</v>
      </c>
      <c r="L16" s="21" t="s">
        <v>15</v>
      </c>
      <c r="M16" s="20">
        <f t="shared" si="2"/>
        <v>-3.0802238534663871E-2</v>
      </c>
      <c r="N16" s="20">
        <f t="shared" si="3"/>
        <v>2.3233956789126486E-2</v>
      </c>
      <c r="O16" s="21" t="s">
        <v>15</v>
      </c>
      <c r="P16" s="20">
        <f t="shared" si="4"/>
        <v>-4.0100695470415386E-2</v>
      </c>
      <c r="Q16" s="20">
        <f t="shared" si="5"/>
        <v>3.250429377630297E-2</v>
      </c>
      <c r="R16" s="21" t="s">
        <v>15</v>
      </c>
      <c r="S16" s="20">
        <f t="shared" si="6"/>
        <v>-3.4562053213199814E-2</v>
      </c>
      <c r="T16" s="20">
        <f t="shared" si="7"/>
        <v>3.9297806281754832E-2</v>
      </c>
      <c r="U16" s="21" t="s">
        <v>15</v>
      </c>
      <c r="V16" s="20">
        <f t="shared" si="8"/>
        <v>-3.5230238771934812E-2</v>
      </c>
      <c r="W16" s="20">
        <f t="shared" si="9"/>
        <v>3.5302764063393818E-2</v>
      </c>
      <c r="X16" s="21" t="s">
        <v>15</v>
      </c>
      <c r="Y16" s="20">
        <f t="shared" si="10"/>
        <v>-1.5697364271015285E-2</v>
      </c>
      <c r="Z16" s="20">
        <f t="shared" si="11"/>
        <v>1.749429037109914E-2</v>
      </c>
    </row>
    <row r="17" spans="1:26" x14ac:dyDescent="0.25">
      <c r="A17" s="632" t="s">
        <v>16</v>
      </c>
      <c r="B17" s="627">
        <v>40</v>
      </c>
      <c r="C17" s="628">
        <v>57.371834298563819</v>
      </c>
      <c r="D17" s="628">
        <v>60.93594615187812</v>
      </c>
      <c r="E17" s="628">
        <v>75.794672737602667</v>
      </c>
      <c r="F17" s="628">
        <v>60.924840467253816</v>
      </c>
      <c r="G17" s="636">
        <v>60.114774248715548</v>
      </c>
      <c r="I17" s="21" t="s">
        <v>16</v>
      </c>
      <c r="J17" s="20">
        <f t="shared" si="0"/>
        <v>-1.6743407283382167E-2</v>
      </c>
      <c r="K17" s="20">
        <f t="shared" si="1"/>
        <v>2.1347844286312263E-2</v>
      </c>
      <c r="L17" s="21" t="s">
        <v>16</v>
      </c>
      <c r="M17" s="20">
        <f t="shared" si="2"/>
        <v>-2.5252812675327283E-2</v>
      </c>
      <c r="N17" s="20">
        <f t="shared" si="3"/>
        <v>2.3052476675202889E-2</v>
      </c>
      <c r="O17" s="21" t="s">
        <v>16</v>
      </c>
      <c r="P17" s="20">
        <f t="shared" si="4"/>
        <v>-2.8203989998728789E-2</v>
      </c>
      <c r="Q17" s="20">
        <f t="shared" si="5"/>
        <v>2.1868231273190451E-2</v>
      </c>
      <c r="R17" s="21" t="s">
        <v>16</v>
      </c>
      <c r="S17" s="20">
        <f t="shared" si="6"/>
        <v>-3.6684967375219937E-2</v>
      </c>
      <c r="T17" s="20">
        <f t="shared" si="7"/>
        <v>3.0913990604912088E-2</v>
      </c>
      <c r="U17" s="21" t="s">
        <v>16</v>
      </c>
      <c r="V17" s="20">
        <f t="shared" si="8"/>
        <v>-3.0762158424213887E-2</v>
      </c>
      <c r="W17" s="20">
        <f t="shared" si="9"/>
        <v>3.6958803923794761E-2</v>
      </c>
      <c r="X17" s="21" t="s">
        <v>16</v>
      </c>
      <c r="Y17" s="20">
        <f t="shared" si="10"/>
        <v>-3.1886378383258147E-2</v>
      </c>
      <c r="Z17" s="20">
        <f t="shared" si="11"/>
        <v>3.2803290555423824E-2</v>
      </c>
    </row>
    <row r="18" spans="1:26" x14ac:dyDescent="0.25">
      <c r="A18" s="632" t="s">
        <v>17</v>
      </c>
      <c r="B18" s="627">
        <v>45</v>
      </c>
      <c r="C18" s="628">
        <v>31.766655365309013</v>
      </c>
      <c r="D18" s="628">
        <v>47.061743853705991</v>
      </c>
      <c r="E18" s="628">
        <v>49.188261304401486</v>
      </c>
      <c r="F18" s="628">
        <v>61.560356171336082</v>
      </c>
      <c r="G18" s="636">
        <v>48.109262035721024</v>
      </c>
      <c r="I18" s="21" t="s">
        <v>17</v>
      </c>
      <c r="J18" s="20">
        <f t="shared" si="0"/>
        <v>-1.8836333193804938E-2</v>
      </c>
      <c r="K18" s="20">
        <f t="shared" si="1"/>
        <v>2.3859355378819589E-2</v>
      </c>
      <c r="L18" s="21" t="s">
        <v>17</v>
      </c>
      <c r="M18" s="20">
        <f t="shared" si="2"/>
        <v>-1.3982425471829653E-2</v>
      </c>
      <c r="N18" s="20">
        <f t="shared" si="3"/>
        <v>1.9011483133713532E-2</v>
      </c>
      <c r="O18" s="21" t="s">
        <v>17</v>
      </c>
      <c r="P18" s="20">
        <f t="shared" si="4"/>
        <v>-2.178236388853954E-2</v>
      </c>
      <c r="Q18" s="20">
        <f t="shared" si="5"/>
        <v>2.0821725916439878E-2</v>
      </c>
      <c r="R18" s="21" t="s">
        <v>17</v>
      </c>
      <c r="S18" s="20">
        <f t="shared" si="6"/>
        <v>-2.3807342864883726E-2</v>
      </c>
      <c r="T18" s="20">
        <f t="shared" si="7"/>
        <v>1.9438292120271077E-2</v>
      </c>
      <c r="U18" s="21" t="s">
        <v>17</v>
      </c>
      <c r="V18" s="20">
        <f t="shared" si="8"/>
        <v>-3.1083042888089704E-2</v>
      </c>
      <c r="W18" s="20">
        <f t="shared" si="9"/>
        <v>2.7918945918356117E-2</v>
      </c>
      <c r="X18" s="21" t="s">
        <v>17</v>
      </c>
      <c r="Y18" s="20">
        <f t="shared" si="10"/>
        <v>-2.5518354716986959E-2</v>
      </c>
      <c r="Z18" s="20">
        <f t="shared" si="11"/>
        <v>3.3267520284162404E-2</v>
      </c>
    </row>
    <row r="19" spans="1:26" x14ac:dyDescent="0.25">
      <c r="A19" s="632" t="s">
        <v>18</v>
      </c>
      <c r="B19" s="627">
        <v>37</v>
      </c>
      <c r="C19" s="628">
        <v>32.393862921353048</v>
      </c>
      <c r="D19" s="628">
        <v>22.485242402007398</v>
      </c>
      <c r="E19" s="628">
        <v>34.54389033290493</v>
      </c>
      <c r="F19" s="628">
        <v>35.432958275081681</v>
      </c>
      <c r="G19" s="636">
        <v>44.694150075203446</v>
      </c>
      <c r="I19" s="21" t="s">
        <v>18</v>
      </c>
      <c r="J19" s="20">
        <f t="shared" si="0"/>
        <v>-1.5487651737128506E-2</v>
      </c>
      <c r="K19" s="20">
        <f t="shared" si="1"/>
        <v>2.971954792800335E-2</v>
      </c>
      <c r="L19" s="21" t="s">
        <v>18</v>
      </c>
      <c r="M19" s="20">
        <f t="shared" si="2"/>
        <v>-1.4258497434927516E-2</v>
      </c>
      <c r="N19" s="20">
        <f t="shared" si="3"/>
        <v>2.0416505964329753E-2</v>
      </c>
      <c r="O19" s="21" t="s">
        <v>18</v>
      </c>
      <c r="P19" s="20">
        <f t="shared" si="4"/>
        <v>-1.0407215968134487E-2</v>
      </c>
      <c r="Q19" s="20">
        <f t="shared" si="5"/>
        <v>1.6380099709967632E-2</v>
      </c>
      <c r="R19" s="21" t="s">
        <v>18</v>
      </c>
      <c r="S19" s="20">
        <f t="shared" si="6"/>
        <v>-1.6719400508039911E-2</v>
      </c>
      <c r="T19" s="20">
        <f t="shared" si="7"/>
        <v>1.8112236946952496E-2</v>
      </c>
      <c r="U19" s="21" t="s">
        <v>18</v>
      </c>
      <c r="V19" s="20">
        <f t="shared" si="8"/>
        <v>-1.7890802298981458E-2</v>
      </c>
      <c r="W19" s="20">
        <f t="shared" si="9"/>
        <v>1.6665814864450981E-2</v>
      </c>
      <c r="X19" s="21" t="s">
        <v>18</v>
      </c>
      <c r="Y19" s="20">
        <f t="shared" si="10"/>
        <v>-2.3706893997801428E-2</v>
      </c>
      <c r="Z19" s="20">
        <f t="shared" si="11"/>
        <v>2.4608905276391892E-2</v>
      </c>
    </row>
    <row r="20" spans="1:26" ht="15.75" thickBot="1" x14ac:dyDescent="0.3">
      <c r="A20" s="633" t="s">
        <v>19</v>
      </c>
      <c r="B20" s="629">
        <v>28</v>
      </c>
      <c r="C20" s="630">
        <v>40.790091641927361</v>
      </c>
      <c r="D20" s="630">
        <v>45.37866543605363</v>
      </c>
      <c r="E20" s="630">
        <v>41.57915242098823</v>
      </c>
      <c r="F20" s="630">
        <v>47.034419458684958</v>
      </c>
      <c r="G20" s="637">
        <v>50.730526475917394</v>
      </c>
      <c r="I20" s="21" t="s">
        <v>19</v>
      </c>
      <c r="J20" s="20">
        <f t="shared" si="0"/>
        <v>-1.1720385098367517E-2</v>
      </c>
      <c r="K20" s="20">
        <f t="shared" si="1"/>
        <v>3.3486814566764334E-2</v>
      </c>
      <c r="L20" s="21" t="s">
        <v>19</v>
      </c>
      <c r="M20" s="20">
        <f t="shared" si="2"/>
        <v>-1.7954185286852685E-2</v>
      </c>
      <c r="N20" s="20">
        <f t="shared" si="3"/>
        <v>5.0821909772523051E-2</v>
      </c>
      <c r="O20" s="21" t="s">
        <v>19</v>
      </c>
      <c r="P20" s="20">
        <f t="shared" si="4"/>
        <v>-2.1003356917182612E-2</v>
      </c>
      <c r="Q20" s="20">
        <f t="shared" si="5"/>
        <v>5.6485361204764918E-2</v>
      </c>
      <c r="R20" s="21" t="s">
        <v>19</v>
      </c>
      <c r="S20" s="20">
        <f t="shared" si="6"/>
        <v>-2.0124499453066647E-2</v>
      </c>
      <c r="T20" s="20">
        <f t="shared" si="7"/>
        <v>5.7062829388199329E-2</v>
      </c>
      <c r="U20" s="21" t="s">
        <v>19</v>
      </c>
      <c r="V20" s="20">
        <f t="shared" si="8"/>
        <v>-2.3748609790068657E-2</v>
      </c>
      <c r="W20" s="20">
        <f t="shared" si="9"/>
        <v>5.8653304408485166E-2</v>
      </c>
      <c r="X20" s="21" t="s">
        <v>19</v>
      </c>
      <c r="Y20" s="20">
        <f t="shared" si="10"/>
        <v>-2.6908738875078789E-2</v>
      </c>
      <c r="Z20" s="20">
        <f t="shared" si="11"/>
        <v>5.8942135095857898E-2</v>
      </c>
    </row>
    <row r="21" spans="1:26" ht="15.75" thickTop="1" x14ac:dyDescent="0.25">
      <c r="A21" s="632" t="s">
        <v>20</v>
      </c>
      <c r="B21" s="627">
        <v>1207</v>
      </c>
      <c r="C21" s="628">
        <v>1145.5664901087425</v>
      </c>
      <c r="D21" s="628">
        <v>1086.2800035258385</v>
      </c>
      <c r="E21" s="628">
        <v>1034.8357263950031</v>
      </c>
      <c r="F21" s="628">
        <v>986.70734610238537</v>
      </c>
      <c r="G21" s="636">
        <v>933.50012339481293</v>
      </c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 x14ac:dyDescent="0.25">
      <c r="A22" s="624"/>
      <c r="B22" s="624"/>
      <c r="C22" s="624"/>
      <c r="D22" s="624"/>
      <c r="E22" s="624"/>
      <c r="F22" s="624"/>
      <c r="G22" s="624"/>
    </row>
    <row r="23" spans="1:26" x14ac:dyDescent="0.25">
      <c r="A23" s="922" t="s">
        <v>163</v>
      </c>
      <c r="B23" s="923"/>
      <c r="C23" s="923"/>
      <c r="D23" s="923"/>
      <c r="E23" s="923"/>
      <c r="F23" s="923"/>
      <c r="G23" s="924"/>
    </row>
    <row r="24" spans="1:26" x14ac:dyDescent="0.25">
      <c r="A24" s="631" t="s">
        <v>1</v>
      </c>
      <c r="B24" s="625">
        <v>2010</v>
      </c>
      <c r="C24" s="625">
        <v>2015</v>
      </c>
      <c r="D24" s="625">
        <v>2020</v>
      </c>
      <c r="E24" s="625">
        <v>2025</v>
      </c>
      <c r="F24" s="625">
        <v>2030</v>
      </c>
      <c r="G24" s="634">
        <v>2035</v>
      </c>
      <c r="Q24" s="919" t="s">
        <v>223</v>
      </c>
      <c r="R24" s="918"/>
      <c r="S24" s="920">
        <f>(SUM(B$48:B$50,B$61:B$65)/SUM(B$51:B$60))*100</f>
        <v>72.242249459264599</v>
      </c>
    </row>
    <row r="25" spans="1:26" x14ac:dyDescent="0.25">
      <c r="A25" s="631" t="s">
        <v>2</v>
      </c>
      <c r="B25" s="625">
        <v>67</v>
      </c>
      <c r="C25" s="626">
        <v>52.680730229280499</v>
      </c>
      <c r="D25" s="626">
        <v>58.037192244339636</v>
      </c>
      <c r="E25" s="626">
        <v>66.303047312586315</v>
      </c>
      <c r="F25" s="626">
        <v>70.979197171847616</v>
      </c>
      <c r="G25" s="635">
        <v>65.349742644945309</v>
      </c>
      <c r="Q25" s="919" t="s">
        <v>224</v>
      </c>
      <c r="R25" s="918"/>
      <c r="S25" s="920">
        <f>(SUM(B$48:B$50)/SUM(B$51:B$60))*100</f>
        <v>33.886085075702951</v>
      </c>
    </row>
    <row r="26" spans="1:26" x14ac:dyDescent="0.25">
      <c r="A26" s="631" t="s">
        <v>3</v>
      </c>
      <c r="B26" s="625">
        <v>82</v>
      </c>
      <c r="C26" s="626">
        <v>62.911668911174438</v>
      </c>
      <c r="D26" s="626">
        <v>49.385316241927583</v>
      </c>
      <c r="E26" s="626">
        <v>55.2863417476837</v>
      </c>
      <c r="F26" s="626">
        <v>63.086175183533996</v>
      </c>
      <c r="G26" s="635">
        <v>67.166598094662831</v>
      </c>
      <c r="Q26" s="919" t="s">
        <v>225</v>
      </c>
      <c r="R26" s="918"/>
      <c r="S26" s="920">
        <f>(SUM(B$61:B$65)/SUM(B$51:B$60))*100</f>
        <v>38.356164383561641</v>
      </c>
    </row>
    <row r="27" spans="1:26" x14ac:dyDescent="0.25">
      <c r="A27" s="631" t="s">
        <v>4</v>
      </c>
      <c r="B27" s="625">
        <v>74</v>
      </c>
      <c r="C27" s="626">
        <v>78.39290613147584</v>
      </c>
      <c r="D27" s="626">
        <v>58.909067295358071</v>
      </c>
      <c r="E27" s="626">
        <v>46.222680849496832</v>
      </c>
      <c r="F27" s="626">
        <v>52.683267536232634</v>
      </c>
      <c r="G27" s="635">
        <v>59.992510641735578</v>
      </c>
      <c r="Q27" s="919" t="s">
        <v>226</v>
      </c>
      <c r="R27" s="918"/>
      <c r="S27" s="920">
        <f>(SUM(B$61:B$65)/SUM(B$48:B$50))*100</f>
        <v>113.19148936170214</v>
      </c>
    </row>
    <row r="28" spans="1:26" x14ac:dyDescent="0.25">
      <c r="A28" s="631" t="s">
        <v>5</v>
      </c>
      <c r="B28" s="625">
        <v>61</v>
      </c>
      <c r="C28" s="626">
        <v>71.018273473753965</v>
      </c>
      <c r="D28" s="626">
        <v>74.750027342877232</v>
      </c>
      <c r="E28" s="626">
        <v>54.894218651190059</v>
      </c>
      <c r="F28" s="626">
        <v>43.138911912191951</v>
      </c>
      <c r="G28" s="635">
        <v>50.146085734945082</v>
      </c>
      <c r="Q28" s="919" t="s">
        <v>227</v>
      </c>
      <c r="R28" s="918"/>
      <c r="S28" s="921">
        <f>(B$21/B$43)*100</f>
        <v>102.1150592216582</v>
      </c>
    </row>
    <row r="29" spans="1:26" x14ac:dyDescent="0.25">
      <c r="A29" s="631" t="s">
        <v>6</v>
      </c>
      <c r="B29" s="625">
        <v>39</v>
      </c>
      <c r="C29" s="626">
        <v>58.840782688989862</v>
      </c>
      <c r="D29" s="626">
        <v>67.711689905070543</v>
      </c>
      <c r="E29" s="626">
        <v>70.800516081713795</v>
      </c>
      <c r="F29" s="626">
        <v>50.699775004012672</v>
      </c>
      <c r="G29" s="635">
        <v>39.995658048178832</v>
      </c>
      <c r="Q29" s="919" t="s">
        <v>228</v>
      </c>
      <c r="R29" s="918"/>
      <c r="S29" s="921">
        <f>(SUM(B$48)/SUM(B$28:B$33))*1000</f>
        <v>508.14332247557002</v>
      </c>
    </row>
    <row r="30" spans="1:26" x14ac:dyDescent="0.25">
      <c r="A30" s="631" t="s">
        <v>7</v>
      </c>
      <c r="B30" s="625">
        <v>42</v>
      </c>
      <c r="C30" s="626">
        <v>36.900663773732134</v>
      </c>
      <c r="D30" s="626">
        <v>56.855895698558648</v>
      </c>
      <c r="E30" s="626">
        <v>64.55072486089098</v>
      </c>
      <c r="F30" s="626">
        <v>67.066768829008168</v>
      </c>
      <c r="G30" s="635">
        <v>46.704650652435021</v>
      </c>
      <c r="Q30" s="919" t="s">
        <v>229</v>
      </c>
      <c r="R30" s="918"/>
      <c r="S30" s="921">
        <f>(SUM(B$52:B$54)/SUM(B$48:B$51,B$55:B$65))*100</f>
        <v>14.525407478427613</v>
      </c>
    </row>
    <row r="31" spans="1:26" x14ac:dyDescent="0.25">
      <c r="A31" s="631" t="s">
        <v>8</v>
      </c>
      <c r="B31" s="625">
        <v>57</v>
      </c>
      <c r="C31" s="626">
        <v>39.158121592446484</v>
      </c>
      <c r="D31" s="626">
        <v>34.832392554954133</v>
      </c>
      <c r="E31" s="626">
        <v>54.869124917179917</v>
      </c>
      <c r="F31" s="626">
        <v>61.345981476096107</v>
      </c>
      <c r="G31" s="635">
        <v>63.348093707203169</v>
      </c>
      <c r="Q31" s="918"/>
      <c r="R31" s="918"/>
      <c r="S31" s="904"/>
    </row>
    <row r="32" spans="1:26" x14ac:dyDescent="0.25">
      <c r="A32" s="631" t="s">
        <v>9</v>
      </c>
      <c r="B32" s="625">
        <v>49</v>
      </c>
      <c r="C32" s="626">
        <v>54.599523432814237</v>
      </c>
      <c r="D32" s="626">
        <v>36.365697255038583</v>
      </c>
      <c r="E32" s="626">
        <v>32.871230279896842</v>
      </c>
      <c r="F32" s="626">
        <v>52.999306666308705</v>
      </c>
      <c r="G32" s="635">
        <v>58.223603302248733</v>
      </c>
      <c r="Q32" s="904"/>
      <c r="R32" s="904"/>
      <c r="S32" s="904"/>
    </row>
    <row r="33" spans="1:19" x14ac:dyDescent="0.25">
      <c r="A33" s="631" t="s">
        <v>10</v>
      </c>
      <c r="B33" s="625">
        <v>59</v>
      </c>
      <c r="C33" s="626">
        <v>45.93545216377067</v>
      </c>
      <c r="D33" s="626">
        <v>52.024245617194872</v>
      </c>
      <c r="E33" s="626">
        <v>33.430009385858725</v>
      </c>
      <c r="F33" s="626">
        <v>30.859929819858408</v>
      </c>
      <c r="G33" s="635">
        <v>50.964634419118561</v>
      </c>
      <c r="Q33" s="904"/>
      <c r="R33" s="904"/>
      <c r="S33" s="904"/>
    </row>
    <row r="34" spans="1:19" x14ac:dyDescent="0.25">
      <c r="A34" s="632" t="s">
        <v>11</v>
      </c>
      <c r="B34" s="627">
        <v>96</v>
      </c>
      <c r="C34" s="628">
        <v>54.19240076243365</v>
      </c>
      <c r="D34" s="628">
        <v>43.047177166376287</v>
      </c>
      <c r="E34" s="628">
        <v>49.568580563861573</v>
      </c>
      <c r="F34" s="628">
        <v>30.565369353872818</v>
      </c>
      <c r="G34" s="636">
        <v>28.987621585891468</v>
      </c>
      <c r="Q34" s="904"/>
      <c r="R34" s="904"/>
      <c r="S34" s="904"/>
    </row>
    <row r="35" spans="1:19" x14ac:dyDescent="0.25">
      <c r="A35" s="632" t="s">
        <v>12</v>
      </c>
      <c r="B35" s="627">
        <v>100</v>
      </c>
      <c r="C35" s="628">
        <v>90.444644345996792</v>
      </c>
      <c r="D35" s="628">
        <v>49.19558184015434</v>
      </c>
      <c r="E35" s="628">
        <v>40.096075651633051</v>
      </c>
      <c r="F35" s="628">
        <v>46.95388121712034</v>
      </c>
      <c r="G35" s="636">
        <v>27.602829968121274</v>
      </c>
      <c r="Q35" s="904"/>
      <c r="R35" s="904"/>
      <c r="S35" s="904"/>
    </row>
    <row r="36" spans="1:19" x14ac:dyDescent="0.25">
      <c r="A36" s="632" t="s">
        <v>13</v>
      </c>
      <c r="B36" s="627">
        <v>81</v>
      </c>
      <c r="C36" s="628">
        <v>94.983588088313809</v>
      </c>
      <c r="D36" s="628">
        <v>84.626192305794632</v>
      </c>
      <c r="E36" s="628">
        <v>44.141496220103107</v>
      </c>
      <c r="F36" s="628">
        <v>37.191146993629751</v>
      </c>
      <c r="G36" s="636">
        <v>44.269736897065634</v>
      </c>
      <c r="Q36" s="904"/>
      <c r="R36" s="904"/>
      <c r="S36" s="904"/>
    </row>
    <row r="37" spans="1:19" x14ac:dyDescent="0.25">
      <c r="A37" s="632" t="s">
        <v>14</v>
      </c>
      <c r="B37" s="627">
        <v>58</v>
      </c>
      <c r="C37" s="628">
        <v>76.076807095061397</v>
      </c>
      <c r="D37" s="628">
        <v>88.633539242770979</v>
      </c>
      <c r="E37" s="628">
        <v>77.681823791795651</v>
      </c>
      <c r="F37" s="628">
        <v>38.656257135326683</v>
      </c>
      <c r="G37" s="636">
        <v>33.967987319228783</v>
      </c>
      <c r="Q37" s="904"/>
      <c r="R37" s="904"/>
      <c r="S37" s="904"/>
    </row>
    <row r="38" spans="1:19" x14ac:dyDescent="0.25">
      <c r="A38" s="632" t="s">
        <v>15</v>
      </c>
      <c r="B38" s="627">
        <v>58</v>
      </c>
      <c r="C38" s="628">
        <v>52.785198074514327</v>
      </c>
      <c r="D38" s="628">
        <v>70.226939356697329</v>
      </c>
      <c r="E38" s="628">
        <v>81.193049348144783</v>
      </c>
      <c r="F38" s="628">
        <v>69.917566867557426</v>
      </c>
      <c r="G38" s="636">
        <v>32.981648265589072</v>
      </c>
      <c r="Q38" s="904"/>
      <c r="R38" s="904"/>
      <c r="S38" s="904"/>
    </row>
    <row r="39" spans="1:19" x14ac:dyDescent="0.25">
      <c r="A39" s="632" t="s">
        <v>16</v>
      </c>
      <c r="B39" s="627">
        <v>51</v>
      </c>
      <c r="C39" s="628">
        <v>52.372893625169489</v>
      </c>
      <c r="D39" s="628">
        <v>47.247264070084114</v>
      </c>
      <c r="E39" s="628">
        <v>63.871279397548804</v>
      </c>
      <c r="F39" s="628">
        <v>73.197374575163664</v>
      </c>
      <c r="G39" s="636">
        <v>61.84341108458085</v>
      </c>
      <c r="Q39" s="904"/>
      <c r="R39" s="904"/>
      <c r="S39" s="904"/>
    </row>
    <row r="40" spans="1:19" x14ac:dyDescent="0.25">
      <c r="A40" s="632" t="s">
        <v>17</v>
      </c>
      <c r="B40" s="627">
        <v>57</v>
      </c>
      <c r="C40" s="628">
        <v>43.192165329885079</v>
      </c>
      <c r="D40" s="628">
        <v>44.986243765174095</v>
      </c>
      <c r="E40" s="628">
        <v>40.161382038711274</v>
      </c>
      <c r="F40" s="628">
        <v>55.29382245008059</v>
      </c>
      <c r="G40" s="636">
        <v>62.718614439669771</v>
      </c>
      <c r="Q40" s="904"/>
      <c r="R40" s="904"/>
      <c r="S40" s="904"/>
    </row>
    <row r="41" spans="1:19" x14ac:dyDescent="0.25">
      <c r="A41" s="632" t="s">
        <v>18</v>
      </c>
      <c r="B41" s="627">
        <v>71</v>
      </c>
      <c r="C41" s="628">
        <v>46.384234984073338</v>
      </c>
      <c r="D41" s="628">
        <v>35.389917310776596</v>
      </c>
      <c r="E41" s="628">
        <v>37.421624446298139</v>
      </c>
      <c r="F41" s="628">
        <v>33.006855301617556</v>
      </c>
      <c r="G41" s="636">
        <v>46.394694543769724</v>
      </c>
      <c r="Q41" s="904"/>
      <c r="R41" s="904"/>
      <c r="S41" s="904"/>
    </row>
    <row r="42" spans="1:19" ht="15.75" thickBot="1" x14ac:dyDescent="0.3">
      <c r="A42" s="633" t="s">
        <v>19</v>
      </c>
      <c r="B42" s="629">
        <v>80</v>
      </c>
      <c r="C42" s="630">
        <v>115.46223478917739</v>
      </c>
      <c r="D42" s="630">
        <v>122.03907776517002</v>
      </c>
      <c r="E42" s="630">
        <v>117.89729658807674</v>
      </c>
      <c r="F42" s="630">
        <v>116.16360479931282</v>
      </c>
      <c r="G42" s="637">
        <v>111.12247061852554</v>
      </c>
      <c r="Q42" s="904"/>
      <c r="R42" s="904"/>
      <c r="S42" s="904"/>
    </row>
    <row r="43" spans="1:19" ht="15.75" thickTop="1" x14ac:dyDescent="0.25">
      <c r="A43" s="632" t="s">
        <v>20</v>
      </c>
      <c r="B43" s="627">
        <v>1182</v>
      </c>
      <c r="C43" s="628">
        <v>1126.3322894920634</v>
      </c>
      <c r="D43" s="628">
        <v>1074.2634569783177</v>
      </c>
      <c r="E43" s="628">
        <v>1031.2605021326704</v>
      </c>
      <c r="F43" s="628">
        <v>993.80519229277172</v>
      </c>
      <c r="G43" s="636">
        <v>951.78059196791503</v>
      </c>
      <c r="Q43" s="904"/>
      <c r="R43" s="904"/>
      <c r="S43" s="904"/>
    </row>
    <row r="44" spans="1:19" x14ac:dyDescent="0.25">
      <c r="A44" s="624"/>
      <c r="B44" s="624"/>
      <c r="C44" s="624"/>
      <c r="D44" s="624"/>
      <c r="E44" s="624"/>
      <c r="F44" s="624"/>
      <c r="G44" s="624"/>
      <c r="Q44" s="919" t="s">
        <v>223</v>
      </c>
      <c r="R44" s="918"/>
      <c r="S44" s="920">
        <f>(SUM(C$48:C$50,C$61:C$65)/SUM(C$51:C$60))*100</f>
        <v>71.618015740502443</v>
      </c>
    </row>
    <row r="45" spans="1:19" x14ac:dyDescent="0.25">
      <c r="A45" s="624"/>
      <c r="B45" s="624"/>
      <c r="C45" s="624"/>
      <c r="D45" s="624"/>
      <c r="E45" s="624"/>
      <c r="F45" s="624"/>
      <c r="G45" s="624"/>
      <c r="Q45" s="919" t="s">
        <v>224</v>
      </c>
      <c r="R45" s="918"/>
      <c r="S45" s="920">
        <f>(SUM(C$48:C$50)/SUM(C$51:C$60))*100</f>
        <v>30.637951842705768</v>
      </c>
    </row>
    <row r="46" spans="1:19" x14ac:dyDescent="0.25">
      <c r="A46" s="922" t="s">
        <v>164</v>
      </c>
      <c r="B46" s="923"/>
      <c r="C46" s="923"/>
      <c r="D46" s="923"/>
      <c r="E46" s="923"/>
      <c r="F46" s="923"/>
      <c r="G46" s="924"/>
      <c r="Q46" s="919" t="s">
        <v>225</v>
      </c>
      <c r="R46" s="918"/>
      <c r="S46" s="920">
        <f>(SUM(C$61:C$65)/SUM(C$51:C$60))*100</f>
        <v>40.98006389779669</v>
      </c>
    </row>
    <row r="47" spans="1:19" x14ac:dyDescent="0.25">
      <c r="A47" s="631" t="s">
        <v>1</v>
      </c>
      <c r="B47" s="625">
        <v>2010</v>
      </c>
      <c r="C47" s="625">
        <v>2015</v>
      </c>
      <c r="D47" s="625">
        <v>2020</v>
      </c>
      <c r="E47" s="625">
        <v>2025</v>
      </c>
      <c r="F47" s="625">
        <v>2030</v>
      </c>
      <c r="G47" s="634">
        <v>2035</v>
      </c>
      <c r="Q47" s="919" t="s">
        <v>226</v>
      </c>
      <c r="R47" s="918"/>
      <c r="S47" s="920">
        <f>(SUM(C$61:C$65)/SUM(C$48:C$50))*100</f>
        <v>133.75588586399959</v>
      </c>
    </row>
    <row r="48" spans="1:19" x14ac:dyDescent="0.25">
      <c r="A48" s="631" t="s">
        <v>2</v>
      </c>
      <c r="B48" s="625">
        <v>156</v>
      </c>
      <c r="C48" s="626">
        <v>107.15999736697202</v>
      </c>
      <c r="D48" s="626">
        <v>118.45354103061482</v>
      </c>
      <c r="E48" s="626">
        <v>135.31194527377153</v>
      </c>
      <c r="F48" s="626">
        <v>144.85552160549298</v>
      </c>
      <c r="G48" s="635">
        <v>133.36682093207691</v>
      </c>
      <c r="Q48" s="919" t="s">
        <v>227</v>
      </c>
      <c r="R48" s="918"/>
      <c r="S48" s="921">
        <f>(C$21/C$43)*100</f>
        <v>101.70768438374019</v>
      </c>
    </row>
    <row r="49" spans="1:19" x14ac:dyDescent="0.25">
      <c r="A49" s="631" t="s">
        <v>3</v>
      </c>
      <c r="B49" s="625">
        <v>158</v>
      </c>
      <c r="C49" s="626">
        <v>148.03979050088503</v>
      </c>
      <c r="D49" s="626">
        <v>99.424874918033765</v>
      </c>
      <c r="E49" s="626">
        <v>112.89432421537862</v>
      </c>
      <c r="F49" s="626">
        <v>128.72308228535132</v>
      </c>
      <c r="G49" s="635">
        <v>137.0544908774728</v>
      </c>
      <c r="Q49" s="919" t="s">
        <v>228</v>
      </c>
      <c r="R49" s="918"/>
      <c r="S49" s="921">
        <f>(SUM(C$48)/SUM(C$28:C$33))*1000</f>
        <v>349.67861732230313</v>
      </c>
    </row>
    <row r="50" spans="1:19" x14ac:dyDescent="0.25">
      <c r="A50" s="631" t="s">
        <v>4</v>
      </c>
      <c r="B50" s="625">
        <v>156</v>
      </c>
      <c r="C50" s="626">
        <v>150.38889756573269</v>
      </c>
      <c r="D50" s="626">
        <v>140.32929682800511</v>
      </c>
      <c r="E50" s="626">
        <v>91.891091320974283</v>
      </c>
      <c r="F50" s="626">
        <v>107.70630560510651</v>
      </c>
      <c r="G50" s="635">
        <v>122.38545024111241</v>
      </c>
      <c r="Q50" s="919" t="s">
        <v>229</v>
      </c>
      <c r="R50" s="918"/>
      <c r="S50" s="921">
        <f>(SUM(C$52:C$54)/SUM(C$48:C$51,C$55:C$65))*100</f>
        <v>16.078525834562601</v>
      </c>
    </row>
    <row r="51" spans="1:19" x14ac:dyDescent="0.25">
      <c r="A51" s="631" t="s">
        <v>5</v>
      </c>
      <c r="B51" s="625">
        <v>148</v>
      </c>
      <c r="C51" s="626">
        <v>148.73259094582914</v>
      </c>
      <c r="D51" s="626">
        <v>142.72642654368354</v>
      </c>
      <c r="E51" s="626">
        <v>132.59919794630179</v>
      </c>
      <c r="F51" s="626">
        <v>84.427789188521757</v>
      </c>
      <c r="G51" s="635">
        <v>102.70606976234227</v>
      </c>
      <c r="Q51" s="904"/>
      <c r="R51" s="904"/>
      <c r="S51" s="904"/>
    </row>
    <row r="52" spans="1:19" x14ac:dyDescent="0.25">
      <c r="A52" s="631" t="s">
        <v>6</v>
      </c>
      <c r="B52" s="625">
        <v>89</v>
      </c>
      <c r="C52" s="626">
        <v>143.00033188881366</v>
      </c>
      <c r="D52" s="626">
        <v>140.77867274136031</v>
      </c>
      <c r="E52" s="626">
        <v>134.54897632716094</v>
      </c>
      <c r="F52" s="626">
        <v>124.46921958787811</v>
      </c>
      <c r="G52" s="635">
        <v>76.795281858551675</v>
      </c>
      <c r="Q52" s="904"/>
      <c r="R52" s="904"/>
      <c r="S52" s="904"/>
    </row>
    <row r="53" spans="1:19" x14ac:dyDescent="0.25">
      <c r="A53" s="631" t="s">
        <v>7</v>
      </c>
      <c r="B53" s="625">
        <v>94</v>
      </c>
      <c r="C53" s="626">
        <v>83.863473314456726</v>
      </c>
      <c r="D53" s="626">
        <v>137.73935021718071</v>
      </c>
      <c r="E53" s="626">
        <v>132.53206585730703</v>
      </c>
      <c r="F53" s="626">
        <v>126.35045330144641</v>
      </c>
      <c r="G53" s="635">
        <v>116.24380899915916</v>
      </c>
      <c r="Q53" s="904"/>
      <c r="R53" s="904"/>
      <c r="S53" s="904"/>
    </row>
    <row r="54" spans="1:19" x14ac:dyDescent="0.25">
      <c r="A54" s="631" t="s">
        <v>8</v>
      </c>
      <c r="B54" s="625">
        <v>120</v>
      </c>
      <c r="C54" s="626">
        <v>87.82646983850907</v>
      </c>
      <c r="D54" s="626">
        <v>79.061647571360709</v>
      </c>
      <c r="E54" s="626">
        <v>132.93329031437884</v>
      </c>
      <c r="F54" s="626">
        <v>124.59133460344592</v>
      </c>
      <c r="G54" s="635">
        <v>118.61850399854347</v>
      </c>
      <c r="Q54" s="904"/>
      <c r="R54" s="904"/>
      <c r="S54" s="904"/>
    </row>
    <row r="55" spans="1:19" x14ac:dyDescent="0.25">
      <c r="A55" s="631" t="s">
        <v>9</v>
      </c>
      <c r="B55" s="625">
        <v>104</v>
      </c>
      <c r="C55" s="626">
        <v>114.5030152728838</v>
      </c>
      <c r="D55" s="626">
        <v>81.654998219777241</v>
      </c>
      <c r="E55" s="626">
        <v>74.374664956436135</v>
      </c>
      <c r="F55" s="626">
        <v>128.19706047467471</v>
      </c>
      <c r="G55" s="635">
        <v>116.65183506011392</v>
      </c>
      <c r="Q55" s="904"/>
      <c r="R55" s="904"/>
      <c r="S55" s="904"/>
    </row>
    <row r="56" spans="1:19" x14ac:dyDescent="0.25">
      <c r="A56" s="631" t="s">
        <v>10</v>
      </c>
      <c r="B56" s="625">
        <v>118</v>
      </c>
      <c r="C56" s="626">
        <v>97.654157451825625</v>
      </c>
      <c r="D56" s="626">
        <v>108.82928798175743</v>
      </c>
      <c r="E56" s="626">
        <v>75.332430752416684</v>
      </c>
      <c r="F56" s="626">
        <v>69.69812507115688</v>
      </c>
      <c r="G56" s="635">
        <v>123.30400338197603</v>
      </c>
      <c r="Q56" s="904"/>
      <c r="R56" s="904"/>
      <c r="S56" s="904"/>
    </row>
    <row r="57" spans="1:19" x14ac:dyDescent="0.25">
      <c r="A57" s="632" t="s">
        <v>11</v>
      </c>
      <c r="B57" s="627">
        <v>196</v>
      </c>
      <c r="C57" s="628">
        <v>107.74050981053031</v>
      </c>
      <c r="D57" s="628">
        <v>91.495955318804675</v>
      </c>
      <c r="E57" s="628">
        <v>103.1804028726792</v>
      </c>
      <c r="F57" s="628">
        <v>69.030499647478564</v>
      </c>
      <c r="G57" s="636">
        <v>65.172223801514164</v>
      </c>
      <c r="Q57" s="904"/>
      <c r="R57" s="904"/>
      <c r="S57" s="904"/>
    </row>
    <row r="58" spans="1:19" x14ac:dyDescent="0.25">
      <c r="A58" s="632" t="s">
        <v>12</v>
      </c>
      <c r="B58" s="627">
        <v>197</v>
      </c>
      <c r="C58" s="628">
        <v>183.77251287590167</v>
      </c>
      <c r="D58" s="628">
        <v>96.947109728695608</v>
      </c>
      <c r="E58" s="628">
        <v>85.032827784280101</v>
      </c>
      <c r="F58" s="628">
        <v>96.990755371111618</v>
      </c>
      <c r="G58" s="636">
        <v>62.392145346330977</v>
      </c>
      <c r="Q58" s="904"/>
      <c r="R58" s="904"/>
      <c r="S58" s="904"/>
    </row>
    <row r="59" spans="1:19" x14ac:dyDescent="0.25">
      <c r="A59" s="632" t="s">
        <v>13</v>
      </c>
      <c r="B59" s="627">
        <v>185</v>
      </c>
      <c r="C59" s="628">
        <v>184.42611002339504</v>
      </c>
      <c r="D59" s="628">
        <v>170.97200033495301</v>
      </c>
      <c r="E59" s="628">
        <v>86.041151621096219</v>
      </c>
      <c r="F59" s="628">
        <v>78.613859747748279</v>
      </c>
      <c r="G59" s="636">
        <v>90.585348030039199</v>
      </c>
      <c r="Q59" s="904"/>
      <c r="R59" s="904"/>
      <c r="S59" s="904"/>
    </row>
    <row r="60" spans="1:19" x14ac:dyDescent="0.25">
      <c r="A60" s="632" t="s">
        <v>14</v>
      </c>
      <c r="B60" s="627">
        <v>136</v>
      </c>
      <c r="C60" s="628">
        <v>172.29218357922269</v>
      </c>
      <c r="D60" s="628">
        <v>169.73996359810744</v>
      </c>
      <c r="E60" s="628">
        <v>156.36472287685007</v>
      </c>
      <c r="F60" s="628">
        <v>74.552803921183497</v>
      </c>
      <c r="G60" s="636">
        <v>71.701243143633832</v>
      </c>
      <c r="Q60" s="904"/>
      <c r="R60" s="904"/>
      <c r="S60" s="904"/>
    </row>
    <row r="61" spans="1:19" x14ac:dyDescent="0.25">
      <c r="A61" s="632" t="s">
        <v>15</v>
      </c>
      <c r="B61" s="627">
        <v>123</v>
      </c>
      <c r="C61" s="628">
        <v>122.76476621039009</v>
      </c>
      <c r="D61" s="628">
        <v>156.86623471697192</v>
      </c>
      <c r="E61" s="628">
        <v>152.6015771421097</v>
      </c>
      <c r="F61" s="628">
        <v>139.69149648602951</v>
      </c>
      <c r="G61" s="636">
        <v>62.575586407758102</v>
      </c>
      <c r="Q61" s="904"/>
      <c r="R61" s="904"/>
      <c r="S61" s="904"/>
    </row>
    <row r="62" spans="1:19" x14ac:dyDescent="0.25">
      <c r="A62" s="632" t="s">
        <v>16</v>
      </c>
      <c r="B62" s="627">
        <v>91</v>
      </c>
      <c r="C62" s="628">
        <v>109.74472792373331</v>
      </c>
      <c r="D62" s="628">
        <v>108.18321022196224</v>
      </c>
      <c r="E62" s="628">
        <v>139.66595213515149</v>
      </c>
      <c r="F62" s="628">
        <v>134.12221504241748</v>
      </c>
      <c r="G62" s="636">
        <v>121.9581853332964</v>
      </c>
      <c r="Q62" s="904"/>
      <c r="R62" s="904"/>
      <c r="S62" s="904"/>
    </row>
    <row r="63" spans="1:19" x14ac:dyDescent="0.25">
      <c r="A63" s="632" t="s">
        <v>17</v>
      </c>
      <c r="B63" s="627">
        <v>102</v>
      </c>
      <c r="C63" s="628">
        <v>74.958820695194092</v>
      </c>
      <c r="D63" s="628">
        <v>92.047987618880086</v>
      </c>
      <c r="E63" s="628">
        <v>89.34964334311276</v>
      </c>
      <c r="F63" s="628">
        <v>116.85417862141668</v>
      </c>
      <c r="G63" s="636">
        <v>110.8278764753908</v>
      </c>
      <c r="Q63" s="904"/>
      <c r="R63" s="904"/>
      <c r="S63" s="904"/>
    </row>
    <row r="64" spans="1:19" x14ac:dyDescent="0.25">
      <c r="A64" s="632" t="s">
        <v>18</v>
      </c>
      <c r="B64" s="627">
        <v>108</v>
      </c>
      <c r="C64" s="628">
        <v>78.778097905426392</v>
      </c>
      <c r="D64" s="628">
        <v>57.875159712783997</v>
      </c>
      <c r="E64" s="628">
        <v>71.965514779203062</v>
      </c>
      <c r="F64" s="628">
        <v>68.439813576699237</v>
      </c>
      <c r="G64" s="636">
        <v>91.08884461897317</v>
      </c>
      <c r="Q64" s="919" t="s">
        <v>223</v>
      </c>
      <c r="R64" s="918"/>
      <c r="S64" s="920">
        <f>(SUM(D$48:D$50,D$61:D$65)/SUM(D$51:D$60))*100</f>
        <v>77.101650516420122</v>
      </c>
    </row>
    <row r="65" spans="1:19" ht="15.75" thickBot="1" x14ac:dyDescent="0.3">
      <c r="A65" s="633" t="s">
        <v>19</v>
      </c>
      <c r="B65" s="629">
        <v>108</v>
      </c>
      <c r="C65" s="630">
        <v>156.25232643110473</v>
      </c>
      <c r="D65" s="630">
        <v>167.41774320122366</v>
      </c>
      <c r="E65" s="630">
        <v>159.47644900906496</v>
      </c>
      <c r="F65" s="630">
        <v>163.19802425799779</v>
      </c>
      <c r="G65" s="637">
        <v>161.85299709444294</v>
      </c>
      <c r="Q65" s="919" t="s">
        <v>224</v>
      </c>
      <c r="R65" s="918"/>
      <c r="S65" s="920">
        <f>(SUM(D$48:D$50)/SUM(D$51:D$60))*100</f>
        <v>29.362601734312619</v>
      </c>
    </row>
    <row r="66" spans="1:19" ht="15.75" thickTop="1" x14ac:dyDescent="0.25">
      <c r="A66" s="632" t="s">
        <v>20</v>
      </c>
      <c r="B66" s="627">
        <v>2389</v>
      </c>
      <c r="C66" s="628">
        <v>2271.8987796008059</v>
      </c>
      <c r="D66" s="628">
        <v>2160.5434605041564</v>
      </c>
      <c r="E66" s="628">
        <v>2066.0962285276737</v>
      </c>
      <c r="F66" s="628">
        <v>1980.5125383951572</v>
      </c>
      <c r="G66" s="636">
        <v>1885.2807153627282</v>
      </c>
      <c r="Q66" s="919" t="s">
        <v>225</v>
      </c>
      <c r="R66" s="918"/>
      <c r="S66" s="920">
        <f>(SUM(D$61:D$65)/SUM(D$51:D$60))*100</f>
        <v>47.73904878210751</v>
      </c>
    </row>
    <row r="67" spans="1:19" x14ac:dyDescent="0.25">
      <c r="Q67" s="919" t="s">
        <v>226</v>
      </c>
      <c r="R67" s="918"/>
      <c r="S67" s="920">
        <f>(SUM(D$61:D$65)/SUM(D$48:D$50))*100</f>
        <v>162.58453257675902</v>
      </c>
    </row>
    <row r="68" spans="1:19" x14ac:dyDescent="0.25">
      <c r="Q68" s="919" t="s">
        <v>227</v>
      </c>
      <c r="R68" s="918"/>
      <c r="S68" s="921">
        <f>(D$21/D$43)*100</f>
        <v>101.11858468883609</v>
      </c>
    </row>
    <row r="69" spans="1:19" x14ac:dyDescent="0.25">
      <c r="Q69" s="919" t="s">
        <v>228</v>
      </c>
      <c r="R69" s="918"/>
      <c r="S69" s="921">
        <f>(SUM(D$48)/SUM(D$28:D$33))*1000</f>
        <v>367.25230976156428</v>
      </c>
    </row>
    <row r="70" spans="1:19" x14ac:dyDescent="0.25">
      <c r="Q70" s="919" t="s">
        <v>229</v>
      </c>
      <c r="R70" s="918"/>
      <c r="S70" s="921">
        <f>(SUM(D$52:D$54)/SUM(D$48:D$51,D$55:D$65))*100</f>
        <v>19.832881421041062</v>
      </c>
    </row>
    <row r="71" spans="1:19" x14ac:dyDescent="0.25">
      <c r="Q71" s="904"/>
      <c r="R71" s="904"/>
      <c r="S71" s="904"/>
    </row>
    <row r="72" spans="1:19" x14ac:dyDescent="0.25">
      <c r="Q72" s="904"/>
      <c r="R72" s="904"/>
      <c r="S72" s="904"/>
    </row>
    <row r="73" spans="1:19" x14ac:dyDescent="0.25">
      <c r="Q73" s="904"/>
      <c r="R73" s="904"/>
      <c r="S73" s="904"/>
    </row>
    <row r="74" spans="1:19" x14ac:dyDescent="0.25">
      <c r="Q74" s="904"/>
      <c r="R74" s="904"/>
      <c r="S74" s="904"/>
    </row>
    <row r="75" spans="1:19" x14ac:dyDescent="0.25">
      <c r="Q75" s="904"/>
      <c r="R75" s="904"/>
      <c r="S75" s="904"/>
    </row>
    <row r="76" spans="1:19" x14ac:dyDescent="0.25">
      <c r="Q76" s="904"/>
      <c r="R76" s="904"/>
      <c r="S76" s="904"/>
    </row>
    <row r="77" spans="1:19" x14ac:dyDescent="0.25">
      <c r="Q77" s="904"/>
      <c r="R77" s="904"/>
      <c r="S77" s="904"/>
    </row>
    <row r="78" spans="1:19" x14ac:dyDescent="0.25">
      <c r="Q78" s="904"/>
      <c r="R78" s="904"/>
      <c r="S78" s="904"/>
    </row>
    <row r="79" spans="1:19" x14ac:dyDescent="0.25">
      <c r="Q79" s="904"/>
      <c r="R79" s="904"/>
      <c r="S79" s="904"/>
    </row>
    <row r="80" spans="1:19" x14ac:dyDescent="0.25">
      <c r="Q80" s="904"/>
      <c r="R80" s="904"/>
      <c r="S80" s="904"/>
    </row>
    <row r="81" spans="17:19" x14ac:dyDescent="0.25">
      <c r="Q81" s="904"/>
      <c r="R81" s="904"/>
      <c r="S81" s="904"/>
    </row>
    <row r="82" spans="17:19" x14ac:dyDescent="0.25">
      <c r="Q82" s="904"/>
      <c r="R82" s="904"/>
      <c r="S82" s="904"/>
    </row>
    <row r="83" spans="17:19" x14ac:dyDescent="0.25">
      <c r="Q83" s="904"/>
      <c r="R83" s="904"/>
      <c r="S83" s="904"/>
    </row>
    <row r="84" spans="17:19" x14ac:dyDescent="0.25">
      <c r="Q84" s="919" t="s">
        <v>223</v>
      </c>
      <c r="R84" s="918"/>
      <c r="S84" s="920">
        <f>(SUM(E$48:E$50,E$61:E$65)/SUM(E$51:E$60))*100</f>
        <v>85.6431368568159</v>
      </c>
    </row>
    <row r="85" spans="17:19" x14ac:dyDescent="0.25">
      <c r="Q85" s="919" t="s">
        <v>224</v>
      </c>
      <c r="R85" s="918"/>
      <c r="S85" s="920">
        <f>(SUM(E$48:E$50)/SUM(E$51:E$60))*100</f>
        <v>30.558470619980692</v>
      </c>
    </row>
    <row r="86" spans="17:19" x14ac:dyDescent="0.25">
      <c r="Q86" s="919" t="s">
        <v>225</v>
      </c>
      <c r="R86" s="918"/>
      <c r="S86" s="920">
        <f>(SUM(E$61:E$65)/SUM(E$51:E$60))*100</f>
        <v>55.084666236835197</v>
      </c>
    </row>
    <row r="87" spans="17:19" x14ac:dyDescent="0.25">
      <c r="Q87" s="919" t="s">
        <v>226</v>
      </c>
      <c r="R87" s="918"/>
      <c r="S87" s="920">
        <f>(SUM(E$61:E$65)/SUM(E$48:E$50))*100</f>
        <v>180.259892328571</v>
      </c>
    </row>
    <row r="88" spans="17:19" x14ac:dyDescent="0.25">
      <c r="Q88" s="919" t="s">
        <v>227</v>
      </c>
      <c r="R88" s="918"/>
      <c r="S88" s="921">
        <f>(E$21/E$43)*100</f>
        <v>100.34668488271772</v>
      </c>
    </row>
    <row r="89" spans="17:19" x14ac:dyDescent="0.25">
      <c r="Q89" s="919" t="s">
        <v>228</v>
      </c>
      <c r="R89" s="918"/>
      <c r="S89" s="921">
        <f>(SUM(E$48)/SUM(E$28:E$33))*1000</f>
        <v>434.50568265593722</v>
      </c>
    </row>
    <row r="90" spans="17:19" x14ac:dyDescent="0.25">
      <c r="Q90" s="919" t="s">
        <v>229</v>
      </c>
      <c r="R90" s="918"/>
      <c r="S90" s="921">
        <f>(SUM(E$52:E$54)/SUM(E$48:E$51,E$55:E$65))*100</f>
        <v>24.009283904488559</v>
      </c>
    </row>
    <row r="91" spans="17:19" x14ac:dyDescent="0.25">
      <c r="Q91" s="904"/>
      <c r="R91" s="904"/>
      <c r="S91" s="904"/>
    </row>
    <row r="92" spans="17:19" x14ac:dyDescent="0.25">
      <c r="Q92" s="904"/>
      <c r="R92" s="904"/>
      <c r="S92" s="904"/>
    </row>
    <row r="93" spans="17:19" x14ac:dyDescent="0.25">
      <c r="Q93" s="904"/>
      <c r="R93" s="904"/>
      <c r="S93" s="904"/>
    </row>
    <row r="94" spans="17:19" x14ac:dyDescent="0.25">
      <c r="Q94" s="904"/>
      <c r="R94" s="904"/>
      <c r="S94" s="904"/>
    </row>
    <row r="95" spans="17:19" x14ac:dyDescent="0.25">
      <c r="Q95" s="904"/>
      <c r="R95" s="904"/>
      <c r="S95" s="904"/>
    </row>
    <row r="96" spans="17:19" x14ac:dyDescent="0.25">
      <c r="Q96" s="904"/>
      <c r="R96" s="904"/>
      <c r="S96" s="904"/>
    </row>
    <row r="97" spans="17:19" x14ac:dyDescent="0.25">
      <c r="Q97" s="904"/>
      <c r="R97" s="904"/>
      <c r="S97" s="904"/>
    </row>
    <row r="98" spans="17:19" x14ac:dyDescent="0.25">
      <c r="Q98" s="904"/>
      <c r="R98" s="904"/>
      <c r="S98" s="904"/>
    </row>
    <row r="99" spans="17:19" x14ac:dyDescent="0.25">
      <c r="Q99" s="904"/>
      <c r="R99" s="904"/>
      <c r="S99" s="904"/>
    </row>
    <row r="100" spans="17:19" x14ac:dyDescent="0.25">
      <c r="Q100" s="904"/>
      <c r="R100" s="904"/>
      <c r="S100" s="904"/>
    </row>
    <row r="101" spans="17:19" x14ac:dyDescent="0.25">
      <c r="Q101" s="904"/>
      <c r="R101" s="904"/>
      <c r="S101" s="904"/>
    </row>
    <row r="102" spans="17:19" x14ac:dyDescent="0.25">
      <c r="Q102" s="904"/>
      <c r="R102" s="904"/>
      <c r="S102" s="904"/>
    </row>
    <row r="103" spans="17:19" x14ac:dyDescent="0.25">
      <c r="Q103" s="904"/>
      <c r="R103" s="904"/>
      <c r="S103" s="904"/>
    </row>
    <row r="104" spans="17:19" x14ac:dyDescent="0.25">
      <c r="Q104" s="919" t="s">
        <v>223</v>
      </c>
      <c r="R104" s="918"/>
      <c r="S104" s="920">
        <f>(SUM(F$48:F$50,F$61:F$65)/SUM(F$51:F$60))*100</f>
        <v>102.72987395828646</v>
      </c>
    </row>
    <row r="105" spans="17:19" x14ac:dyDescent="0.25">
      <c r="Q105" s="919" t="s">
        <v>224</v>
      </c>
      <c r="R105" s="918"/>
      <c r="S105" s="920">
        <f>(SUM(F$48:F$50)/SUM(F$51:F$60))*100</f>
        <v>39.029210947054402</v>
      </c>
    </row>
    <row r="106" spans="17:19" x14ac:dyDescent="0.25">
      <c r="Q106" s="919" t="s">
        <v>225</v>
      </c>
      <c r="R106" s="918"/>
      <c r="S106" s="920">
        <f>(SUM(F$61:F$65)/SUM(F$51:F$60))*100</f>
        <v>63.700663011232052</v>
      </c>
    </row>
    <row r="107" spans="17:19" x14ac:dyDescent="0.25">
      <c r="Q107" s="919" t="s">
        <v>226</v>
      </c>
      <c r="R107" s="918"/>
      <c r="S107" s="920">
        <f>(SUM(F$61:F$65)/SUM(F$48:F$50))*100</f>
        <v>163.21278720609044</v>
      </c>
    </row>
    <row r="108" spans="17:19" x14ac:dyDescent="0.25">
      <c r="Q108" s="919" t="s">
        <v>227</v>
      </c>
      <c r="R108" s="918"/>
      <c r="S108" s="921">
        <f>(F$21/F$43)*100</f>
        <v>99.28579099350334</v>
      </c>
    </row>
    <row r="109" spans="17:19" x14ac:dyDescent="0.25">
      <c r="Q109" s="919" t="s">
        <v>228</v>
      </c>
      <c r="R109" s="918"/>
      <c r="S109" s="921">
        <f>(SUM(F$48)/SUM(F$28:F$33))*1000</f>
        <v>473.21290646636885</v>
      </c>
    </row>
    <row r="110" spans="17:19" x14ac:dyDescent="0.25">
      <c r="Q110" s="919" t="s">
        <v>229</v>
      </c>
      <c r="R110" s="918"/>
      <c r="S110" s="921">
        <f>(SUM(F$52:F$54)/SUM(F$48:F$51,F$55:F$65))*100</f>
        <v>23.38861438140394</v>
      </c>
    </row>
    <row r="111" spans="17:19" x14ac:dyDescent="0.25">
      <c r="Q111" s="904"/>
      <c r="R111" s="904"/>
      <c r="S111" s="904"/>
    </row>
    <row r="112" spans="17:19" x14ac:dyDescent="0.25">
      <c r="Q112" s="904"/>
      <c r="R112" s="904"/>
      <c r="S112" s="904"/>
    </row>
    <row r="113" spans="17:19" x14ac:dyDescent="0.25">
      <c r="Q113" s="904"/>
      <c r="R113" s="904"/>
      <c r="S113" s="904"/>
    </row>
    <row r="114" spans="17:19" x14ac:dyDescent="0.25">
      <c r="Q114" s="904"/>
      <c r="R114" s="904"/>
      <c r="S114" s="904"/>
    </row>
    <row r="115" spans="17:19" x14ac:dyDescent="0.25">
      <c r="Q115" s="904"/>
      <c r="R115" s="904"/>
      <c r="S115" s="904"/>
    </row>
    <row r="116" spans="17:19" x14ac:dyDescent="0.25">
      <c r="Q116" s="904"/>
      <c r="R116" s="904"/>
      <c r="S116" s="904"/>
    </row>
    <row r="117" spans="17:19" x14ac:dyDescent="0.25">
      <c r="Q117" s="904"/>
      <c r="R117" s="904"/>
      <c r="S117" s="904"/>
    </row>
    <row r="118" spans="17:19" x14ac:dyDescent="0.25">
      <c r="Q118" s="904"/>
      <c r="R118" s="904"/>
      <c r="S118" s="904"/>
    </row>
    <row r="119" spans="17:19" x14ac:dyDescent="0.25">
      <c r="Q119" s="904"/>
      <c r="R119" s="904"/>
      <c r="S119" s="904"/>
    </row>
    <row r="120" spans="17:19" x14ac:dyDescent="0.25">
      <c r="Q120" s="904"/>
      <c r="R120" s="904"/>
      <c r="S120" s="904"/>
    </row>
    <row r="121" spans="17:19" x14ac:dyDescent="0.25">
      <c r="Q121" s="904"/>
      <c r="R121" s="904"/>
      <c r="S121" s="904"/>
    </row>
    <row r="122" spans="17:19" x14ac:dyDescent="0.25">
      <c r="Q122" s="904"/>
      <c r="R122" s="904"/>
      <c r="S122" s="904"/>
    </row>
    <row r="123" spans="17:19" x14ac:dyDescent="0.25">
      <c r="Q123" s="904"/>
      <c r="R123" s="904"/>
      <c r="S123" s="904"/>
    </row>
    <row r="124" spans="17:19" x14ac:dyDescent="0.25">
      <c r="Q124" s="919" t="s">
        <v>223</v>
      </c>
      <c r="R124" s="918"/>
      <c r="S124" s="920">
        <f>(SUM(G$48:G$50,G$61:G$65)/SUM(G$51:G$60))*100</f>
        <v>99.675883590901691</v>
      </c>
    </row>
    <row r="125" spans="17:19" x14ac:dyDescent="0.25">
      <c r="Q125" s="919" t="s">
        <v>224</v>
      </c>
      <c r="R125" s="918"/>
      <c r="S125" s="920">
        <f>(SUM(G$48:G$50)/SUM(G$51:G$60))*100</f>
        <v>41.603373255667293</v>
      </c>
    </row>
    <row r="126" spans="17:19" x14ac:dyDescent="0.25">
      <c r="Q126" s="919" t="s">
        <v>225</v>
      </c>
      <c r="R126" s="918"/>
      <c r="S126" s="920">
        <f>(SUM(G$61:G$65)/SUM(G$51:G$60))*100</f>
        <v>58.072510335234398</v>
      </c>
    </row>
    <row r="127" spans="17:19" x14ac:dyDescent="0.25">
      <c r="Q127" s="919" t="s">
        <v>226</v>
      </c>
      <c r="R127" s="918"/>
      <c r="S127" s="920">
        <f>(SUM(G$61:G$65)/SUM(G$48:G$50))*100</f>
        <v>139.58606187618128</v>
      </c>
    </row>
    <row r="128" spans="17:19" x14ac:dyDescent="0.25">
      <c r="Q128" s="919" t="s">
        <v>227</v>
      </c>
      <c r="R128" s="918"/>
      <c r="S128" s="921">
        <f>(G$21/G$43)*100</f>
        <v>98.079340057217905</v>
      </c>
    </row>
    <row r="129" spans="17:19" x14ac:dyDescent="0.25">
      <c r="Q129" s="919" t="s">
        <v>228</v>
      </c>
      <c r="R129" s="918"/>
      <c r="S129" s="921">
        <f>(SUM(G$48)/SUM(G$28:G$33))*1000</f>
        <v>431.07390873091981</v>
      </c>
    </row>
    <row r="130" spans="17:19" x14ac:dyDescent="0.25">
      <c r="Q130" s="919" t="s">
        <v>229</v>
      </c>
      <c r="R130" s="918"/>
      <c r="S130" s="921">
        <f>(SUM(G$52:G$54)/SUM(G$48:G$51,G$55:G$65))*100</f>
        <v>19.805097598969358</v>
      </c>
    </row>
    <row r="147" spans="4:8" x14ac:dyDescent="0.25">
      <c r="D147" s="19"/>
      <c r="E147" s="19"/>
      <c r="F147" s="19"/>
      <c r="G147" s="19"/>
      <c r="H147" s="19"/>
    </row>
  </sheetData>
  <mergeCells count="3">
    <mergeCell ref="A1:G1"/>
    <mergeCell ref="A23:G23"/>
    <mergeCell ref="A46:G46"/>
  </mergeCells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Z147"/>
  <sheetViews>
    <sheetView workbookViewId="0">
      <selection sqref="A1:G1"/>
    </sheetView>
  </sheetViews>
  <sheetFormatPr defaultRowHeight="15" x14ac:dyDescent="0.25"/>
  <cols>
    <col min="1" max="9" width="9.140625" style="18"/>
    <col min="10" max="11" width="11.140625" style="18" bestFit="1" customWidth="1"/>
    <col min="12" max="12" width="11.140625" style="18" customWidth="1"/>
    <col min="13" max="14" width="11.140625" style="18" bestFit="1" customWidth="1"/>
    <col min="15" max="15" width="11.140625" style="18" customWidth="1"/>
    <col min="16" max="17" width="11.140625" style="18" bestFit="1" customWidth="1"/>
    <col min="18" max="18" width="11.140625" style="18" customWidth="1"/>
    <col min="19" max="20" width="11.140625" style="18" bestFit="1" customWidth="1"/>
    <col min="21" max="21" width="11.140625" style="18" customWidth="1"/>
    <col min="22" max="23" width="11.140625" style="18" bestFit="1" customWidth="1"/>
    <col min="24" max="24" width="11.140625" style="18" customWidth="1"/>
    <col min="25" max="26" width="11.140625" style="18" bestFit="1" customWidth="1"/>
    <col min="27" max="16384" width="9.140625" style="18"/>
  </cols>
  <sheetData>
    <row r="1" spans="1:26" x14ac:dyDescent="0.25">
      <c r="A1" s="922" t="s">
        <v>165</v>
      </c>
      <c r="B1" s="923"/>
      <c r="C1" s="923"/>
      <c r="D1" s="923"/>
      <c r="E1" s="923"/>
      <c r="F1" s="923"/>
      <c r="G1" s="924"/>
      <c r="J1" s="20" t="s">
        <v>23</v>
      </c>
      <c r="K1" s="20" t="s">
        <v>24</v>
      </c>
      <c r="L1" s="20"/>
      <c r="M1" s="20" t="s">
        <v>23</v>
      </c>
      <c r="N1" s="20" t="s">
        <v>24</v>
      </c>
      <c r="O1" s="20"/>
      <c r="P1" s="20" t="s">
        <v>23</v>
      </c>
      <c r="Q1" s="20" t="s">
        <v>24</v>
      </c>
      <c r="R1" s="20"/>
      <c r="S1" s="20" t="s">
        <v>23</v>
      </c>
      <c r="T1" s="20" t="s">
        <v>24</v>
      </c>
      <c r="U1" s="20"/>
      <c r="V1" s="20" t="s">
        <v>23</v>
      </c>
      <c r="W1" s="20" t="s">
        <v>24</v>
      </c>
      <c r="X1" s="20"/>
      <c r="Y1" s="20" t="s">
        <v>23</v>
      </c>
      <c r="Z1" s="20" t="s">
        <v>24</v>
      </c>
    </row>
    <row r="2" spans="1:26" x14ac:dyDescent="0.25">
      <c r="A2" s="645" t="s">
        <v>1</v>
      </c>
      <c r="B2" s="639">
        <v>2010</v>
      </c>
      <c r="C2" s="639">
        <v>2015</v>
      </c>
      <c r="D2" s="639">
        <v>2020</v>
      </c>
      <c r="E2" s="639">
        <v>2025</v>
      </c>
      <c r="F2" s="639">
        <v>2030</v>
      </c>
      <c r="G2" s="648">
        <v>2035</v>
      </c>
      <c r="J2" s="1">
        <f>B2</f>
        <v>2010</v>
      </c>
      <c r="K2" s="1">
        <f>B24</f>
        <v>2010</v>
      </c>
      <c r="L2" s="1"/>
      <c r="M2" s="1">
        <v>2015</v>
      </c>
      <c r="N2" s="1">
        <v>2015</v>
      </c>
      <c r="O2" s="1"/>
      <c r="P2" s="1">
        <v>2020</v>
      </c>
      <c r="Q2" s="1">
        <v>2020</v>
      </c>
      <c r="R2" s="1"/>
      <c r="S2" s="1">
        <v>2025</v>
      </c>
      <c r="T2" s="1">
        <v>2025</v>
      </c>
      <c r="U2" s="1"/>
      <c r="V2" s="1">
        <v>2030</v>
      </c>
      <c r="W2" s="1">
        <v>2030</v>
      </c>
      <c r="X2" s="1"/>
      <c r="Y2" s="1">
        <v>2035</v>
      </c>
      <c r="Z2" s="1">
        <v>2035</v>
      </c>
    </row>
    <row r="3" spans="1:26" x14ac:dyDescent="0.25">
      <c r="A3" s="645" t="s">
        <v>2</v>
      </c>
      <c r="B3" s="639">
        <v>6585</v>
      </c>
      <c r="C3" s="640">
        <v>6551.0346131012548</v>
      </c>
      <c r="D3" s="640">
        <v>6581.7532586337829</v>
      </c>
      <c r="E3" s="640">
        <v>6384.6818375090161</v>
      </c>
      <c r="F3" s="640">
        <v>6294.7565340285537</v>
      </c>
      <c r="G3" s="649">
        <v>6468.8527736883316</v>
      </c>
      <c r="I3" s="21" t="s">
        <v>2</v>
      </c>
      <c r="J3" s="20">
        <f>-B3/B$66</f>
        <v>-3.8856893336795144E-2</v>
      </c>
      <c r="K3" s="20">
        <f>B25/B$66</f>
        <v>3.7346283664172586E-2</v>
      </c>
      <c r="L3" s="21" t="s">
        <v>2</v>
      </c>
      <c r="M3" s="20">
        <f>-C3/C$66</f>
        <v>-3.6358245397394691E-2</v>
      </c>
      <c r="N3" s="20">
        <f>C25/C$66</f>
        <v>3.4932310486424589E-2</v>
      </c>
      <c r="O3" s="21" t="s">
        <v>2</v>
      </c>
      <c r="P3" s="20">
        <f>-D3/D$66</f>
        <v>-3.462170420114933E-2</v>
      </c>
      <c r="Q3" s="20">
        <f>D25/D$66</f>
        <v>3.3263988210519402E-2</v>
      </c>
      <c r="R3" s="21" t="s">
        <v>2</v>
      </c>
      <c r="S3" s="20">
        <f>-E3/E$66</f>
        <v>-3.2135699894253703E-2</v>
      </c>
      <c r="T3" s="20">
        <f>E25/E$66</f>
        <v>3.0875476344780588E-2</v>
      </c>
      <c r="U3" s="21" t="s">
        <v>2</v>
      </c>
      <c r="V3" s="20">
        <f>-F3/F$66</f>
        <v>-3.05629458819974E-2</v>
      </c>
      <c r="W3" s="20">
        <f>F25/F$66</f>
        <v>2.9364398984412215E-2</v>
      </c>
      <c r="X3" s="21" t="s">
        <v>2</v>
      </c>
      <c r="Y3" s="20">
        <f>-G3/G$66</f>
        <v>-3.0462687869262102E-2</v>
      </c>
      <c r="Z3" s="20">
        <f>G25/G$66</f>
        <v>2.9268072658700302E-2</v>
      </c>
    </row>
    <row r="4" spans="1:26" x14ac:dyDescent="0.25">
      <c r="A4" s="645" t="s">
        <v>3</v>
      </c>
      <c r="B4" s="639">
        <v>6055</v>
      </c>
      <c r="C4" s="640">
        <v>6657.4432715454541</v>
      </c>
      <c r="D4" s="640">
        <v>6626.7887949810938</v>
      </c>
      <c r="E4" s="640">
        <v>6651.9210565032326</v>
      </c>
      <c r="F4" s="640">
        <v>6451.8717007816113</v>
      </c>
      <c r="G4" s="649">
        <v>6356.5810479443035</v>
      </c>
      <c r="I4" s="21" t="s">
        <v>3</v>
      </c>
      <c r="J4" s="20">
        <f t="shared" ref="J4:J20" si="0">-B4/B$66</f>
        <v>-3.5729459248943753E-2</v>
      </c>
      <c r="K4" s="20">
        <f t="shared" ref="K4:K20" si="1">B26/B$66</f>
        <v>3.3321925083201545E-2</v>
      </c>
      <c r="L4" s="21" t="s">
        <v>3</v>
      </c>
      <c r="M4" s="20">
        <f t="shared" ref="M4:M20" si="2">-C4/C$66</f>
        <v>-3.6948813505275631E-2</v>
      </c>
      <c r="N4" s="20">
        <f t="shared" ref="N4:N20" si="3">C26/C$66</f>
        <v>3.5548267903847602E-2</v>
      </c>
      <c r="O4" s="21" t="s">
        <v>3</v>
      </c>
      <c r="P4" s="20">
        <f t="shared" ref="P4:P20" si="4">-D4/D$66</f>
        <v>-3.4858602631808573E-2</v>
      </c>
      <c r="Q4" s="20">
        <f t="shared" ref="Q4:Q20" si="5">D26/D$66</f>
        <v>3.35399630226276E-2</v>
      </c>
      <c r="R4" s="21" t="s">
        <v>3</v>
      </c>
      <c r="S4" s="20">
        <f t="shared" ref="S4:S20" si="6">-E4/E$66</f>
        <v>-3.3480781694746907E-2</v>
      </c>
      <c r="T4" s="20">
        <f t="shared" ref="T4:T20" si="7">E26/E$66</f>
        <v>3.2214408663452855E-2</v>
      </c>
      <c r="U4" s="21" t="s">
        <v>3</v>
      </c>
      <c r="V4" s="20">
        <f t="shared" ref="V4:V20" si="8">-F4/F$66</f>
        <v>-3.1325787512607943E-2</v>
      </c>
      <c r="W4" s="20">
        <f t="shared" ref="W4:W20" si="9">F26/F$66</f>
        <v>3.0140928454002628E-2</v>
      </c>
      <c r="X4" s="21" t="s">
        <v>3</v>
      </c>
      <c r="Y4" s="20">
        <f t="shared" ref="Y4:Y20" si="10">-G4/G$66</f>
        <v>-2.9933985384055641E-2</v>
      </c>
      <c r="Z4" s="20">
        <f t="shared" ref="Z4:Z20" si="11">G26/G$66</f>
        <v>2.8801769585361854E-2</v>
      </c>
    </row>
    <row r="5" spans="1:26" x14ac:dyDescent="0.25">
      <c r="A5" s="645" t="s">
        <v>4</v>
      </c>
      <c r="B5" s="639">
        <v>5762</v>
      </c>
      <c r="C5" s="640">
        <v>6135.5510007524263</v>
      </c>
      <c r="D5" s="640">
        <v>6737.2645818964575</v>
      </c>
      <c r="E5" s="640">
        <v>6710.2961361168955</v>
      </c>
      <c r="F5" s="640">
        <v>6731.0213048409478</v>
      </c>
      <c r="G5" s="649">
        <v>6528.3890788721837</v>
      </c>
      <c r="I5" s="21" t="s">
        <v>4</v>
      </c>
      <c r="J5" s="20">
        <f t="shared" si="0"/>
        <v>-3.4000519272074967E-2</v>
      </c>
      <c r="K5" s="20">
        <f t="shared" si="1"/>
        <v>3.1563481011164352E-2</v>
      </c>
      <c r="L5" s="21" t="s">
        <v>4</v>
      </c>
      <c r="M5" s="20">
        <f t="shared" si="2"/>
        <v>-3.405231113990137E-2</v>
      </c>
      <c r="N5" s="20">
        <f t="shared" si="3"/>
        <v>3.1749828551011605E-2</v>
      </c>
      <c r="O5" s="21" t="s">
        <v>4</v>
      </c>
      <c r="P5" s="20">
        <f t="shared" si="4"/>
        <v>-3.5439733504643335E-2</v>
      </c>
      <c r="Q5" s="20">
        <f t="shared" si="5"/>
        <v>3.4076150469114816E-2</v>
      </c>
      <c r="R5" s="21" t="s">
        <v>4</v>
      </c>
      <c r="S5" s="20">
        <f t="shared" si="6"/>
        <v>-3.3774598064537968E-2</v>
      </c>
      <c r="T5" s="20">
        <f t="shared" si="7"/>
        <v>3.2490689747099628E-2</v>
      </c>
      <c r="U5" s="21" t="s">
        <v>4</v>
      </c>
      <c r="V5" s="20">
        <f t="shared" si="8"/>
        <v>-3.2681143227435941E-2</v>
      </c>
      <c r="W5" s="20">
        <f t="shared" si="9"/>
        <v>3.1439151679887894E-2</v>
      </c>
      <c r="X5" s="21" t="s">
        <v>4</v>
      </c>
      <c r="Y5" s="20">
        <f t="shared" si="10"/>
        <v>-3.074305224686576E-2</v>
      </c>
      <c r="Z5" s="20">
        <f t="shared" si="11"/>
        <v>2.9574722521730799E-2</v>
      </c>
    </row>
    <row r="6" spans="1:26" x14ac:dyDescent="0.25">
      <c r="A6" s="645" t="s">
        <v>5</v>
      </c>
      <c r="B6" s="639">
        <v>5735</v>
      </c>
      <c r="C6" s="640">
        <v>5845.8296183881694</v>
      </c>
      <c r="D6" s="640">
        <v>6215.3895356305029</v>
      </c>
      <c r="E6" s="640">
        <v>6817.237331911072</v>
      </c>
      <c r="F6" s="640">
        <v>6794.5404010411521</v>
      </c>
      <c r="G6" s="649">
        <v>6811.7738782175365</v>
      </c>
      <c r="I6" s="21" t="s">
        <v>5</v>
      </c>
      <c r="J6" s="20">
        <f t="shared" si="0"/>
        <v>-3.3841197158165554E-2</v>
      </c>
      <c r="K6" s="20">
        <f t="shared" si="1"/>
        <v>3.3575660301649872E-2</v>
      </c>
      <c r="L6" s="21" t="s">
        <v>5</v>
      </c>
      <c r="M6" s="20">
        <f t="shared" si="2"/>
        <v>-3.2444357322071453E-2</v>
      </c>
      <c r="N6" s="20">
        <f t="shared" si="3"/>
        <v>3.0157108689809847E-2</v>
      </c>
      <c r="O6" s="21" t="s">
        <v>5</v>
      </c>
      <c r="P6" s="20">
        <f t="shared" si="4"/>
        <v>-3.2694537388687522E-2</v>
      </c>
      <c r="Q6" s="20">
        <f t="shared" si="5"/>
        <v>3.04894434293989E-2</v>
      </c>
      <c r="R6" s="21" t="s">
        <v>5</v>
      </c>
      <c r="S6" s="20">
        <f t="shared" si="6"/>
        <v>-3.4312859838865485E-2</v>
      </c>
      <c r="T6" s="20">
        <f t="shared" si="7"/>
        <v>3.29875669279295E-2</v>
      </c>
      <c r="U6" s="21" t="s">
        <v>5</v>
      </c>
      <c r="V6" s="20">
        <f t="shared" si="8"/>
        <v>-3.2989547641354998E-2</v>
      </c>
      <c r="W6" s="20">
        <f t="shared" si="9"/>
        <v>3.174237323815482E-2</v>
      </c>
      <c r="X6" s="21" t="s">
        <v>5</v>
      </c>
      <c r="Y6" s="20">
        <f t="shared" si="10"/>
        <v>-3.2077548948423691E-2</v>
      </c>
      <c r="Z6" s="20">
        <f t="shared" si="11"/>
        <v>3.0865540489059873E-2</v>
      </c>
    </row>
    <row r="7" spans="1:26" x14ac:dyDescent="0.25">
      <c r="A7" s="645" t="s">
        <v>6</v>
      </c>
      <c r="B7" s="639">
        <v>6158</v>
      </c>
      <c r="C7" s="640">
        <v>5805.9944008591638</v>
      </c>
      <c r="D7" s="640">
        <v>5905.5534867641072</v>
      </c>
      <c r="E7" s="640">
        <v>6270.5004745198694</v>
      </c>
      <c r="F7" s="640">
        <v>6871.0913461072605</v>
      </c>
      <c r="G7" s="649">
        <v>6853.2165462385128</v>
      </c>
      <c r="I7" s="21" t="s">
        <v>6</v>
      </c>
      <c r="J7" s="20">
        <f t="shared" si="0"/>
        <v>-3.6337243609412984E-2</v>
      </c>
      <c r="K7" s="20">
        <f t="shared" si="1"/>
        <v>3.7086647626690582E-2</v>
      </c>
      <c r="L7" s="21" t="s">
        <v>6</v>
      </c>
      <c r="M7" s="20">
        <f t="shared" si="2"/>
        <v>-3.2223271844751322E-2</v>
      </c>
      <c r="N7" s="20">
        <f t="shared" si="3"/>
        <v>3.2070728601236394E-2</v>
      </c>
      <c r="O7" s="21" t="s">
        <v>6</v>
      </c>
      <c r="P7" s="20">
        <f t="shared" si="4"/>
        <v>-3.1064720588637518E-2</v>
      </c>
      <c r="Q7" s="20">
        <f t="shared" si="5"/>
        <v>2.8981133164926006E-2</v>
      </c>
      <c r="R7" s="21" t="s">
        <v>6</v>
      </c>
      <c r="S7" s="20">
        <f t="shared" si="6"/>
        <v>-3.1560996548351712E-2</v>
      </c>
      <c r="T7" s="20">
        <f t="shared" si="7"/>
        <v>2.9511241539689433E-2</v>
      </c>
      <c r="U7" s="21" t="s">
        <v>6</v>
      </c>
      <c r="V7" s="20">
        <f t="shared" si="8"/>
        <v>-3.3361225621055014E-2</v>
      </c>
      <c r="W7" s="20">
        <f t="shared" si="9"/>
        <v>3.2147979698594599E-2</v>
      </c>
      <c r="X7" s="21" t="s">
        <v>6</v>
      </c>
      <c r="Y7" s="20">
        <f t="shared" si="10"/>
        <v>-3.2272707982731505E-2</v>
      </c>
      <c r="Z7" s="20">
        <f t="shared" si="11"/>
        <v>3.1136314181790376E-2</v>
      </c>
    </row>
    <row r="8" spans="1:26" x14ac:dyDescent="0.25">
      <c r="A8" s="645" t="s">
        <v>7</v>
      </c>
      <c r="B8" s="639">
        <v>7355</v>
      </c>
      <c r="C8" s="640">
        <v>6241.3816236057264</v>
      </c>
      <c r="D8" s="640">
        <v>5868.1247947952397</v>
      </c>
      <c r="E8" s="640">
        <v>5957.2889833075151</v>
      </c>
      <c r="F8" s="640">
        <v>6318.1070783311852</v>
      </c>
      <c r="G8" s="649">
        <v>6917.5348765959752</v>
      </c>
      <c r="I8" s="21" t="s">
        <v>7</v>
      </c>
      <c r="J8" s="20">
        <f t="shared" si="0"/>
        <v>-4.3400523992730193E-2</v>
      </c>
      <c r="K8" s="20">
        <f t="shared" si="1"/>
        <v>3.9907239124790522E-2</v>
      </c>
      <c r="L8" s="21" t="s">
        <v>7</v>
      </c>
      <c r="M8" s="20">
        <f t="shared" si="2"/>
        <v>-3.4639671149962109E-2</v>
      </c>
      <c r="N8" s="20">
        <f t="shared" si="3"/>
        <v>3.5393975191696306E-2</v>
      </c>
      <c r="O8" s="21" t="s">
        <v>7</v>
      </c>
      <c r="P8" s="20">
        <f t="shared" si="4"/>
        <v>-3.0867836103446247E-2</v>
      </c>
      <c r="Q8" s="20">
        <f t="shared" si="5"/>
        <v>3.0824879441296502E-2</v>
      </c>
      <c r="R8" s="21" t="s">
        <v>7</v>
      </c>
      <c r="S8" s="20">
        <f t="shared" si="6"/>
        <v>-2.9984524808460152E-2</v>
      </c>
      <c r="T8" s="20">
        <f t="shared" si="7"/>
        <v>2.8082729242631391E-2</v>
      </c>
      <c r="U8" s="21" t="s">
        <v>7</v>
      </c>
      <c r="V8" s="20">
        <f t="shared" si="8"/>
        <v>-3.0676319833472496E-2</v>
      </c>
      <c r="W8" s="20">
        <f t="shared" si="9"/>
        <v>2.8769350620032951E-2</v>
      </c>
      <c r="X8" s="21" t="s">
        <v>7</v>
      </c>
      <c r="Y8" s="20">
        <f t="shared" si="10"/>
        <v>-3.2575591552739598E-2</v>
      </c>
      <c r="Z8" s="20">
        <f t="shared" si="11"/>
        <v>3.1473957623705237E-2</v>
      </c>
    </row>
    <row r="9" spans="1:26" x14ac:dyDescent="0.25">
      <c r="A9" s="645" t="s">
        <v>8</v>
      </c>
      <c r="B9" s="639">
        <v>6400</v>
      </c>
      <c r="C9" s="640">
        <v>7411.2121233883017</v>
      </c>
      <c r="D9" s="640">
        <v>6312.9308459143131</v>
      </c>
      <c r="E9" s="640">
        <v>5921.0501564871593</v>
      </c>
      <c r="F9" s="640">
        <v>6000.754561108597</v>
      </c>
      <c r="G9" s="649">
        <v>6357.7170750854457</v>
      </c>
      <c r="I9" s="21" t="s">
        <v>8</v>
      </c>
      <c r="J9" s="20">
        <f t="shared" si="0"/>
        <v>-3.7765241815564003E-2</v>
      </c>
      <c r="K9" s="20">
        <f t="shared" si="1"/>
        <v>3.4118535652748604E-2</v>
      </c>
      <c r="L9" s="21" t="s">
        <v>8</v>
      </c>
      <c r="M9" s="20">
        <f t="shared" si="2"/>
        <v>-4.1132231012093061E-2</v>
      </c>
      <c r="N9" s="20">
        <f t="shared" si="3"/>
        <v>3.7940899544449617E-2</v>
      </c>
      <c r="O9" s="21" t="s">
        <v>8</v>
      </c>
      <c r="P9" s="20">
        <f t="shared" si="4"/>
        <v>-3.3207629608850694E-2</v>
      </c>
      <c r="Q9" s="20">
        <f t="shared" si="5"/>
        <v>3.3988913582019442E-2</v>
      </c>
      <c r="R9" s="21" t="s">
        <v>8</v>
      </c>
      <c r="S9" s="20">
        <f t="shared" si="6"/>
        <v>-2.9802125733164469E-2</v>
      </c>
      <c r="T9" s="20">
        <f t="shared" si="7"/>
        <v>2.9872342562469383E-2</v>
      </c>
      <c r="U9" s="21" t="s">
        <v>8</v>
      </c>
      <c r="V9" s="20">
        <f t="shared" si="8"/>
        <v>-2.9135477426469627E-2</v>
      </c>
      <c r="W9" s="20">
        <f t="shared" si="9"/>
        <v>2.7405061994780867E-2</v>
      </c>
      <c r="X9" s="21" t="s">
        <v>8</v>
      </c>
      <c r="Y9" s="20">
        <f t="shared" si="10"/>
        <v>-2.9939335086919861E-2</v>
      </c>
      <c r="Z9" s="20">
        <f t="shared" si="11"/>
        <v>2.8174499279446534E-2</v>
      </c>
    </row>
    <row r="10" spans="1:26" x14ac:dyDescent="0.25">
      <c r="A10" s="645" t="s">
        <v>9</v>
      </c>
      <c r="B10" s="639">
        <v>5513</v>
      </c>
      <c r="C10" s="640">
        <v>6440.9862092093445</v>
      </c>
      <c r="D10" s="640">
        <v>7453.6244340622616</v>
      </c>
      <c r="E10" s="640">
        <v>6372.0476887943023</v>
      </c>
      <c r="F10" s="640">
        <v>5964.1545422609406</v>
      </c>
      <c r="G10" s="649">
        <v>6035.1307636071651</v>
      </c>
      <c r="I10" s="21" t="s">
        <v>9</v>
      </c>
      <c r="J10" s="20">
        <f t="shared" si="0"/>
        <v>-3.2531215332688178E-2</v>
      </c>
      <c r="K10" s="20">
        <f t="shared" si="1"/>
        <v>3.1498572001793852E-2</v>
      </c>
      <c r="L10" s="21" t="s">
        <v>9</v>
      </c>
      <c r="M10" s="20">
        <f t="shared" si="2"/>
        <v>-3.5747476700448436E-2</v>
      </c>
      <c r="N10" s="20">
        <f t="shared" si="3"/>
        <v>3.2458159017678748E-2</v>
      </c>
      <c r="O10" s="21" t="s">
        <v>9</v>
      </c>
      <c r="P10" s="20">
        <f t="shared" si="4"/>
        <v>-3.9207969402992975E-2</v>
      </c>
      <c r="Q10" s="20">
        <f t="shared" si="5"/>
        <v>3.6306539885291075E-2</v>
      </c>
      <c r="R10" s="21" t="s">
        <v>9</v>
      </c>
      <c r="S10" s="20">
        <f t="shared" si="6"/>
        <v>-3.2072109065164896E-2</v>
      </c>
      <c r="T10" s="20">
        <f t="shared" si="7"/>
        <v>3.2909757509094223E-2</v>
      </c>
      <c r="U10" s="21" t="s">
        <v>9</v>
      </c>
      <c r="V10" s="20">
        <f t="shared" si="8"/>
        <v>-2.8957773270753041E-2</v>
      </c>
      <c r="W10" s="20">
        <f t="shared" si="9"/>
        <v>2.9154091958638686E-2</v>
      </c>
      <c r="X10" s="21" t="s">
        <v>9</v>
      </c>
      <c r="Y10" s="20">
        <f t="shared" si="10"/>
        <v>-2.8420233252135566E-2</v>
      </c>
      <c r="Z10" s="20">
        <f t="shared" si="11"/>
        <v>2.6865176415495854E-2</v>
      </c>
    </row>
    <row r="11" spans="1:26" x14ac:dyDescent="0.25">
      <c r="A11" s="645" t="s">
        <v>10</v>
      </c>
      <c r="B11" s="639">
        <v>5692</v>
      </c>
      <c r="C11" s="640">
        <v>5555.2607391507254</v>
      </c>
      <c r="D11" s="640">
        <v>6468.2857995931736</v>
      </c>
      <c r="E11" s="640">
        <v>7480.8738431300608</v>
      </c>
      <c r="F11" s="640">
        <v>6417.8275222970296</v>
      </c>
      <c r="G11" s="649">
        <v>5996.287756317809</v>
      </c>
      <c r="I11" s="21" t="s">
        <v>10</v>
      </c>
      <c r="J11" s="20">
        <f t="shared" si="0"/>
        <v>-3.3587461939717234E-2</v>
      </c>
      <c r="K11" s="20">
        <f t="shared" si="1"/>
        <v>3.1079613850402435E-2</v>
      </c>
      <c r="L11" s="21" t="s">
        <v>10</v>
      </c>
      <c r="M11" s="20">
        <f t="shared" si="2"/>
        <v>-3.0831699896169126E-2</v>
      </c>
      <c r="N11" s="20">
        <f t="shared" si="3"/>
        <v>2.995929811174438E-2</v>
      </c>
      <c r="O11" s="21" t="s">
        <v>10</v>
      </c>
      <c r="P11" s="20">
        <f t="shared" si="4"/>
        <v>-3.4024836368371371E-2</v>
      </c>
      <c r="Q11" s="20">
        <f t="shared" si="5"/>
        <v>3.1053341101075715E-2</v>
      </c>
      <c r="R11" s="21" t="s">
        <v>10</v>
      </c>
      <c r="S11" s="20">
        <f t="shared" si="6"/>
        <v>-3.7653108312659986E-2</v>
      </c>
      <c r="T11" s="20">
        <f t="shared" si="7"/>
        <v>3.5010016882782539E-2</v>
      </c>
      <c r="U11" s="21" t="s">
        <v>10</v>
      </c>
      <c r="V11" s="20">
        <f t="shared" si="8"/>
        <v>-3.1160492734486404E-2</v>
      </c>
      <c r="W11" s="20">
        <f t="shared" si="9"/>
        <v>3.2064519242286538E-2</v>
      </c>
      <c r="X11" s="21" t="s">
        <v>10</v>
      </c>
      <c r="Y11" s="20">
        <f t="shared" si="10"/>
        <v>-2.8237316365887673E-2</v>
      </c>
      <c r="Z11" s="20">
        <f t="shared" si="11"/>
        <v>2.8558812894828339E-2</v>
      </c>
    </row>
    <row r="12" spans="1:26" x14ac:dyDescent="0.25">
      <c r="A12" s="646" t="s">
        <v>11</v>
      </c>
      <c r="B12" s="641">
        <v>6385</v>
      </c>
      <c r="C12" s="642">
        <v>5739.8576028047864</v>
      </c>
      <c r="D12" s="642">
        <v>5589.0657135608571</v>
      </c>
      <c r="E12" s="642">
        <v>6487.4553093654677</v>
      </c>
      <c r="F12" s="642">
        <v>7499.5021368513508</v>
      </c>
      <c r="G12" s="650">
        <v>6455.8571681787244</v>
      </c>
      <c r="I12" s="21" t="s">
        <v>11</v>
      </c>
      <c r="J12" s="20">
        <f t="shared" si="0"/>
        <v>-3.7676729530058774E-2</v>
      </c>
      <c r="K12" s="20">
        <f t="shared" si="1"/>
        <v>3.7104350083791628E-2</v>
      </c>
      <c r="L12" s="21" t="s">
        <v>11</v>
      </c>
      <c r="M12" s="20">
        <f t="shared" si="2"/>
        <v>-3.1856212582287644E-2</v>
      </c>
      <c r="N12" s="20">
        <f t="shared" si="3"/>
        <v>2.9616606491705562E-2</v>
      </c>
      <c r="O12" s="21" t="s">
        <v>11</v>
      </c>
      <c r="P12" s="20">
        <f t="shared" si="4"/>
        <v>-2.9399914018632817E-2</v>
      </c>
      <c r="Q12" s="20">
        <f t="shared" si="5"/>
        <v>2.8652834549319158E-2</v>
      </c>
      <c r="R12" s="21" t="s">
        <v>11</v>
      </c>
      <c r="S12" s="20">
        <f t="shared" si="6"/>
        <v>-3.2652984472048417E-2</v>
      </c>
      <c r="T12" s="20">
        <f t="shared" si="7"/>
        <v>2.9933431954672639E-2</v>
      </c>
      <c r="U12" s="21" t="s">
        <v>11</v>
      </c>
      <c r="V12" s="20">
        <f t="shared" si="8"/>
        <v>-3.6412349979137726E-2</v>
      </c>
      <c r="W12" s="20">
        <f t="shared" si="9"/>
        <v>3.3973752935520046E-2</v>
      </c>
      <c r="X12" s="21" t="s">
        <v>11</v>
      </c>
      <c r="Y12" s="20">
        <f t="shared" si="10"/>
        <v>-3.0401489834902526E-2</v>
      </c>
      <c r="Z12" s="20">
        <f t="shared" si="11"/>
        <v>3.1353416020741626E-2</v>
      </c>
    </row>
    <row r="13" spans="1:26" x14ac:dyDescent="0.25">
      <c r="A13" s="646" t="s">
        <v>12</v>
      </c>
      <c r="B13" s="641">
        <v>5976</v>
      </c>
      <c r="C13" s="642">
        <v>6382.1023572938939</v>
      </c>
      <c r="D13" s="642">
        <v>5747.0187653525136</v>
      </c>
      <c r="E13" s="642">
        <v>5584.8579596330237</v>
      </c>
      <c r="F13" s="642">
        <v>6464.2483967626267</v>
      </c>
      <c r="G13" s="650">
        <v>7469.7630707773869</v>
      </c>
      <c r="I13" s="21" t="s">
        <v>12</v>
      </c>
      <c r="J13" s="20">
        <f t="shared" si="0"/>
        <v>-3.5263294545282882E-2</v>
      </c>
      <c r="K13" s="20">
        <f t="shared" si="1"/>
        <v>3.4732220832251519E-2</v>
      </c>
      <c r="L13" s="21" t="s">
        <v>12</v>
      </c>
      <c r="M13" s="20">
        <f t="shared" si="2"/>
        <v>-3.5420671292703494E-2</v>
      </c>
      <c r="N13" s="20">
        <f t="shared" si="3"/>
        <v>3.5034455649290072E-2</v>
      </c>
      <c r="O13" s="21" t="s">
        <v>12</v>
      </c>
      <c r="P13" s="20">
        <f t="shared" si="4"/>
        <v>-3.0230787438207757E-2</v>
      </c>
      <c r="Q13" s="20">
        <f t="shared" si="5"/>
        <v>2.8256624734381761E-2</v>
      </c>
      <c r="R13" s="21" t="s">
        <v>12</v>
      </c>
      <c r="S13" s="20">
        <f t="shared" si="6"/>
        <v>-2.8109986356473233E-2</v>
      </c>
      <c r="T13" s="20">
        <f t="shared" si="7"/>
        <v>2.7499023894160837E-2</v>
      </c>
      <c r="U13" s="21" t="s">
        <v>12</v>
      </c>
      <c r="V13" s="20">
        <f t="shared" si="8"/>
        <v>-3.1385880113079592E-2</v>
      </c>
      <c r="W13" s="20">
        <f t="shared" si="9"/>
        <v>2.891953105895299E-2</v>
      </c>
      <c r="X13" s="21" t="s">
        <v>12</v>
      </c>
      <c r="Y13" s="20">
        <f t="shared" si="10"/>
        <v>-3.5176107548462753E-2</v>
      </c>
      <c r="Z13" s="20">
        <f t="shared" si="11"/>
        <v>3.2959149785780593E-2</v>
      </c>
    </row>
    <row r="14" spans="1:26" x14ac:dyDescent="0.25">
      <c r="A14" s="646" t="s">
        <v>13</v>
      </c>
      <c r="B14" s="641">
        <v>5064</v>
      </c>
      <c r="C14" s="642">
        <v>5923.6987882788681</v>
      </c>
      <c r="D14" s="642">
        <v>6328.7778899953673</v>
      </c>
      <c r="E14" s="642">
        <v>5708.6763825124608</v>
      </c>
      <c r="F14" s="642">
        <v>5538.0990647321451</v>
      </c>
      <c r="G14" s="650">
        <v>6393.4098791013821</v>
      </c>
      <c r="I14" s="21" t="s">
        <v>13</v>
      </c>
      <c r="J14" s="20">
        <f t="shared" si="0"/>
        <v>-2.9881747586565015E-2</v>
      </c>
      <c r="K14" s="20">
        <f t="shared" si="1"/>
        <v>3.0690159794179432E-2</v>
      </c>
      <c r="L14" s="21" t="s">
        <v>13</v>
      </c>
      <c r="M14" s="20">
        <f t="shared" si="2"/>
        <v>-3.2876531254127227E-2</v>
      </c>
      <c r="N14" s="20">
        <f t="shared" si="3"/>
        <v>3.2649607603403394E-2</v>
      </c>
      <c r="O14" s="21" t="s">
        <v>13</v>
      </c>
      <c r="P14" s="20">
        <f t="shared" si="4"/>
        <v>-3.3290989110654735E-2</v>
      </c>
      <c r="Q14" s="20">
        <f t="shared" si="5"/>
        <v>3.3183798442969405E-2</v>
      </c>
      <c r="R14" s="21" t="s">
        <v>13</v>
      </c>
      <c r="S14" s="20">
        <f t="shared" si="6"/>
        <v>-2.8733195434121773E-2</v>
      </c>
      <c r="T14" s="20">
        <f t="shared" si="7"/>
        <v>2.7090943988660139E-2</v>
      </c>
      <c r="U14" s="21" t="s">
        <v>13</v>
      </c>
      <c r="V14" s="20">
        <f t="shared" si="8"/>
        <v>-2.6889145130482846E-2</v>
      </c>
      <c r="W14" s="20">
        <f t="shared" si="9"/>
        <v>2.6494648554583767E-2</v>
      </c>
      <c r="X14" s="21" t="s">
        <v>13</v>
      </c>
      <c r="Y14" s="20">
        <f t="shared" si="10"/>
        <v>-3.0107417247073321E-2</v>
      </c>
      <c r="Z14" s="20">
        <f t="shared" si="11"/>
        <v>2.7977319812593139E-2</v>
      </c>
    </row>
    <row r="15" spans="1:26" x14ac:dyDescent="0.25">
      <c r="A15" s="646" t="s">
        <v>14</v>
      </c>
      <c r="B15" s="641">
        <v>3983</v>
      </c>
      <c r="C15" s="642">
        <v>4912.0888604207621</v>
      </c>
      <c r="D15" s="642">
        <v>5745.3921084690364</v>
      </c>
      <c r="E15" s="642">
        <v>6141.1547768991704</v>
      </c>
      <c r="F15" s="642">
        <v>5549.0153036945949</v>
      </c>
      <c r="G15" s="650">
        <v>5375.2176405152732</v>
      </c>
      <c r="I15" s="21" t="s">
        <v>14</v>
      </c>
      <c r="J15" s="20">
        <f t="shared" si="0"/>
        <v>-2.3502962211154908E-2</v>
      </c>
      <c r="K15" s="20">
        <f t="shared" si="1"/>
        <v>2.4411688342341916E-2</v>
      </c>
      <c r="L15" s="21" t="s">
        <v>14</v>
      </c>
      <c r="M15" s="20">
        <f t="shared" si="2"/>
        <v>-2.7262095645750255E-2</v>
      </c>
      <c r="N15" s="20">
        <f t="shared" si="3"/>
        <v>2.8598374939355822E-2</v>
      </c>
      <c r="O15" s="21" t="s">
        <v>14</v>
      </c>
      <c r="P15" s="20">
        <f t="shared" si="4"/>
        <v>-3.0222230807285345E-2</v>
      </c>
      <c r="Q15" s="20">
        <f t="shared" si="5"/>
        <v>3.0672288691829832E-2</v>
      </c>
      <c r="R15" s="21" t="s">
        <v>14</v>
      </c>
      <c r="S15" s="20">
        <f t="shared" si="6"/>
        <v>-3.0909967315080888E-2</v>
      </c>
      <c r="T15" s="20">
        <f t="shared" si="7"/>
        <v>3.1471906924810916E-2</v>
      </c>
      <c r="U15" s="21" t="s">
        <v>14</v>
      </c>
      <c r="V15" s="20">
        <f t="shared" si="8"/>
        <v>-2.694214677063219E-2</v>
      </c>
      <c r="W15" s="20">
        <f t="shared" si="9"/>
        <v>2.5970404502043399E-2</v>
      </c>
      <c r="X15" s="21" t="s">
        <v>14</v>
      </c>
      <c r="Y15" s="20">
        <f t="shared" si="10"/>
        <v>-2.5312614607397681E-2</v>
      </c>
      <c r="Z15" s="20">
        <f t="shared" si="11"/>
        <v>2.5463598270847071E-2</v>
      </c>
    </row>
    <row r="16" spans="1:26" x14ac:dyDescent="0.25">
      <c r="A16" s="646" t="s">
        <v>15</v>
      </c>
      <c r="B16" s="641">
        <v>2568</v>
      </c>
      <c r="C16" s="642">
        <v>3781.7356046399027</v>
      </c>
      <c r="D16" s="642">
        <v>4669.915931210825</v>
      </c>
      <c r="E16" s="642">
        <v>5462.1774529736167</v>
      </c>
      <c r="F16" s="642">
        <v>5841.6743208757471</v>
      </c>
      <c r="G16" s="650">
        <v>5287.6550384625198</v>
      </c>
      <c r="I16" s="21" t="s">
        <v>15</v>
      </c>
      <c r="J16" s="20">
        <f t="shared" si="0"/>
        <v>-1.5153303278495055E-2</v>
      </c>
      <c r="K16" s="20">
        <f t="shared" si="1"/>
        <v>1.7200887483182666E-2</v>
      </c>
      <c r="L16" s="21" t="s">
        <v>15</v>
      </c>
      <c r="M16" s="20">
        <f t="shared" si="2"/>
        <v>-2.0988634507682943E-2</v>
      </c>
      <c r="N16" s="20">
        <f t="shared" si="3"/>
        <v>2.2415938947548272E-2</v>
      </c>
      <c r="O16" s="21" t="s">
        <v>15</v>
      </c>
      <c r="P16" s="20">
        <f t="shared" si="4"/>
        <v>-2.4564951261660795E-2</v>
      </c>
      <c r="Q16" s="20">
        <f t="shared" si="5"/>
        <v>2.6476352349173764E-2</v>
      </c>
      <c r="R16" s="21" t="s">
        <v>15</v>
      </c>
      <c r="S16" s="20">
        <f t="shared" si="6"/>
        <v>-2.7492504695645504E-2</v>
      </c>
      <c r="T16" s="20">
        <f t="shared" si="7"/>
        <v>2.8682239071600436E-2</v>
      </c>
      <c r="U16" s="21" t="s">
        <v>15</v>
      </c>
      <c r="V16" s="20">
        <f t="shared" si="8"/>
        <v>-2.8363094770071609E-2</v>
      </c>
      <c r="W16" s="20">
        <f t="shared" si="9"/>
        <v>2.9673598457936139E-2</v>
      </c>
      <c r="X16" s="21" t="s">
        <v>15</v>
      </c>
      <c r="Y16" s="20">
        <f t="shared" si="10"/>
        <v>-2.4900270671205024E-2</v>
      </c>
      <c r="Z16" s="20">
        <f t="shared" si="11"/>
        <v>2.4683211443598582E-2</v>
      </c>
    </row>
    <row r="17" spans="1:26" x14ac:dyDescent="0.25">
      <c r="A17" s="646" t="s">
        <v>16</v>
      </c>
      <c r="B17" s="641">
        <v>1801</v>
      </c>
      <c r="C17" s="642">
        <v>2347.9926290528338</v>
      </c>
      <c r="D17" s="642">
        <v>3450.8696172774798</v>
      </c>
      <c r="E17" s="642">
        <v>4266.7515196205504</v>
      </c>
      <c r="F17" s="642">
        <v>4991.2546740964026</v>
      </c>
      <c r="G17" s="650">
        <v>5341.3573253765926</v>
      </c>
      <c r="I17" s="21" t="s">
        <v>16</v>
      </c>
      <c r="J17" s="20">
        <f t="shared" si="0"/>
        <v>-1.0627375079661057E-2</v>
      </c>
      <c r="K17" s="20">
        <f t="shared" si="1"/>
        <v>1.3312247739986309E-2</v>
      </c>
      <c r="L17" s="21" t="s">
        <v>16</v>
      </c>
      <c r="M17" s="20">
        <f t="shared" si="2"/>
        <v>-1.3031360272108727E-2</v>
      </c>
      <c r="N17" s="20">
        <f t="shared" si="3"/>
        <v>1.5311103646082704E-2</v>
      </c>
      <c r="O17" s="21" t="s">
        <v>16</v>
      </c>
      <c r="P17" s="20">
        <f t="shared" si="4"/>
        <v>-1.8152456105732909E-2</v>
      </c>
      <c r="Q17" s="20">
        <f t="shared" si="5"/>
        <v>2.0063653389012677E-2</v>
      </c>
      <c r="R17" s="21" t="s">
        <v>16</v>
      </c>
      <c r="S17" s="20">
        <f t="shared" si="6"/>
        <v>-2.1475627109928532E-2</v>
      </c>
      <c r="T17" s="20">
        <f t="shared" si="7"/>
        <v>2.3937277941628518E-2</v>
      </c>
      <c r="U17" s="21" t="s">
        <v>16</v>
      </c>
      <c r="V17" s="20">
        <f t="shared" si="8"/>
        <v>-2.4234050302505781E-2</v>
      </c>
      <c r="W17" s="20">
        <f t="shared" si="9"/>
        <v>2.6158592384115102E-2</v>
      </c>
      <c r="X17" s="21" t="s">
        <v>16</v>
      </c>
      <c r="Y17" s="20">
        <f t="shared" si="10"/>
        <v>-2.5153161881031741E-2</v>
      </c>
      <c r="Z17" s="20">
        <f t="shared" si="11"/>
        <v>2.7216005411853556E-2</v>
      </c>
    </row>
    <row r="18" spans="1:26" x14ac:dyDescent="0.25">
      <c r="A18" s="646" t="s">
        <v>17</v>
      </c>
      <c r="B18" s="641">
        <v>1455</v>
      </c>
      <c r="C18" s="642">
        <v>1563.9943313255783</v>
      </c>
      <c r="D18" s="642">
        <v>2032.407552863009</v>
      </c>
      <c r="E18" s="642">
        <v>2981.6267125903732</v>
      </c>
      <c r="F18" s="642">
        <v>3691.2616812693145</v>
      </c>
      <c r="G18" s="650">
        <v>4319.00794562598</v>
      </c>
      <c r="I18" s="21" t="s">
        <v>17</v>
      </c>
      <c r="J18" s="20">
        <f t="shared" si="0"/>
        <v>-8.585691694007129E-3</v>
      </c>
      <c r="K18" s="20">
        <f t="shared" si="1"/>
        <v>1.1671820048622749E-2</v>
      </c>
      <c r="L18" s="21" t="s">
        <v>17</v>
      </c>
      <c r="M18" s="20">
        <f t="shared" si="2"/>
        <v>-8.6801693254296795E-3</v>
      </c>
      <c r="N18" s="20">
        <f t="shared" si="3"/>
        <v>1.1545691502817462E-2</v>
      </c>
      <c r="O18" s="21" t="s">
        <v>17</v>
      </c>
      <c r="P18" s="20">
        <f t="shared" si="4"/>
        <v>-1.0690983138740614E-2</v>
      </c>
      <c r="Q18" s="20">
        <f t="shared" si="5"/>
        <v>1.33439451626316E-2</v>
      </c>
      <c r="R18" s="21" t="s">
        <v>17</v>
      </c>
      <c r="S18" s="20">
        <f t="shared" si="6"/>
        <v>-1.500727266777593E-2</v>
      </c>
      <c r="T18" s="20">
        <f t="shared" si="7"/>
        <v>1.7618280137907824E-2</v>
      </c>
      <c r="U18" s="21" t="s">
        <v>17</v>
      </c>
      <c r="V18" s="20">
        <f t="shared" si="8"/>
        <v>-1.7922191333542219E-2</v>
      </c>
      <c r="W18" s="20">
        <f t="shared" si="9"/>
        <v>2.1203633271619827E-2</v>
      </c>
      <c r="X18" s="21" t="s">
        <v>17</v>
      </c>
      <c r="Y18" s="20">
        <f t="shared" si="10"/>
        <v>-2.0338782710840858E-2</v>
      </c>
      <c r="Z18" s="20">
        <f t="shared" si="11"/>
        <v>2.3312752153009139E-2</v>
      </c>
    </row>
    <row r="19" spans="1:26" x14ac:dyDescent="0.25">
      <c r="A19" s="646" t="s">
        <v>18</v>
      </c>
      <c r="B19" s="641">
        <v>1121</v>
      </c>
      <c r="C19" s="642">
        <v>1153.5265581200199</v>
      </c>
      <c r="D19" s="642">
        <v>1238.0782666544742</v>
      </c>
      <c r="E19" s="642">
        <v>1604.1372268258431</v>
      </c>
      <c r="F19" s="642">
        <v>2349.4506272983108</v>
      </c>
      <c r="G19" s="650">
        <v>2912.3315616997302</v>
      </c>
      <c r="I19" s="21" t="s">
        <v>18</v>
      </c>
      <c r="J19" s="20">
        <f t="shared" si="0"/>
        <v>-6.6148181367573821E-3</v>
      </c>
      <c r="K19" s="20">
        <f t="shared" si="1"/>
        <v>1.0521160337054783E-2</v>
      </c>
      <c r="L19" s="21" t="s">
        <v>18</v>
      </c>
      <c r="M19" s="20">
        <f t="shared" si="2"/>
        <v>-6.4020729777040965E-3</v>
      </c>
      <c r="N19" s="20">
        <f t="shared" si="3"/>
        <v>9.5181282173635983E-3</v>
      </c>
      <c r="O19" s="21" t="s">
        <v>18</v>
      </c>
      <c r="P19" s="20">
        <f t="shared" si="4"/>
        <v>-6.5126080911274576E-3</v>
      </c>
      <c r="Q19" s="20">
        <f t="shared" si="5"/>
        <v>9.4664467285463863E-3</v>
      </c>
      <c r="R19" s="21" t="s">
        <v>18</v>
      </c>
      <c r="S19" s="20">
        <f t="shared" si="6"/>
        <v>-8.0740237058684709E-3</v>
      </c>
      <c r="T19" s="20">
        <f t="shared" si="7"/>
        <v>1.1017065818869324E-2</v>
      </c>
      <c r="U19" s="21" t="s">
        <v>18</v>
      </c>
      <c r="V19" s="20">
        <f t="shared" si="8"/>
        <v>-1.1407293036095905E-2</v>
      </c>
      <c r="W19" s="20">
        <f t="shared" si="9"/>
        <v>1.4638568372627529E-2</v>
      </c>
      <c r="X19" s="21" t="s">
        <v>18</v>
      </c>
      <c r="Y19" s="20">
        <f t="shared" si="10"/>
        <v>-1.371455657434536E-2</v>
      </c>
      <c r="Z19" s="20">
        <f t="shared" si="11"/>
        <v>1.7724460212641513E-2</v>
      </c>
    </row>
    <row r="20" spans="1:26" ht="15.75" thickBot="1" x14ac:dyDescent="0.3">
      <c r="A20" s="647" t="s">
        <v>19</v>
      </c>
      <c r="B20" s="643">
        <v>929</v>
      </c>
      <c r="C20" s="644">
        <v>1346.0081159607835</v>
      </c>
      <c r="D20" s="644">
        <v>1643.2320679478403</v>
      </c>
      <c r="E20" s="644">
        <v>1894.3024053174406</v>
      </c>
      <c r="F20" s="644">
        <v>2297.5090292141713</v>
      </c>
      <c r="G20" s="651">
        <v>3047.8071144351698</v>
      </c>
      <c r="I20" s="21" t="s">
        <v>19</v>
      </c>
      <c r="J20" s="20">
        <f t="shared" si="0"/>
        <v>-5.4818608822904619E-3</v>
      </c>
      <c r="K20" s="20">
        <f t="shared" si="1"/>
        <v>1.201996837160998E-2</v>
      </c>
      <c r="L20" s="21" t="s">
        <v>19</v>
      </c>
      <c r="M20" s="20">
        <f t="shared" si="2"/>
        <v>-7.4703457205242295E-3</v>
      </c>
      <c r="N20" s="20">
        <f t="shared" si="3"/>
        <v>1.6733345358148497E-2</v>
      </c>
      <c r="O20" s="21" t="s">
        <v>19</v>
      </c>
      <c r="P20" s="20">
        <f t="shared" si="4"/>
        <v>-8.6438206287517937E-3</v>
      </c>
      <c r="Q20" s="20">
        <f t="shared" si="5"/>
        <v>1.9663393246484161E-2</v>
      </c>
      <c r="R20" s="21" t="s">
        <v>19</v>
      </c>
      <c r="S20" s="20">
        <f t="shared" si="6"/>
        <v>-9.5344975921297405E-3</v>
      </c>
      <c r="T20" s="20">
        <f t="shared" si="7"/>
        <v>2.2028737538481887E-2</v>
      </c>
      <c r="U20" s="21" t="s">
        <v>19</v>
      </c>
      <c r="V20" s="20">
        <f t="shared" si="8"/>
        <v>-1.1155100875416095E-2</v>
      </c>
      <c r="W20" s="20">
        <f t="shared" si="9"/>
        <v>2.5177449131213087E-2</v>
      </c>
      <c r="X20" s="21" t="s">
        <v>19</v>
      </c>
      <c r="Y20" s="20">
        <f t="shared" si="10"/>
        <v>-1.435252896624792E-2</v>
      </c>
      <c r="Z20" s="20">
        <f t="shared" si="11"/>
        <v>3.0471832508286972E-2</v>
      </c>
    </row>
    <row r="21" spans="1:26" ht="15.75" thickTop="1" x14ac:dyDescent="0.25">
      <c r="A21" s="646" t="s">
        <v>20</v>
      </c>
      <c r="B21" s="641">
        <v>84537</v>
      </c>
      <c r="C21" s="642">
        <v>89795.698447898001</v>
      </c>
      <c r="D21" s="642">
        <v>94614.473445602329</v>
      </c>
      <c r="E21" s="642">
        <v>98697.037254017079</v>
      </c>
      <c r="F21" s="642">
        <v>102066.14022559195</v>
      </c>
      <c r="G21" s="650">
        <v>104927.89054074002</v>
      </c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 x14ac:dyDescent="0.25">
      <c r="A22" s="638"/>
      <c r="B22" s="638"/>
      <c r="C22" s="638"/>
      <c r="D22" s="638"/>
      <c r="E22" s="638"/>
      <c r="F22" s="638"/>
      <c r="G22" s="638"/>
    </row>
    <row r="23" spans="1:26" x14ac:dyDescent="0.25">
      <c r="A23" s="922" t="s">
        <v>166</v>
      </c>
      <c r="B23" s="923"/>
      <c r="C23" s="923"/>
      <c r="D23" s="923"/>
      <c r="E23" s="923"/>
      <c r="F23" s="923"/>
      <c r="G23" s="924"/>
    </row>
    <row r="24" spans="1:26" x14ac:dyDescent="0.25">
      <c r="A24" s="645" t="s">
        <v>1</v>
      </c>
      <c r="B24" s="639">
        <v>2010</v>
      </c>
      <c r="C24" s="639">
        <v>2015</v>
      </c>
      <c r="D24" s="639">
        <v>2020</v>
      </c>
      <c r="E24" s="639">
        <v>2025</v>
      </c>
      <c r="F24" s="639">
        <v>2030</v>
      </c>
      <c r="G24" s="648">
        <v>2035</v>
      </c>
      <c r="Q24" s="919" t="s">
        <v>223</v>
      </c>
      <c r="R24" s="918"/>
      <c r="S24" s="920">
        <f>(SUM(B$48:B$50,B$61:B$65)/SUM(B$51:B$60))*100</f>
        <v>47.494299291545545</v>
      </c>
    </row>
    <row r="25" spans="1:26" x14ac:dyDescent="0.25">
      <c r="A25" s="645" t="s">
        <v>2</v>
      </c>
      <c r="B25" s="639">
        <v>6329</v>
      </c>
      <c r="C25" s="640">
        <v>6294.109427199297</v>
      </c>
      <c r="D25" s="640">
        <v>6323.6448884129131</v>
      </c>
      <c r="E25" s="640">
        <v>6134.3021527970341</v>
      </c>
      <c r="F25" s="640">
        <v>6047.903336563777</v>
      </c>
      <c r="G25" s="649">
        <v>6215.1722727588458</v>
      </c>
      <c r="Q25" s="919" t="s">
        <v>224</v>
      </c>
      <c r="R25" s="918"/>
      <c r="S25" s="920">
        <f>(SUM(B$48:B$50)/SUM(B$51:B$60))*100</f>
        <v>31.094536023255408</v>
      </c>
    </row>
    <row r="26" spans="1:26" x14ac:dyDescent="0.25">
      <c r="A26" s="645" t="s">
        <v>3</v>
      </c>
      <c r="B26" s="639">
        <v>5647</v>
      </c>
      <c r="C26" s="640">
        <v>6405.0927355968961</v>
      </c>
      <c r="D26" s="640">
        <v>6376.1090336883981</v>
      </c>
      <c r="E26" s="640">
        <v>6400.3196002094446</v>
      </c>
      <c r="F26" s="640">
        <v>6207.8376560970655</v>
      </c>
      <c r="G26" s="649">
        <v>6116.1512690217296</v>
      </c>
      <c r="Q26" s="919" t="s">
        <v>225</v>
      </c>
      <c r="R26" s="918"/>
      <c r="S26" s="920">
        <f>(SUM(B$61:B$65)/SUM(B$51:B$60))*100</f>
        <v>16.399763268290137</v>
      </c>
    </row>
    <row r="27" spans="1:26" x14ac:dyDescent="0.25">
      <c r="A27" s="645" t="s">
        <v>4</v>
      </c>
      <c r="B27" s="639">
        <v>5349</v>
      </c>
      <c r="C27" s="640">
        <v>5720.6893106181524</v>
      </c>
      <c r="D27" s="640">
        <v>6478.0408580911553</v>
      </c>
      <c r="E27" s="640">
        <v>6455.2107904623845</v>
      </c>
      <c r="F27" s="640">
        <v>6475.220229927505</v>
      </c>
      <c r="G27" s="649">
        <v>6280.2903879274545</v>
      </c>
      <c r="Q27" s="919" t="s">
        <v>226</v>
      </c>
      <c r="R27" s="918"/>
      <c r="S27" s="920">
        <f>(SUM(B$61:B$65)/SUM(B$48:B$50))*100</f>
        <v>52.74162398186246</v>
      </c>
    </row>
    <row r="28" spans="1:26" x14ac:dyDescent="0.25">
      <c r="A28" s="645" t="s">
        <v>5</v>
      </c>
      <c r="B28" s="639">
        <v>5690</v>
      </c>
      <c r="C28" s="640">
        <v>5433.7127850552824</v>
      </c>
      <c r="D28" s="640">
        <v>5796.1905190881644</v>
      </c>
      <c r="E28" s="640">
        <v>6553.9297454674515</v>
      </c>
      <c r="F28" s="640">
        <v>6537.6718631086951</v>
      </c>
      <c r="G28" s="649">
        <v>6554.3998632344237</v>
      </c>
      <c r="Q28" s="919" t="s">
        <v>227</v>
      </c>
      <c r="R28" s="918"/>
      <c r="S28" s="921">
        <f>(B$21/B$43)*100</f>
        <v>99.536094005722305</v>
      </c>
    </row>
    <row r="29" spans="1:26" x14ac:dyDescent="0.25">
      <c r="A29" s="645" t="s">
        <v>6</v>
      </c>
      <c r="B29" s="639">
        <v>6285</v>
      </c>
      <c r="C29" s="640">
        <v>5778.5091342480127</v>
      </c>
      <c r="D29" s="640">
        <v>5509.4534497472596</v>
      </c>
      <c r="E29" s="640">
        <v>5863.2576381038698</v>
      </c>
      <c r="F29" s="640">
        <v>6621.2107316115971</v>
      </c>
      <c r="G29" s="649">
        <v>6611.8995546857805</v>
      </c>
      <c r="Q29" s="919" t="s">
        <v>228</v>
      </c>
      <c r="R29" s="918"/>
      <c r="S29" s="921">
        <f>(SUM(B$48)/SUM(B$28:B$33))*1000</f>
        <v>367.65836298932385</v>
      </c>
    </row>
    <row r="30" spans="1:26" x14ac:dyDescent="0.25">
      <c r="A30" s="645" t="s">
        <v>7</v>
      </c>
      <c r="B30" s="639">
        <v>6763</v>
      </c>
      <c r="C30" s="640">
        <v>6377.2922494401892</v>
      </c>
      <c r="D30" s="640">
        <v>5859.9585257565614</v>
      </c>
      <c r="E30" s="640">
        <v>5579.4425493490844</v>
      </c>
      <c r="F30" s="640">
        <v>5925.3469379037342</v>
      </c>
      <c r="G30" s="649">
        <v>6683.5992590954002</v>
      </c>
      <c r="Q30" s="919" t="s">
        <v>229</v>
      </c>
      <c r="R30" s="918"/>
      <c r="S30" s="921">
        <f>(SUM(B$52:B$54)/SUM(B$48:B$51,B$55:B$65))*100</f>
        <v>29.637024287626694</v>
      </c>
    </row>
    <row r="31" spans="1:26" x14ac:dyDescent="0.25">
      <c r="A31" s="645" t="s">
        <v>8</v>
      </c>
      <c r="B31" s="639">
        <v>5782</v>
      </c>
      <c r="C31" s="640">
        <v>6836.1974966398529</v>
      </c>
      <c r="D31" s="640">
        <v>6461.4567043309262</v>
      </c>
      <c r="E31" s="640">
        <v>5935.0007508798681</v>
      </c>
      <c r="F31" s="640">
        <v>5644.3575080475985</v>
      </c>
      <c r="G31" s="649">
        <v>5982.9483397304175</v>
      </c>
      <c r="Q31" s="918"/>
      <c r="R31" s="918"/>
      <c r="S31" s="904"/>
    </row>
    <row r="32" spans="1:26" x14ac:dyDescent="0.25">
      <c r="A32" s="645" t="s">
        <v>9</v>
      </c>
      <c r="B32" s="639">
        <v>5338</v>
      </c>
      <c r="C32" s="640">
        <v>5848.3164101641369</v>
      </c>
      <c r="D32" s="640">
        <v>6902.0486632139628</v>
      </c>
      <c r="E32" s="640">
        <v>6538.4706646053746</v>
      </c>
      <c r="F32" s="640">
        <v>6004.5884175847195</v>
      </c>
      <c r="G32" s="649">
        <v>5704.9092882694576</v>
      </c>
      <c r="Q32" s="904"/>
      <c r="R32" s="904"/>
      <c r="S32" s="904"/>
    </row>
    <row r="33" spans="1:19" x14ac:dyDescent="0.25">
      <c r="A33" s="645" t="s">
        <v>10</v>
      </c>
      <c r="B33" s="639">
        <v>5267</v>
      </c>
      <c r="C33" s="640">
        <v>5398.0712426876389</v>
      </c>
      <c r="D33" s="640">
        <v>5903.3901911936082</v>
      </c>
      <c r="E33" s="640">
        <v>6955.7476469449957</v>
      </c>
      <c r="F33" s="640">
        <v>6604.0211827144922</v>
      </c>
      <c r="G33" s="649">
        <v>6064.5586102192965</v>
      </c>
      <c r="Q33" s="904"/>
      <c r="R33" s="904"/>
      <c r="S33" s="904"/>
    </row>
    <row r="34" spans="1:19" x14ac:dyDescent="0.25">
      <c r="A34" s="646" t="s">
        <v>11</v>
      </c>
      <c r="B34" s="641">
        <v>6288</v>
      </c>
      <c r="C34" s="642">
        <v>5336.3250104380786</v>
      </c>
      <c r="D34" s="642">
        <v>5447.0422966012047</v>
      </c>
      <c r="E34" s="642">
        <v>5947.1379171512754</v>
      </c>
      <c r="F34" s="642">
        <v>6997.2477163042458</v>
      </c>
      <c r="G34" s="650">
        <v>6658.0018500281985</v>
      </c>
      <c r="Q34" s="904"/>
      <c r="R34" s="904"/>
      <c r="S34" s="904"/>
    </row>
    <row r="35" spans="1:19" x14ac:dyDescent="0.25">
      <c r="A35" s="646" t="s">
        <v>12</v>
      </c>
      <c r="B35" s="641">
        <v>5886</v>
      </c>
      <c r="C35" s="642">
        <v>6312.5139593811664</v>
      </c>
      <c r="D35" s="642">
        <v>5371.7208963195762</v>
      </c>
      <c r="E35" s="642">
        <v>5463.4726794193739</v>
      </c>
      <c r="F35" s="642">
        <v>5956.2781610530064</v>
      </c>
      <c r="G35" s="650">
        <v>6998.9847391401745</v>
      </c>
      <c r="Q35" s="904"/>
      <c r="R35" s="904"/>
      <c r="S35" s="904"/>
    </row>
    <row r="36" spans="1:19" x14ac:dyDescent="0.25">
      <c r="A36" s="646" t="s">
        <v>13</v>
      </c>
      <c r="B36" s="641">
        <v>5201</v>
      </c>
      <c r="C36" s="642">
        <v>5882.8116477093818</v>
      </c>
      <c r="D36" s="642">
        <v>6308.4004261295177</v>
      </c>
      <c r="E36" s="642">
        <v>5382.3958592637127</v>
      </c>
      <c r="F36" s="642">
        <v>5456.8483924841094</v>
      </c>
      <c r="G36" s="650">
        <v>5941.0766261592707</v>
      </c>
      <c r="Q36" s="904"/>
      <c r="R36" s="904"/>
      <c r="S36" s="904"/>
    </row>
    <row r="37" spans="1:19" x14ac:dyDescent="0.25">
      <c r="A37" s="646" t="s">
        <v>14</v>
      </c>
      <c r="B37" s="641">
        <v>4137</v>
      </c>
      <c r="C37" s="642">
        <v>5152.8598824956571</v>
      </c>
      <c r="D37" s="642">
        <v>5830.9502869736107</v>
      </c>
      <c r="E37" s="642">
        <v>6252.8002562827323</v>
      </c>
      <c r="F37" s="642">
        <v>5348.8748781541999</v>
      </c>
      <c r="G37" s="650">
        <v>5407.2795220628868</v>
      </c>
      <c r="Q37" s="904"/>
      <c r="R37" s="904"/>
      <c r="S37" s="904"/>
    </row>
    <row r="38" spans="1:19" x14ac:dyDescent="0.25">
      <c r="A38" s="646" t="s">
        <v>15</v>
      </c>
      <c r="B38" s="641">
        <v>2915</v>
      </c>
      <c r="C38" s="642">
        <v>4038.9075524826026</v>
      </c>
      <c r="D38" s="642">
        <v>5033.2825137222953</v>
      </c>
      <c r="E38" s="642">
        <v>5698.5524342752642</v>
      </c>
      <c r="F38" s="642">
        <v>6111.5861835575733</v>
      </c>
      <c r="G38" s="650">
        <v>5241.5617917804566</v>
      </c>
      <c r="Q38" s="904"/>
      <c r="R38" s="904"/>
      <c r="S38" s="904"/>
    </row>
    <row r="39" spans="1:19" x14ac:dyDescent="0.25">
      <c r="A39" s="646" t="s">
        <v>16</v>
      </c>
      <c r="B39" s="641">
        <v>2256</v>
      </c>
      <c r="C39" s="642">
        <v>2758.7571637176975</v>
      </c>
      <c r="D39" s="642">
        <v>3814.1974556194482</v>
      </c>
      <c r="E39" s="642">
        <v>4755.8293180553765</v>
      </c>
      <c r="F39" s="642">
        <v>5387.6341294668691</v>
      </c>
      <c r="G39" s="650">
        <v>5779.408988884149</v>
      </c>
      <c r="Q39" s="904"/>
      <c r="R39" s="904"/>
      <c r="S39" s="904"/>
    </row>
    <row r="40" spans="1:19" x14ac:dyDescent="0.25">
      <c r="A40" s="646" t="s">
        <v>17</v>
      </c>
      <c r="B40" s="641">
        <v>1978</v>
      </c>
      <c r="C40" s="642">
        <v>2080.3045867710125</v>
      </c>
      <c r="D40" s="642">
        <v>2536.7484525578461</v>
      </c>
      <c r="E40" s="642">
        <v>3500.3785066078535</v>
      </c>
      <c r="F40" s="642">
        <v>4367.1087727277445</v>
      </c>
      <c r="G40" s="650">
        <v>4950.5402174136771</v>
      </c>
      <c r="Q40" s="904"/>
      <c r="R40" s="904"/>
      <c r="S40" s="904"/>
    </row>
    <row r="41" spans="1:19" x14ac:dyDescent="0.25">
      <c r="A41" s="646" t="s">
        <v>18</v>
      </c>
      <c r="B41" s="641">
        <v>1783</v>
      </c>
      <c r="C41" s="642">
        <v>1714.9779017761048</v>
      </c>
      <c r="D41" s="642">
        <v>1799.617264398699</v>
      </c>
      <c r="E41" s="642">
        <v>2188.8572605494801</v>
      </c>
      <c r="F41" s="642">
        <v>3014.9653854767348</v>
      </c>
      <c r="G41" s="650">
        <v>3763.8478948657485</v>
      </c>
      <c r="Q41" s="904"/>
      <c r="R41" s="904"/>
      <c r="S41" s="904"/>
    </row>
    <row r="42" spans="1:19" ht="15.75" thickBot="1" x14ac:dyDescent="0.3">
      <c r="A42" s="647" t="s">
        <v>19</v>
      </c>
      <c r="B42" s="643">
        <v>2037</v>
      </c>
      <c r="C42" s="644">
        <v>3015.0169084359354</v>
      </c>
      <c r="D42" s="644">
        <v>3738.1060684918089</v>
      </c>
      <c r="E42" s="644">
        <v>4376.642828007859</v>
      </c>
      <c r="F42" s="644">
        <v>5185.5574734446209</v>
      </c>
      <c r="G42" s="651">
        <v>6470.7946681059975</v>
      </c>
      <c r="Q42" s="904"/>
      <c r="R42" s="904"/>
      <c r="S42" s="904"/>
    </row>
    <row r="43" spans="1:19" ht="15.75" thickTop="1" x14ac:dyDescent="0.25">
      <c r="A43" s="646" t="s">
        <v>20</v>
      </c>
      <c r="B43" s="641">
        <v>84931</v>
      </c>
      <c r="C43" s="642">
        <v>90384.46540485711</v>
      </c>
      <c r="D43" s="642">
        <v>95490.358494336964</v>
      </c>
      <c r="E43" s="642">
        <v>99981.74859843243</v>
      </c>
      <c r="F43" s="642">
        <v>103894.25895622831</v>
      </c>
      <c r="G43" s="650">
        <v>107425.42514338339</v>
      </c>
      <c r="Q43" s="904"/>
      <c r="R43" s="904"/>
      <c r="S43" s="904"/>
    </row>
    <row r="44" spans="1:19" x14ac:dyDescent="0.25">
      <c r="A44" s="638"/>
      <c r="B44" s="638"/>
      <c r="C44" s="638"/>
      <c r="D44" s="638"/>
      <c r="E44" s="638"/>
      <c r="F44" s="638"/>
      <c r="G44" s="638"/>
      <c r="Q44" s="919" t="s">
        <v>223</v>
      </c>
      <c r="R44" s="918"/>
      <c r="S44" s="920">
        <f>(SUM(C$48:C$50,C$61:C$65)/SUM(C$51:C$60))*100</f>
        <v>51.903326070765424</v>
      </c>
    </row>
    <row r="45" spans="1:19" x14ac:dyDescent="0.25">
      <c r="A45" s="638"/>
      <c r="B45" s="638"/>
      <c r="C45" s="638"/>
      <c r="D45" s="638"/>
      <c r="E45" s="638"/>
      <c r="F45" s="638"/>
      <c r="G45" s="638"/>
      <c r="Q45" s="919" t="s">
        <v>224</v>
      </c>
      <c r="R45" s="918"/>
      <c r="S45" s="920">
        <f>(SUM(C$48:C$50)/SUM(C$51:C$60))*100</f>
        <v>31.837384234277604</v>
      </c>
    </row>
    <row r="46" spans="1:19" x14ac:dyDescent="0.25">
      <c r="A46" s="922" t="s">
        <v>167</v>
      </c>
      <c r="B46" s="923"/>
      <c r="C46" s="923"/>
      <c r="D46" s="923"/>
      <c r="E46" s="923"/>
      <c r="F46" s="923"/>
      <c r="G46" s="924"/>
      <c r="Q46" s="919" t="s">
        <v>225</v>
      </c>
      <c r="R46" s="918"/>
      <c r="S46" s="920">
        <f>(SUM(C$61:C$65)/SUM(C$51:C$60))*100</f>
        <v>20.065941836487816</v>
      </c>
    </row>
    <row r="47" spans="1:19" x14ac:dyDescent="0.25">
      <c r="A47" s="645" t="s">
        <v>1</v>
      </c>
      <c r="B47" s="639">
        <v>2010</v>
      </c>
      <c r="C47" s="639">
        <v>2015</v>
      </c>
      <c r="D47" s="639">
        <v>2020</v>
      </c>
      <c r="E47" s="639">
        <v>2025</v>
      </c>
      <c r="F47" s="639">
        <v>2030</v>
      </c>
      <c r="G47" s="648">
        <v>2035</v>
      </c>
      <c r="Q47" s="919" t="s">
        <v>226</v>
      </c>
      <c r="R47" s="918"/>
      <c r="S47" s="920">
        <f>(SUM(C$61:C$65)/SUM(C$48:C$50))*100</f>
        <v>63.026351941576578</v>
      </c>
    </row>
    <row r="48" spans="1:19" x14ac:dyDescent="0.25">
      <c r="A48" s="645" t="s">
        <v>2</v>
      </c>
      <c r="B48" s="639">
        <v>12914</v>
      </c>
      <c r="C48" s="640">
        <v>12845.144040300551</v>
      </c>
      <c r="D48" s="640">
        <v>12905.398147046697</v>
      </c>
      <c r="E48" s="640">
        <v>12518.983990306049</v>
      </c>
      <c r="F48" s="640">
        <v>12342.659870592332</v>
      </c>
      <c r="G48" s="649">
        <v>12684.025046447177</v>
      </c>
      <c r="Q48" s="919" t="s">
        <v>227</v>
      </c>
      <c r="R48" s="918"/>
      <c r="S48" s="921">
        <f>(C$21/C$43)*100</f>
        <v>99.348597179480052</v>
      </c>
    </row>
    <row r="49" spans="1:19" x14ac:dyDescent="0.25">
      <c r="A49" s="645" t="s">
        <v>3</v>
      </c>
      <c r="B49" s="639">
        <v>11702</v>
      </c>
      <c r="C49" s="640">
        <v>13062.536007142349</v>
      </c>
      <c r="D49" s="640">
        <v>13002.897828669491</v>
      </c>
      <c r="E49" s="640">
        <v>13052.240656712678</v>
      </c>
      <c r="F49" s="640">
        <v>12659.709356878677</v>
      </c>
      <c r="G49" s="649">
        <v>12472.732316966034</v>
      </c>
      <c r="Q49" s="919" t="s">
        <v>228</v>
      </c>
      <c r="R49" s="918"/>
      <c r="S49" s="921">
        <f>(SUM(C$48)/SUM(C$28:C$33))*1000</f>
        <v>360.08937757510336</v>
      </c>
    </row>
    <row r="50" spans="1:19" x14ac:dyDescent="0.25">
      <c r="A50" s="645" t="s">
        <v>4</v>
      </c>
      <c r="B50" s="639">
        <v>11111</v>
      </c>
      <c r="C50" s="640">
        <v>11856.240311370579</v>
      </c>
      <c r="D50" s="640">
        <v>13215.305439987613</v>
      </c>
      <c r="E50" s="640">
        <v>13165.506926579281</v>
      </c>
      <c r="F50" s="640">
        <v>13206.241534768453</v>
      </c>
      <c r="G50" s="649">
        <v>12808.679466799638</v>
      </c>
      <c r="Q50" s="919" t="s">
        <v>229</v>
      </c>
      <c r="R50" s="918"/>
      <c r="S50" s="921">
        <f>(SUM(C$52:C$54)/SUM(C$48:C$51,C$55:C$65))*100</f>
        <v>27.129543380894706</v>
      </c>
    </row>
    <row r="51" spans="1:19" x14ac:dyDescent="0.25">
      <c r="A51" s="645" t="s">
        <v>5</v>
      </c>
      <c r="B51" s="639">
        <v>11425</v>
      </c>
      <c r="C51" s="640">
        <v>11279.542403443451</v>
      </c>
      <c r="D51" s="640">
        <v>12011.580054718666</v>
      </c>
      <c r="E51" s="640">
        <v>13371.167077378523</v>
      </c>
      <c r="F51" s="640">
        <v>13332.212264149846</v>
      </c>
      <c r="G51" s="649">
        <v>13366.173741451959</v>
      </c>
      <c r="Q51" s="904"/>
      <c r="R51" s="904"/>
      <c r="S51" s="904"/>
    </row>
    <row r="52" spans="1:19" x14ac:dyDescent="0.25">
      <c r="A52" s="645" t="s">
        <v>6</v>
      </c>
      <c r="B52" s="639">
        <v>12443</v>
      </c>
      <c r="C52" s="640">
        <v>11584.503535107177</v>
      </c>
      <c r="D52" s="640">
        <v>11415.006936511367</v>
      </c>
      <c r="E52" s="640">
        <v>12133.758112623738</v>
      </c>
      <c r="F52" s="640">
        <v>13492.302077718858</v>
      </c>
      <c r="G52" s="649">
        <v>13465.116100924293</v>
      </c>
      <c r="Q52" s="904"/>
      <c r="R52" s="904"/>
      <c r="S52" s="904"/>
    </row>
    <row r="53" spans="1:19" x14ac:dyDescent="0.25">
      <c r="A53" s="645" t="s">
        <v>7</v>
      </c>
      <c r="B53" s="639">
        <v>14118</v>
      </c>
      <c r="C53" s="640">
        <v>12618.673873045915</v>
      </c>
      <c r="D53" s="640">
        <v>11728.083320551801</v>
      </c>
      <c r="E53" s="640">
        <v>11536.731532656599</v>
      </c>
      <c r="F53" s="640">
        <v>12243.454016234919</v>
      </c>
      <c r="G53" s="649">
        <v>13601.134135691376</v>
      </c>
      <c r="Q53" s="904"/>
      <c r="R53" s="904"/>
      <c r="S53" s="904"/>
    </row>
    <row r="54" spans="1:19" x14ac:dyDescent="0.25">
      <c r="A54" s="645" t="s">
        <v>8</v>
      </c>
      <c r="B54" s="639">
        <v>12182</v>
      </c>
      <c r="C54" s="640">
        <v>14247.409620028155</v>
      </c>
      <c r="D54" s="640">
        <v>12774.387550245239</v>
      </c>
      <c r="E54" s="640">
        <v>11856.050907367027</v>
      </c>
      <c r="F54" s="640">
        <v>11645.112069156196</v>
      </c>
      <c r="G54" s="649">
        <v>12340.665414815863</v>
      </c>
      <c r="Q54" s="904"/>
      <c r="R54" s="904"/>
      <c r="S54" s="904"/>
    </row>
    <row r="55" spans="1:19" x14ac:dyDescent="0.25">
      <c r="A55" s="645" t="s">
        <v>9</v>
      </c>
      <c r="B55" s="639">
        <v>10851</v>
      </c>
      <c r="C55" s="640">
        <v>12289.30261937348</v>
      </c>
      <c r="D55" s="640">
        <v>14355.673097276223</v>
      </c>
      <c r="E55" s="640">
        <v>12910.518353399677</v>
      </c>
      <c r="F55" s="640">
        <v>11968.74295984566</v>
      </c>
      <c r="G55" s="649">
        <v>11740.040051876622</v>
      </c>
      <c r="Q55" s="904"/>
      <c r="R55" s="904"/>
      <c r="S55" s="904"/>
    </row>
    <row r="56" spans="1:19" x14ac:dyDescent="0.25">
      <c r="A56" s="645" t="s">
        <v>10</v>
      </c>
      <c r="B56" s="639">
        <v>10959</v>
      </c>
      <c r="C56" s="640">
        <v>10953.331981838364</v>
      </c>
      <c r="D56" s="640">
        <v>12371.675990786782</v>
      </c>
      <c r="E56" s="640">
        <v>14436.621490075056</v>
      </c>
      <c r="F56" s="640">
        <v>13021.848705011522</v>
      </c>
      <c r="G56" s="649">
        <v>12060.846366537105</v>
      </c>
      <c r="Q56" s="904"/>
      <c r="R56" s="904"/>
      <c r="S56" s="904"/>
    </row>
    <row r="57" spans="1:19" x14ac:dyDescent="0.25">
      <c r="A57" s="646" t="s">
        <v>11</v>
      </c>
      <c r="B57" s="641">
        <v>12673</v>
      </c>
      <c r="C57" s="642">
        <v>11076.182613242865</v>
      </c>
      <c r="D57" s="642">
        <v>11036.108010162061</v>
      </c>
      <c r="E57" s="642">
        <v>12434.593226516743</v>
      </c>
      <c r="F57" s="642">
        <v>14496.749853155598</v>
      </c>
      <c r="G57" s="650">
        <v>13113.859018206924</v>
      </c>
      <c r="Q57" s="904"/>
      <c r="R57" s="904"/>
      <c r="S57" s="904"/>
    </row>
    <row r="58" spans="1:19" x14ac:dyDescent="0.25">
      <c r="A58" s="646" t="s">
        <v>12</v>
      </c>
      <c r="B58" s="641">
        <v>11862</v>
      </c>
      <c r="C58" s="642">
        <v>12694.616316675059</v>
      </c>
      <c r="D58" s="642">
        <v>11118.739661672091</v>
      </c>
      <c r="E58" s="642">
        <v>11048.330639052398</v>
      </c>
      <c r="F58" s="642">
        <v>12420.526557815632</v>
      </c>
      <c r="G58" s="650">
        <v>14468.747809917561</v>
      </c>
      <c r="Q58" s="904"/>
      <c r="R58" s="904"/>
      <c r="S58" s="904"/>
    </row>
    <row r="59" spans="1:19" x14ac:dyDescent="0.25">
      <c r="A59" s="646" t="s">
        <v>13</v>
      </c>
      <c r="B59" s="641">
        <v>10265</v>
      </c>
      <c r="C59" s="642">
        <v>11806.51043598825</v>
      </c>
      <c r="D59" s="642">
        <v>12637.178316124886</v>
      </c>
      <c r="E59" s="642">
        <v>11091.072241776174</v>
      </c>
      <c r="F59" s="642">
        <v>10994.947457216254</v>
      </c>
      <c r="G59" s="650">
        <v>12334.486505260653</v>
      </c>
      <c r="Q59" s="904"/>
      <c r="R59" s="904"/>
      <c r="S59" s="904"/>
    </row>
    <row r="60" spans="1:19" x14ac:dyDescent="0.25">
      <c r="A60" s="646" t="s">
        <v>14</v>
      </c>
      <c r="B60" s="641">
        <v>8120</v>
      </c>
      <c r="C60" s="642">
        <v>10064.948742916418</v>
      </c>
      <c r="D60" s="642">
        <v>11576.342395442647</v>
      </c>
      <c r="E60" s="642">
        <v>12393.955033181903</v>
      </c>
      <c r="F60" s="642">
        <v>10897.890181848794</v>
      </c>
      <c r="G60" s="650">
        <v>10782.49716257816</v>
      </c>
      <c r="Q60" s="904"/>
      <c r="R60" s="904"/>
      <c r="S60" s="904"/>
    </row>
    <row r="61" spans="1:19" x14ac:dyDescent="0.25">
      <c r="A61" s="646" t="s">
        <v>15</v>
      </c>
      <c r="B61" s="641">
        <v>5483</v>
      </c>
      <c r="C61" s="642">
        <v>7820.6431571225057</v>
      </c>
      <c r="D61" s="642">
        <v>9703.1984449331212</v>
      </c>
      <c r="E61" s="642">
        <v>11160.729887248881</v>
      </c>
      <c r="F61" s="642">
        <v>11953.260504433321</v>
      </c>
      <c r="G61" s="650">
        <v>10529.216830242976</v>
      </c>
      <c r="Q61" s="904"/>
      <c r="R61" s="904"/>
      <c r="S61" s="904"/>
    </row>
    <row r="62" spans="1:19" x14ac:dyDescent="0.25">
      <c r="A62" s="646" t="s">
        <v>16</v>
      </c>
      <c r="B62" s="641">
        <v>4057</v>
      </c>
      <c r="C62" s="642">
        <v>5106.7497927705317</v>
      </c>
      <c r="D62" s="642">
        <v>7265.067072896928</v>
      </c>
      <c r="E62" s="642">
        <v>9022.5808376759269</v>
      </c>
      <c r="F62" s="642">
        <v>10378.888803563272</v>
      </c>
      <c r="G62" s="650">
        <v>11120.766314260742</v>
      </c>
      <c r="Q62" s="904"/>
      <c r="R62" s="904"/>
      <c r="S62" s="904"/>
    </row>
    <row r="63" spans="1:19" x14ac:dyDescent="0.25">
      <c r="A63" s="646" t="s">
        <v>17</v>
      </c>
      <c r="B63" s="641">
        <v>3433</v>
      </c>
      <c r="C63" s="642">
        <v>3644.2989180965906</v>
      </c>
      <c r="D63" s="642">
        <v>4569.1560054208549</v>
      </c>
      <c r="E63" s="642">
        <v>6482.0052191982268</v>
      </c>
      <c r="F63" s="642">
        <v>8058.3704539970586</v>
      </c>
      <c r="G63" s="650">
        <v>9269.5481630396571</v>
      </c>
      <c r="Q63" s="904"/>
      <c r="R63" s="904"/>
      <c r="S63" s="904"/>
    </row>
    <row r="64" spans="1:19" x14ac:dyDescent="0.25">
      <c r="A64" s="646" t="s">
        <v>18</v>
      </c>
      <c r="B64" s="641">
        <v>2904</v>
      </c>
      <c r="C64" s="642">
        <v>2868.5044598961249</v>
      </c>
      <c r="D64" s="642">
        <v>3037.695531053173</v>
      </c>
      <c r="E64" s="642">
        <v>3792.9944873753229</v>
      </c>
      <c r="F64" s="642">
        <v>5364.4160127750456</v>
      </c>
      <c r="G64" s="650">
        <v>6676.1794565654782</v>
      </c>
      <c r="Q64" s="919" t="s">
        <v>223</v>
      </c>
      <c r="R64" s="918"/>
      <c r="S64" s="920">
        <f>(SUM(D$48:D$50,D$61:D$65)/SUM(D$51:D$60))*100</f>
        <v>57.0792686175974</v>
      </c>
    </row>
    <row r="65" spans="1:19" ht="15.75" thickBot="1" x14ac:dyDescent="0.3">
      <c r="A65" s="647" t="s">
        <v>19</v>
      </c>
      <c r="B65" s="643">
        <v>2966</v>
      </c>
      <c r="C65" s="644">
        <v>4361.0250243967184</v>
      </c>
      <c r="D65" s="644">
        <v>5381.3381364396491</v>
      </c>
      <c r="E65" s="644">
        <v>6270.9452333252993</v>
      </c>
      <c r="F65" s="644">
        <v>7483.0665026587922</v>
      </c>
      <c r="G65" s="651">
        <v>9518.6017825411673</v>
      </c>
      <c r="Q65" s="919" t="s">
        <v>224</v>
      </c>
      <c r="R65" s="918"/>
      <c r="S65" s="920">
        <f>(SUM(D$48:D$50)/SUM(D$51:D$60))*100</f>
        <v>32.326935793019345</v>
      </c>
    </row>
    <row r="66" spans="1:19" ht="15.75" thickTop="1" x14ac:dyDescent="0.25">
      <c r="A66" s="646" t="s">
        <v>20</v>
      </c>
      <c r="B66" s="641">
        <v>169468</v>
      </c>
      <c r="C66" s="642">
        <v>180180.1638527551</v>
      </c>
      <c r="D66" s="642">
        <v>190104.83193993929</v>
      </c>
      <c r="E66" s="642">
        <v>198678.78585244954</v>
      </c>
      <c r="F66" s="642">
        <v>205960.39918182025</v>
      </c>
      <c r="G66" s="650">
        <v>212353.3156841234</v>
      </c>
      <c r="Q66" s="919" t="s">
        <v>225</v>
      </c>
      <c r="R66" s="918"/>
      <c r="S66" s="920">
        <f>(SUM(D$61:D$65)/SUM(D$51:D$60))*100</f>
        <v>24.752332824578051</v>
      </c>
    </row>
    <row r="67" spans="1:19" x14ac:dyDescent="0.25">
      <c r="Q67" s="919" t="s">
        <v>226</v>
      </c>
      <c r="R67" s="918"/>
      <c r="S67" s="920">
        <f>(SUM(D$61:D$65)/SUM(D$48:D$50))*100</f>
        <v>76.568756726775973</v>
      </c>
    </row>
    <row r="68" spans="1:19" x14ac:dyDescent="0.25">
      <c r="Q68" s="919" t="s">
        <v>227</v>
      </c>
      <c r="R68" s="918"/>
      <c r="S68" s="921">
        <f>(D$21/D$43)*100</f>
        <v>99.082750277048575</v>
      </c>
    </row>
    <row r="69" spans="1:19" x14ac:dyDescent="0.25">
      <c r="Q69" s="919" t="s">
        <v>228</v>
      </c>
      <c r="R69" s="918"/>
      <c r="S69" s="921">
        <f>(SUM(D$48)/SUM(D$28:D$33))*1000</f>
        <v>354.22764939575563</v>
      </c>
    </row>
    <row r="70" spans="1:19" x14ac:dyDescent="0.25">
      <c r="Q70" s="919" t="s">
        <v>229</v>
      </c>
      <c r="R70" s="918"/>
      <c r="S70" s="921">
        <f>(SUM(D$52:D$54)/SUM(D$48:D$51,D$55:D$65))*100</f>
        <v>23.294697551144452</v>
      </c>
    </row>
    <row r="71" spans="1:19" x14ac:dyDescent="0.25">
      <c r="Q71" s="904"/>
      <c r="R71" s="904"/>
      <c r="S71" s="904"/>
    </row>
    <row r="72" spans="1:19" x14ac:dyDescent="0.25">
      <c r="Q72" s="904"/>
      <c r="R72" s="904"/>
      <c r="S72" s="904"/>
    </row>
    <row r="73" spans="1:19" x14ac:dyDescent="0.25">
      <c r="Q73" s="904"/>
      <c r="R73" s="904"/>
      <c r="S73" s="904"/>
    </row>
    <row r="74" spans="1:19" x14ac:dyDescent="0.25">
      <c r="Q74" s="904"/>
      <c r="R74" s="904"/>
      <c r="S74" s="904"/>
    </row>
    <row r="75" spans="1:19" x14ac:dyDescent="0.25">
      <c r="Q75" s="904"/>
      <c r="R75" s="904"/>
      <c r="S75" s="904"/>
    </row>
    <row r="76" spans="1:19" x14ac:dyDescent="0.25">
      <c r="Q76" s="904"/>
      <c r="R76" s="904"/>
      <c r="S76" s="904"/>
    </row>
    <row r="77" spans="1:19" x14ac:dyDescent="0.25">
      <c r="Q77" s="904"/>
      <c r="R77" s="904"/>
      <c r="S77" s="904"/>
    </row>
    <row r="78" spans="1:19" x14ac:dyDescent="0.25">
      <c r="Q78" s="904"/>
      <c r="R78" s="904"/>
      <c r="S78" s="904"/>
    </row>
    <row r="79" spans="1:19" x14ac:dyDescent="0.25">
      <c r="Q79" s="904"/>
      <c r="R79" s="904"/>
      <c r="S79" s="904"/>
    </row>
    <row r="80" spans="1:19" x14ac:dyDescent="0.25">
      <c r="Q80" s="904"/>
      <c r="R80" s="904"/>
      <c r="S80" s="904"/>
    </row>
    <row r="81" spans="17:19" x14ac:dyDescent="0.25">
      <c r="Q81" s="904"/>
      <c r="R81" s="904"/>
      <c r="S81" s="904"/>
    </row>
    <row r="82" spans="17:19" x14ac:dyDescent="0.25">
      <c r="Q82" s="904"/>
      <c r="R82" s="904"/>
      <c r="S82" s="904"/>
    </row>
    <row r="83" spans="17:19" x14ac:dyDescent="0.25">
      <c r="Q83" s="904"/>
      <c r="R83" s="904"/>
      <c r="S83" s="904"/>
    </row>
    <row r="84" spans="17:19" x14ac:dyDescent="0.25">
      <c r="Q84" s="919" t="s">
        <v>223</v>
      </c>
      <c r="R84" s="918"/>
      <c r="S84" s="920">
        <f>(SUM(E$48:E$50,E$61:E$65)/SUM(E$51:E$60))*100</f>
        <v>61.248496980272179</v>
      </c>
    </row>
    <row r="85" spans="17:19" x14ac:dyDescent="0.25">
      <c r="Q85" s="919" t="s">
        <v>224</v>
      </c>
      <c r="R85" s="918"/>
      <c r="S85" s="920">
        <f>(SUM(E$48:E$50)/SUM(E$51:E$60))*100</f>
        <v>31.438886227187616</v>
      </c>
    </row>
    <row r="86" spans="17:19" x14ac:dyDescent="0.25">
      <c r="Q86" s="919" t="s">
        <v>225</v>
      </c>
      <c r="R86" s="918"/>
      <c r="S86" s="920">
        <f>(SUM(E$61:E$65)/SUM(E$51:E$60))*100</f>
        <v>29.809610753084549</v>
      </c>
    </row>
    <row r="87" spans="17:19" x14ac:dyDescent="0.25">
      <c r="Q87" s="919" t="s">
        <v>226</v>
      </c>
      <c r="R87" s="918"/>
      <c r="S87" s="920">
        <f>(SUM(E$61:E$65)/SUM(E$48:E$50))*100</f>
        <v>94.817642513384882</v>
      </c>
    </row>
    <row r="88" spans="17:19" x14ac:dyDescent="0.25">
      <c r="Q88" s="919" t="s">
        <v>227</v>
      </c>
      <c r="R88" s="918"/>
      <c r="S88" s="921">
        <f>(E$21/E$43)*100</f>
        <v>98.715054134954897</v>
      </c>
    </row>
    <row r="89" spans="17:19" x14ac:dyDescent="0.25">
      <c r="Q89" s="919" t="s">
        <v>228</v>
      </c>
      <c r="R89" s="918"/>
      <c r="S89" s="921">
        <f>(SUM(E$48)/SUM(E$28:E$33))*1000</f>
        <v>334.50100201764997</v>
      </c>
    </row>
    <row r="90" spans="17:19" x14ac:dyDescent="0.25">
      <c r="Q90" s="919" t="s">
        <v>229</v>
      </c>
      <c r="R90" s="918"/>
      <c r="S90" s="921">
        <f>(SUM(E$52:E$54)/SUM(E$48:E$51,E$55:E$65))*100</f>
        <v>21.775085281459162</v>
      </c>
    </row>
    <row r="91" spans="17:19" x14ac:dyDescent="0.25">
      <c r="Q91" s="904"/>
      <c r="R91" s="904"/>
      <c r="S91" s="904"/>
    </row>
    <row r="92" spans="17:19" x14ac:dyDescent="0.25">
      <c r="Q92" s="904"/>
      <c r="R92" s="904"/>
      <c r="S92" s="904"/>
    </row>
    <row r="93" spans="17:19" x14ac:dyDescent="0.25">
      <c r="Q93" s="904"/>
      <c r="R93" s="904"/>
      <c r="S93" s="904"/>
    </row>
    <row r="94" spans="17:19" x14ac:dyDescent="0.25">
      <c r="Q94" s="904"/>
      <c r="R94" s="904"/>
      <c r="S94" s="904"/>
    </row>
    <row r="95" spans="17:19" x14ac:dyDescent="0.25">
      <c r="Q95" s="904"/>
      <c r="R95" s="904"/>
      <c r="S95" s="904"/>
    </row>
    <row r="96" spans="17:19" x14ac:dyDescent="0.25">
      <c r="Q96" s="904"/>
      <c r="R96" s="904"/>
      <c r="S96" s="904"/>
    </row>
    <row r="97" spans="17:19" x14ac:dyDescent="0.25">
      <c r="Q97" s="904"/>
      <c r="R97" s="904"/>
      <c r="S97" s="904"/>
    </row>
    <row r="98" spans="17:19" x14ac:dyDescent="0.25">
      <c r="Q98" s="904"/>
      <c r="R98" s="904"/>
      <c r="S98" s="904"/>
    </row>
    <row r="99" spans="17:19" x14ac:dyDescent="0.25">
      <c r="Q99" s="904"/>
      <c r="R99" s="904"/>
      <c r="S99" s="904"/>
    </row>
    <row r="100" spans="17:19" x14ac:dyDescent="0.25">
      <c r="Q100" s="904"/>
      <c r="R100" s="904"/>
      <c r="S100" s="904"/>
    </row>
    <row r="101" spans="17:19" x14ac:dyDescent="0.25">
      <c r="Q101" s="904"/>
      <c r="R101" s="904"/>
      <c r="S101" s="904"/>
    </row>
    <row r="102" spans="17:19" x14ac:dyDescent="0.25">
      <c r="Q102" s="904"/>
      <c r="R102" s="904"/>
      <c r="S102" s="904"/>
    </row>
    <row r="103" spans="17:19" x14ac:dyDescent="0.25">
      <c r="Q103" s="904"/>
      <c r="R103" s="904"/>
      <c r="S103" s="904"/>
    </row>
    <row r="104" spans="17:19" x14ac:dyDescent="0.25">
      <c r="Q104" s="919" t="s">
        <v>223</v>
      </c>
      <c r="R104" s="918"/>
      <c r="S104" s="920">
        <f>(SUM(F$48:F$50,F$61:F$65)/SUM(F$51:F$60))*100</f>
        <v>65.411723121712839</v>
      </c>
    </row>
    <row r="105" spans="17:19" x14ac:dyDescent="0.25">
      <c r="Q105" s="919" t="s">
        <v>224</v>
      </c>
      <c r="R105" s="918"/>
      <c r="S105" s="920">
        <f>(SUM(F$48:F$50)/SUM(F$51:F$60))*100</f>
        <v>30.686249246824726</v>
      </c>
    </row>
    <row r="106" spans="17:19" x14ac:dyDescent="0.25">
      <c r="Q106" s="919" t="s">
        <v>225</v>
      </c>
      <c r="R106" s="918"/>
      <c r="S106" s="920">
        <f>(SUM(F$61:F$65)/SUM(F$51:F$60))*100</f>
        <v>34.725473874888102</v>
      </c>
    </row>
    <row r="107" spans="17:19" x14ac:dyDescent="0.25">
      <c r="Q107" s="919" t="s">
        <v>226</v>
      </c>
      <c r="R107" s="918"/>
      <c r="S107" s="920">
        <f>(SUM(F$61:F$65)/SUM(F$48:F$50))*100</f>
        <v>113.16297927313921</v>
      </c>
    </row>
    <row r="108" spans="17:19" x14ac:dyDescent="0.25">
      <c r="Q108" s="919" t="s">
        <v>227</v>
      </c>
      <c r="R108" s="918"/>
      <c r="S108" s="921">
        <f>(F$21/F$43)*100</f>
        <v>98.24040447566351</v>
      </c>
    </row>
    <row r="109" spans="17:19" x14ac:dyDescent="0.25">
      <c r="Q109" s="919" t="s">
        <v>228</v>
      </c>
      <c r="R109" s="918"/>
      <c r="S109" s="921">
        <f>(SUM(F$48)/SUM(F$28:F$33))*1000</f>
        <v>330.57275267014791</v>
      </c>
    </row>
    <row r="110" spans="17:19" x14ac:dyDescent="0.25">
      <c r="Q110" s="919" t="s">
        <v>229</v>
      </c>
      <c r="R110" s="918"/>
      <c r="S110" s="921">
        <f>(SUM(F$52:F$54)/SUM(F$48:F$51,F$55:F$65))*100</f>
        <v>22.174025480567476</v>
      </c>
    </row>
    <row r="111" spans="17:19" x14ac:dyDescent="0.25">
      <c r="Q111" s="904"/>
      <c r="R111" s="904"/>
      <c r="S111" s="904"/>
    </row>
    <row r="112" spans="17:19" x14ac:dyDescent="0.25">
      <c r="Q112" s="904"/>
      <c r="R112" s="904"/>
      <c r="S112" s="904"/>
    </row>
    <row r="113" spans="17:19" x14ac:dyDescent="0.25">
      <c r="Q113" s="904"/>
      <c r="R113" s="904"/>
      <c r="S113" s="904"/>
    </row>
    <row r="114" spans="17:19" x14ac:dyDescent="0.25">
      <c r="Q114" s="904"/>
      <c r="R114" s="904"/>
      <c r="S114" s="904"/>
    </row>
    <row r="115" spans="17:19" x14ac:dyDescent="0.25">
      <c r="Q115" s="904"/>
      <c r="R115" s="904"/>
      <c r="S115" s="904"/>
    </row>
    <row r="116" spans="17:19" x14ac:dyDescent="0.25">
      <c r="Q116" s="904"/>
      <c r="R116" s="904"/>
      <c r="S116" s="904"/>
    </row>
    <row r="117" spans="17:19" x14ac:dyDescent="0.25">
      <c r="Q117" s="904"/>
      <c r="R117" s="904"/>
      <c r="S117" s="904"/>
    </row>
    <row r="118" spans="17:19" x14ac:dyDescent="0.25">
      <c r="Q118" s="904"/>
      <c r="R118" s="904"/>
      <c r="S118" s="904"/>
    </row>
    <row r="119" spans="17:19" x14ac:dyDescent="0.25">
      <c r="Q119" s="904"/>
      <c r="R119" s="904"/>
      <c r="S119" s="904"/>
    </row>
    <row r="120" spans="17:19" x14ac:dyDescent="0.25">
      <c r="Q120" s="904"/>
      <c r="R120" s="904"/>
      <c r="S120" s="904"/>
    </row>
    <row r="121" spans="17:19" x14ac:dyDescent="0.25">
      <c r="Q121" s="904"/>
      <c r="R121" s="904"/>
      <c r="S121" s="904"/>
    </row>
    <row r="122" spans="17:19" x14ac:dyDescent="0.25">
      <c r="Q122" s="904"/>
      <c r="R122" s="904"/>
      <c r="S122" s="904"/>
    </row>
    <row r="123" spans="17:19" x14ac:dyDescent="0.25">
      <c r="Q123" s="904"/>
      <c r="R123" s="904"/>
      <c r="S123" s="904"/>
    </row>
    <row r="124" spans="17:19" x14ac:dyDescent="0.25">
      <c r="Q124" s="919" t="s">
        <v>223</v>
      </c>
      <c r="R124" s="918"/>
      <c r="S124" s="920">
        <f>(SUM(G$48:G$50,G$61:G$65)/SUM(G$51:G$60))*100</f>
        <v>66.847933821124769</v>
      </c>
    </row>
    <row r="125" spans="17:19" x14ac:dyDescent="0.25">
      <c r="Q125" s="919" t="s">
        <v>224</v>
      </c>
      <c r="R125" s="918"/>
      <c r="S125" s="920">
        <f>(SUM(G$48:G$50)/SUM(G$51:G$60))*100</f>
        <v>29.829789430554403</v>
      </c>
    </row>
    <row r="126" spans="17:19" x14ac:dyDescent="0.25">
      <c r="Q126" s="919" t="s">
        <v>225</v>
      </c>
      <c r="R126" s="918"/>
      <c r="S126" s="920">
        <f>(SUM(G$61:G$65)/SUM(G$51:G$60))*100</f>
        <v>37.01814439057037</v>
      </c>
    </row>
    <row r="127" spans="17:19" x14ac:dyDescent="0.25">
      <c r="Q127" s="919" t="s">
        <v>226</v>
      </c>
      <c r="R127" s="918"/>
      <c r="S127" s="920">
        <f>(SUM(G$61:G$65)/SUM(G$48:G$50))*100</f>
        <v>124.0979071500015</v>
      </c>
    </row>
    <row r="128" spans="17:19" x14ac:dyDescent="0.25">
      <c r="Q128" s="919" t="s">
        <v>227</v>
      </c>
      <c r="R128" s="918"/>
      <c r="S128" s="921">
        <f>(G$21/G$43)*100</f>
        <v>97.675099168274315</v>
      </c>
    </row>
    <row r="129" spans="17:19" x14ac:dyDescent="0.25">
      <c r="Q129" s="919" t="s">
        <v>228</v>
      </c>
      <c r="R129" s="918"/>
      <c r="S129" s="921">
        <f>(SUM(G$48)/SUM(G$28:G$33))*1000</f>
        <v>337.32032389602102</v>
      </c>
    </row>
    <row r="130" spans="17:19" x14ac:dyDescent="0.25">
      <c r="Q130" s="919" t="s">
        <v>229</v>
      </c>
      <c r="R130" s="918"/>
      <c r="S130" s="921">
        <f>(SUM(G$52:G$54)/SUM(G$48:G$51,G$55:G$65))*100</f>
        <v>22.785623548094954</v>
      </c>
    </row>
    <row r="147" spans="4:8" x14ac:dyDescent="0.25">
      <c r="D147" s="19"/>
      <c r="E147" s="19"/>
      <c r="F147" s="19"/>
      <c r="G147" s="19"/>
      <c r="H147" s="19"/>
    </row>
  </sheetData>
  <mergeCells count="3">
    <mergeCell ref="A1:G1"/>
    <mergeCell ref="A23:G23"/>
    <mergeCell ref="A46:G46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Z147"/>
  <sheetViews>
    <sheetView zoomScaleNormal="100" workbookViewId="0">
      <selection sqref="A1:G1"/>
    </sheetView>
  </sheetViews>
  <sheetFormatPr defaultRowHeight="15" x14ac:dyDescent="0.25"/>
  <cols>
    <col min="1" max="9" width="9.140625" style="18"/>
    <col min="10" max="11" width="11.140625" style="18" bestFit="1" customWidth="1"/>
    <col min="12" max="12" width="11.140625" style="18" customWidth="1"/>
    <col min="13" max="14" width="11.140625" style="18" bestFit="1" customWidth="1"/>
    <col min="15" max="15" width="11.140625" style="18" customWidth="1"/>
    <col min="16" max="17" width="11.140625" style="18" bestFit="1" customWidth="1"/>
    <col min="18" max="18" width="11.140625" style="18" customWidth="1"/>
    <col min="19" max="20" width="11.140625" style="18" bestFit="1" customWidth="1"/>
    <col min="21" max="21" width="11.140625" style="18" customWidth="1"/>
    <col min="22" max="23" width="11.140625" style="18" bestFit="1" customWidth="1"/>
    <col min="24" max="24" width="11.140625" style="18" customWidth="1"/>
    <col min="25" max="26" width="11.140625" style="18" bestFit="1" customWidth="1"/>
    <col min="27" max="16384" width="9.140625" style="18"/>
  </cols>
  <sheetData>
    <row r="1" spans="1:26" x14ac:dyDescent="0.25">
      <c r="A1" s="922" t="s">
        <v>34</v>
      </c>
      <c r="B1" s="923"/>
      <c r="C1" s="923"/>
      <c r="D1" s="923"/>
      <c r="E1" s="923"/>
      <c r="F1" s="923"/>
      <c r="G1" s="924"/>
      <c r="J1" s="20" t="s">
        <v>23</v>
      </c>
      <c r="K1" s="20" t="s">
        <v>24</v>
      </c>
      <c r="L1" s="20"/>
      <c r="M1" s="20" t="s">
        <v>23</v>
      </c>
      <c r="N1" s="20" t="s">
        <v>24</v>
      </c>
      <c r="O1" s="20"/>
      <c r="P1" s="20" t="s">
        <v>23</v>
      </c>
      <c r="Q1" s="20" t="s">
        <v>24</v>
      </c>
      <c r="R1" s="20"/>
      <c r="S1" s="20" t="s">
        <v>23</v>
      </c>
      <c r="T1" s="20" t="s">
        <v>24</v>
      </c>
      <c r="U1" s="20"/>
      <c r="V1" s="20" t="s">
        <v>23</v>
      </c>
      <c r="W1" s="20" t="s">
        <v>24</v>
      </c>
      <c r="X1" s="20"/>
      <c r="Y1" s="20" t="s">
        <v>23</v>
      </c>
      <c r="Z1" s="20" t="s">
        <v>24</v>
      </c>
    </row>
    <row r="2" spans="1:26" x14ac:dyDescent="0.25">
      <c r="A2" s="911" t="s">
        <v>1</v>
      </c>
      <c r="B2" s="905">
        <v>2010</v>
      </c>
      <c r="C2" s="905">
        <v>2015</v>
      </c>
      <c r="D2" s="905">
        <v>2020</v>
      </c>
      <c r="E2" s="905">
        <v>2025</v>
      </c>
      <c r="F2" s="905">
        <v>2030</v>
      </c>
      <c r="G2" s="914">
        <v>2035</v>
      </c>
      <c r="J2" s="1">
        <f>B2</f>
        <v>2010</v>
      </c>
      <c r="K2" s="1">
        <f>B24</f>
        <v>2010</v>
      </c>
      <c r="L2" s="1"/>
      <c r="M2" s="1">
        <v>2015</v>
      </c>
      <c r="N2" s="1">
        <v>2015</v>
      </c>
      <c r="O2" s="1"/>
      <c r="P2" s="1">
        <v>2020</v>
      </c>
      <c r="Q2" s="1">
        <v>2020</v>
      </c>
      <c r="R2" s="1"/>
      <c r="S2" s="1">
        <v>2025</v>
      </c>
      <c r="T2" s="1">
        <v>2025</v>
      </c>
      <c r="U2" s="1"/>
      <c r="V2" s="1">
        <v>2030</v>
      </c>
      <c r="W2" s="1">
        <v>2030</v>
      </c>
      <c r="X2" s="1"/>
      <c r="Y2" s="1">
        <v>2035</v>
      </c>
      <c r="Z2" s="1">
        <v>2035</v>
      </c>
    </row>
    <row r="3" spans="1:26" x14ac:dyDescent="0.25">
      <c r="A3" s="911" t="s">
        <v>2</v>
      </c>
      <c r="B3" s="905">
        <v>949</v>
      </c>
      <c r="C3" s="906">
        <v>1004.8814991093152</v>
      </c>
      <c r="D3" s="906">
        <v>1028.6893605604932</v>
      </c>
      <c r="E3" s="906">
        <v>1054.111659522629</v>
      </c>
      <c r="F3" s="906">
        <v>1096.8606425842145</v>
      </c>
      <c r="G3" s="915">
        <v>1155.4668758447183</v>
      </c>
      <c r="I3" s="21" t="s">
        <v>2</v>
      </c>
      <c r="J3" s="20">
        <f>-B3/B$66</f>
        <v>-2.9688722039730955E-2</v>
      </c>
      <c r="K3" s="20">
        <f>B25/B$66</f>
        <v>2.9970279993743156E-2</v>
      </c>
      <c r="L3" s="21" t="s">
        <v>2</v>
      </c>
      <c r="M3" s="20">
        <f>-C3/C$66</f>
        <v>-2.9689783290808743E-2</v>
      </c>
      <c r="N3" s="20">
        <f>C25/C$66</f>
        <v>2.8541576854813362E-2</v>
      </c>
      <c r="O3" s="21" t="s">
        <v>2</v>
      </c>
      <c r="P3" s="20">
        <f>-D3/D$66</f>
        <v>-2.8857973679205565E-2</v>
      </c>
      <c r="Q3" s="20">
        <f>D25/D$66</f>
        <v>2.772645002995586E-2</v>
      </c>
      <c r="R3" s="21" t="s">
        <v>2</v>
      </c>
      <c r="S3" s="20">
        <f>-E3/E$66</f>
        <v>-2.8219993948846948E-2</v>
      </c>
      <c r="T3" s="20">
        <f>E25/E$66</f>
        <v>2.7113329048432885E-2</v>
      </c>
      <c r="U3" s="21" t="s">
        <v>2</v>
      </c>
      <c r="V3" s="20">
        <f>-F3/F$66</f>
        <v>-2.8135106886180702E-2</v>
      </c>
      <c r="W3" s="20">
        <f>F25/F$66</f>
        <v>2.70317693750513E-2</v>
      </c>
      <c r="X3" s="21" t="s">
        <v>2</v>
      </c>
      <c r="Y3" s="20">
        <f>-G3/G$66</f>
        <v>-2.8480339877575457E-2</v>
      </c>
      <c r="Z3" s="20">
        <f>G25/G$66</f>
        <v>2.7363463804064968E-2</v>
      </c>
    </row>
    <row r="4" spans="1:26" x14ac:dyDescent="0.25">
      <c r="A4" s="911" t="s">
        <v>3</v>
      </c>
      <c r="B4" s="905">
        <v>840</v>
      </c>
      <c r="C4" s="906">
        <v>958.68233538328627</v>
      </c>
      <c r="D4" s="906">
        <v>1015.3533798874826</v>
      </c>
      <c r="E4" s="906">
        <v>1039.1840532156723</v>
      </c>
      <c r="F4" s="906">
        <v>1064.264043324881</v>
      </c>
      <c r="G4" s="915">
        <v>1106.6989196175791</v>
      </c>
      <c r="I4" s="21" t="s">
        <v>3</v>
      </c>
      <c r="J4" s="20">
        <f t="shared" ref="J4:J20" si="0">-B4/B$66</f>
        <v>-2.6278742374472079E-2</v>
      </c>
      <c r="K4" s="20">
        <f t="shared" ref="K4:K20" si="1">B26/B$66</f>
        <v>2.6810574065384014E-2</v>
      </c>
      <c r="L4" s="21" t="s">
        <v>3</v>
      </c>
      <c r="M4" s="20">
        <f t="shared" ref="M4:M20" si="2">-C4/C$66</f>
        <v>-2.832480328027202E-2</v>
      </c>
      <c r="N4" s="20">
        <f t="shared" ref="N4:N20" si="3">C26/C$66</f>
        <v>2.8616043262405237E-2</v>
      </c>
      <c r="O4" s="21" t="s">
        <v>3</v>
      </c>
      <c r="P4" s="20">
        <f t="shared" ref="P4:P20" si="4">-D4/D$66</f>
        <v>-2.848385745519947E-2</v>
      </c>
      <c r="Q4" s="20">
        <f t="shared" ref="Q4:Q20" si="5">D26/D$66</f>
        <v>2.7417541094389132E-2</v>
      </c>
      <c r="R4" s="21" t="s">
        <v>3</v>
      </c>
      <c r="S4" s="20">
        <f t="shared" ref="S4:S20" si="6">-E4/E$66</f>
        <v>-2.7820361750637641E-2</v>
      </c>
      <c r="T4" s="20">
        <f t="shared" ref="T4:T20" si="7">E26/E$66</f>
        <v>2.6747826448925625E-2</v>
      </c>
      <c r="U4" s="21" t="s">
        <v>3</v>
      </c>
      <c r="V4" s="20">
        <f t="shared" ref="V4:V20" si="8">-F4/F$66</f>
        <v>-2.7298985351063322E-2</v>
      </c>
      <c r="W4" s="20">
        <f t="shared" ref="W4:W20" si="9">F26/F$66</f>
        <v>2.6246032746203414E-2</v>
      </c>
      <c r="X4" s="21" t="s">
        <v>3</v>
      </c>
      <c r="Y4" s="20">
        <f t="shared" ref="Y4:Y20" si="10">-G4/G$66</f>
        <v>-2.7278290734047868E-2</v>
      </c>
      <c r="Z4" s="20">
        <f t="shared" ref="Z4:Z20" si="11">G26/G$66</f>
        <v>2.6226128942749994E-2</v>
      </c>
    </row>
    <row r="5" spans="1:26" x14ac:dyDescent="0.25">
      <c r="A5" s="911" t="s">
        <v>4</v>
      </c>
      <c r="B5" s="905">
        <v>783</v>
      </c>
      <c r="C5" s="906">
        <v>848.49905380577889</v>
      </c>
      <c r="D5" s="906">
        <v>967.11188222707608</v>
      </c>
      <c r="E5" s="906">
        <v>1024.5360819137545</v>
      </c>
      <c r="F5" s="906">
        <v>1048.4330818039621</v>
      </c>
      <c r="G5" s="915">
        <v>1073.2094943478608</v>
      </c>
      <c r="I5" s="21" t="s">
        <v>4</v>
      </c>
      <c r="J5" s="20">
        <f t="shared" si="0"/>
        <v>-2.4495541999061475E-2</v>
      </c>
      <c r="K5" s="20">
        <f t="shared" si="1"/>
        <v>2.4370405130611606E-2</v>
      </c>
      <c r="L5" s="21" t="s">
        <v>4</v>
      </c>
      <c r="M5" s="20">
        <f t="shared" si="2"/>
        <v>-2.5069376888995128E-2</v>
      </c>
      <c r="N5" s="20">
        <f t="shared" si="3"/>
        <v>2.5637358438536494E-2</v>
      </c>
      <c r="O5" s="21" t="s">
        <v>4</v>
      </c>
      <c r="P5" s="20">
        <f t="shared" si="4"/>
        <v>-2.7130531637801165E-2</v>
      </c>
      <c r="Q5" s="20">
        <f t="shared" si="5"/>
        <v>2.7487036919906074E-2</v>
      </c>
      <c r="R5" s="21" t="s">
        <v>4</v>
      </c>
      <c r="S5" s="20">
        <f t="shared" si="6"/>
        <v>-2.7428215759490743E-2</v>
      </c>
      <c r="T5" s="20">
        <f t="shared" si="7"/>
        <v>2.6488568487700172E-2</v>
      </c>
      <c r="U5" s="21" t="s">
        <v>4</v>
      </c>
      <c r="V5" s="20">
        <f t="shared" si="8"/>
        <v>-2.6892912075015523E-2</v>
      </c>
      <c r="W5" s="20">
        <f t="shared" si="9"/>
        <v>2.5926991984813959E-2</v>
      </c>
      <c r="X5" s="21" t="s">
        <v>4</v>
      </c>
      <c r="Y5" s="20">
        <f t="shared" si="10"/>
        <v>-2.6452832009158878E-2</v>
      </c>
      <c r="Z5" s="20">
        <f t="shared" si="11"/>
        <v>2.5501715757494027E-2</v>
      </c>
    </row>
    <row r="6" spans="1:26" x14ac:dyDescent="0.25">
      <c r="A6" s="911" t="s">
        <v>5</v>
      </c>
      <c r="B6" s="905">
        <v>1818</v>
      </c>
      <c r="C6" s="906">
        <v>1833.0248709526045</v>
      </c>
      <c r="D6" s="906">
        <v>1897.3284595045925</v>
      </c>
      <c r="E6" s="906">
        <v>2015.5313371291445</v>
      </c>
      <c r="F6" s="906">
        <v>2073.277821144522</v>
      </c>
      <c r="G6" s="915">
        <v>2096.832620422374</v>
      </c>
      <c r="I6" s="21" t="s">
        <v>5</v>
      </c>
      <c r="J6" s="20">
        <f t="shared" si="0"/>
        <v>-5.6874706710464573E-2</v>
      </c>
      <c r="K6" s="20">
        <f t="shared" si="1"/>
        <v>5.7093696230251838E-2</v>
      </c>
      <c r="L6" s="21" t="s">
        <v>5</v>
      </c>
      <c r="M6" s="20">
        <f t="shared" si="2"/>
        <v>-5.4157740224576693E-2</v>
      </c>
      <c r="N6" s="20">
        <f t="shared" si="3"/>
        <v>5.5523330502955132E-2</v>
      </c>
      <c r="O6" s="21" t="s">
        <v>5</v>
      </c>
      <c r="P6" s="20">
        <f t="shared" si="4"/>
        <v>-5.3226033868337415E-2</v>
      </c>
      <c r="Q6" s="20">
        <f t="shared" si="5"/>
        <v>5.5184702968887438E-2</v>
      </c>
      <c r="R6" s="21" t="s">
        <v>5</v>
      </c>
      <c r="S6" s="20">
        <f t="shared" si="6"/>
        <v>-5.3958498251745056E-2</v>
      </c>
      <c r="T6" s="20">
        <f t="shared" si="7"/>
        <v>5.5655884287483727E-2</v>
      </c>
      <c r="U6" s="21" t="s">
        <v>5</v>
      </c>
      <c r="V6" s="20">
        <f t="shared" si="8"/>
        <v>-5.3180769587300031E-2</v>
      </c>
      <c r="W6" s="20">
        <f t="shared" si="9"/>
        <v>5.3577507260907813E-2</v>
      </c>
      <c r="X6" s="21" t="s">
        <v>5</v>
      </c>
      <c r="Y6" s="20">
        <f t="shared" si="10"/>
        <v>-5.1683442376795466E-2</v>
      </c>
      <c r="Z6" s="20">
        <f t="shared" si="11"/>
        <v>5.1986764619503398E-2</v>
      </c>
    </row>
    <row r="7" spans="1:26" x14ac:dyDescent="0.25">
      <c r="A7" s="911" t="s">
        <v>6</v>
      </c>
      <c r="B7" s="905">
        <v>3435</v>
      </c>
      <c r="C7" s="906">
        <v>2956.244406832323</v>
      </c>
      <c r="D7" s="906">
        <v>2962.3429229644544</v>
      </c>
      <c r="E7" s="906">
        <v>3024.4608409652492</v>
      </c>
      <c r="F7" s="906">
        <v>3141.1370288870412</v>
      </c>
      <c r="G7" s="915">
        <v>3198.4217644317055</v>
      </c>
      <c r="I7" s="21" t="s">
        <v>6</v>
      </c>
      <c r="J7" s="20">
        <f t="shared" si="0"/>
        <v>-0.10746128578132333</v>
      </c>
      <c r="K7" s="20">
        <f t="shared" si="1"/>
        <v>9.1443766619740338E-2</v>
      </c>
      <c r="L7" s="21" t="s">
        <v>6</v>
      </c>
      <c r="M7" s="20">
        <f t="shared" si="2"/>
        <v>-8.734388668844334E-2</v>
      </c>
      <c r="N7" s="20">
        <f t="shared" si="3"/>
        <v>8.9091083283698011E-2</v>
      </c>
      <c r="O7" s="21" t="s">
        <v>6</v>
      </c>
      <c r="P7" s="20">
        <f t="shared" si="4"/>
        <v>-8.3103040992968377E-2</v>
      </c>
      <c r="Q7" s="20">
        <f t="shared" si="5"/>
        <v>8.6079546149579328E-2</v>
      </c>
      <c r="R7" s="21" t="s">
        <v>6</v>
      </c>
      <c r="S7" s="20">
        <f t="shared" si="6"/>
        <v>-8.0968904820971327E-2</v>
      </c>
      <c r="T7" s="20">
        <f t="shared" si="7"/>
        <v>8.4457994319354746E-2</v>
      </c>
      <c r="U7" s="21" t="s">
        <v>6</v>
      </c>
      <c r="V7" s="20">
        <f t="shared" si="8"/>
        <v>-8.0571972975219272E-2</v>
      </c>
      <c r="W7" s="20">
        <f t="shared" si="9"/>
        <v>8.3763627225345208E-2</v>
      </c>
      <c r="X7" s="21" t="s">
        <v>6</v>
      </c>
      <c r="Y7" s="20">
        <f t="shared" si="10"/>
        <v>-7.8835785626702223E-2</v>
      </c>
      <c r="Z7" s="20">
        <f t="shared" si="11"/>
        <v>8.0724396442398288E-2</v>
      </c>
    </row>
    <row r="8" spans="1:26" x14ac:dyDescent="0.25">
      <c r="A8" s="911" t="s">
        <v>7</v>
      </c>
      <c r="B8" s="905">
        <v>1499</v>
      </c>
      <c r="C8" s="906">
        <v>1649.0668808621704</v>
      </c>
      <c r="D8" s="906">
        <v>1172.0306846317594</v>
      </c>
      <c r="E8" s="906">
        <v>1171.1464237419668</v>
      </c>
      <c r="F8" s="906">
        <v>1232.4741569479097</v>
      </c>
      <c r="G8" s="915">
        <v>1349.0419060599534</v>
      </c>
      <c r="I8" s="21" t="s">
        <v>7</v>
      </c>
      <c r="J8" s="20">
        <f t="shared" si="0"/>
        <v>-4.6895041451587675E-2</v>
      </c>
      <c r="K8" s="20">
        <f t="shared" si="1"/>
        <v>3.591428124511184E-2</v>
      </c>
      <c r="L8" s="21" t="s">
        <v>7</v>
      </c>
      <c r="M8" s="20">
        <f t="shared" si="2"/>
        <v>-4.8722599001219787E-2</v>
      </c>
      <c r="N8" s="20">
        <f t="shared" si="3"/>
        <v>3.092251589985142E-2</v>
      </c>
      <c r="O8" s="21" t="s">
        <v>7</v>
      </c>
      <c r="P8" s="20">
        <f t="shared" si="4"/>
        <v>-3.2879148890872213E-2</v>
      </c>
      <c r="Q8" s="20">
        <f t="shared" si="5"/>
        <v>3.1888541269642773E-2</v>
      </c>
      <c r="R8" s="21" t="s">
        <v>7</v>
      </c>
      <c r="S8" s="20">
        <f t="shared" si="6"/>
        <v>-3.1353172780746154E-2</v>
      </c>
      <c r="T8" s="20">
        <f t="shared" si="7"/>
        <v>3.1862438712672018E-2</v>
      </c>
      <c r="U8" s="21" t="s">
        <v>7</v>
      </c>
      <c r="V8" s="20">
        <f t="shared" si="8"/>
        <v>-3.1613671595042719E-2</v>
      </c>
      <c r="W8" s="20">
        <f t="shared" si="9"/>
        <v>3.2741359076122412E-2</v>
      </c>
      <c r="X8" s="21" t="s">
        <v>7</v>
      </c>
      <c r="Y8" s="20">
        <f t="shared" si="10"/>
        <v>-3.3251642947870245E-2</v>
      </c>
      <c r="Z8" s="20">
        <f t="shared" si="11"/>
        <v>3.4199969637737172E-2</v>
      </c>
    </row>
    <row r="9" spans="1:26" x14ac:dyDescent="0.25">
      <c r="A9" s="911" t="s">
        <v>8</v>
      </c>
      <c r="B9" s="905">
        <v>949</v>
      </c>
      <c r="C9" s="906">
        <v>1306.1507685347408</v>
      </c>
      <c r="D9" s="906">
        <v>1459.5427452708795</v>
      </c>
      <c r="E9" s="906">
        <v>985.42372640063923</v>
      </c>
      <c r="F9" s="906">
        <v>978.13495076522463</v>
      </c>
      <c r="G9" s="915">
        <v>1038.6525824117018</v>
      </c>
      <c r="I9" s="21" t="s">
        <v>8</v>
      </c>
      <c r="J9" s="20">
        <f t="shared" si="0"/>
        <v>-2.9688722039730955E-2</v>
      </c>
      <c r="K9" s="20">
        <f t="shared" si="1"/>
        <v>2.5809479117785077E-2</v>
      </c>
      <c r="L9" s="21" t="s">
        <v>8</v>
      </c>
      <c r="M9" s="20">
        <f t="shared" si="2"/>
        <v>-3.8590951567216751E-2</v>
      </c>
      <c r="N9" s="20">
        <f t="shared" si="3"/>
        <v>2.8014881063168812E-2</v>
      </c>
      <c r="O9" s="21" t="s">
        <v>8</v>
      </c>
      <c r="P9" s="20">
        <f t="shared" si="4"/>
        <v>-4.0944766944758917E-2</v>
      </c>
      <c r="Q9" s="20">
        <f t="shared" si="5"/>
        <v>2.3785434174544092E-2</v>
      </c>
      <c r="R9" s="21" t="s">
        <v>8</v>
      </c>
      <c r="S9" s="20">
        <f t="shared" si="6"/>
        <v>-2.6381125134949966E-2</v>
      </c>
      <c r="T9" s="20">
        <f t="shared" si="7"/>
        <v>2.5058853006172017E-2</v>
      </c>
      <c r="U9" s="21" t="s">
        <v>8</v>
      </c>
      <c r="V9" s="20">
        <f t="shared" si="8"/>
        <v>-2.5089724547004862E-2</v>
      </c>
      <c r="W9" s="20">
        <f t="shared" si="9"/>
        <v>2.539378522286324E-2</v>
      </c>
      <c r="X9" s="21" t="s">
        <v>8</v>
      </c>
      <c r="Y9" s="20">
        <f t="shared" si="10"/>
        <v>-2.5601061510466094E-2</v>
      </c>
      <c r="Z9" s="20">
        <f t="shared" si="11"/>
        <v>2.6529432211517767E-2</v>
      </c>
    </row>
    <row r="10" spans="1:26" x14ac:dyDescent="0.25">
      <c r="A10" s="911" t="s">
        <v>9</v>
      </c>
      <c r="B10" s="905">
        <v>817</v>
      </c>
      <c r="C10" s="906">
        <v>952.52870471047925</v>
      </c>
      <c r="D10" s="906">
        <v>1307.9119595701209</v>
      </c>
      <c r="E10" s="906">
        <v>1463.817684580757</v>
      </c>
      <c r="F10" s="906">
        <v>994.65306635385343</v>
      </c>
      <c r="G10" s="915">
        <v>981.40658374136171</v>
      </c>
      <c r="I10" s="21" t="s">
        <v>9</v>
      </c>
      <c r="J10" s="20">
        <f t="shared" si="0"/>
        <v>-2.5559205380885342E-2</v>
      </c>
      <c r="K10" s="20">
        <f t="shared" si="1"/>
        <v>2.2180509932738932E-2</v>
      </c>
      <c r="L10" s="21" t="s">
        <v>9</v>
      </c>
      <c r="M10" s="20">
        <f t="shared" si="2"/>
        <v>-2.8142990836427396E-2</v>
      </c>
      <c r="N10" s="20">
        <f t="shared" si="3"/>
        <v>2.4663431888720135E-2</v>
      </c>
      <c r="O10" s="21" t="s">
        <v>9</v>
      </c>
      <c r="P10" s="20">
        <f t="shared" si="4"/>
        <v>-3.669104624881863E-2</v>
      </c>
      <c r="Q10" s="20">
        <f t="shared" si="5"/>
        <v>2.6904219171085337E-2</v>
      </c>
      <c r="R10" s="21" t="s">
        <v>9</v>
      </c>
      <c r="S10" s="20">
        <f t="shared" si="6"/>
        <v>-3.9188378031784134E-2</v>
      </c>
      <c r="T10" s="20">
        <f t="shared" si="7"/>
        <v>2.3015553361615686E-2</v>
      </c>
      <c r="U10" s="21" t="s">
        <v>9</v>
      </c>
      <c r="V10" s="20">
        <f t="shared" si="8"/>
        <v>-2.5513423720447195E-2</v>
      </c>
      <c r="W10" s="20">
        <f t="shared" si="9"/>
        <v>2.4269529670299533E-2</v>
      </c>
      <c r="X10" s="21" t="s">
        <v>9</v>
      </c>
      <c r="Y10" s="20">
        <f t="shared" si="10"/>
        <v>-2.4190042698204076E-2</v>
      </c>
      <c r="Z10" s="20">
        <f t="shared" si="11"/>
        <v>2.4664792182904204E-2</v>
      </c>
    </row>
    <row r="11" spans="1:26" x14ac:dyDescent="0.25">
      <c r="A11" s="911" t="s">
        <v>10</v>
      </c>
      <c r="B11" s="905">
        <v>763</v>
      </c>
      <c r="C11" s="906">
        <v>824.09060618659032</v>
      </c>
      <c r="D11" s="906">
        <v>959.26376430684263</v>
      </c>
      <c r="E11" s="906">
        <v>1314.29013782223</v>
      </c>
      <c r="F11" s="906">
        <v>1473.1857165535546</v>
      </c>
      <c r="G11" s="915">
        <v>1007.1257293446424</v>
      </c>
      <c r="I11" s="21" t="s">
        <v>10</v>
      </c>
      <c r="J11" s="20">
        <f t="shared" si="0"/>
        <v>-2.3869857656812137E-2</v>
      </c>
      <c r="K11" s="20">
        <f t="shared" si="1"/>
        <v>2.2086657281401533E-2</v>
      </c>
      <c r="L11" s="21" t="s">
        <v>10</v>
      </c>
      <c r="M11" s="20">
        <f t="shared" si="2"/>
        <v>-2.434821571633836E-2</v>
      </c>
      <c r="N11" s="20">
        <f t="shared" si="3"/>
        <v>2.1141100551090138E-2</v>
      </c>
      <c r="O11" s="21" t="s">
        <v>10</v>
      </c>
      <c r="P11" s="20">
        <f t="shared" si="4"/>
        <v>-2.6910367233407988E-2</v>
      </c>
      <c r="Q11" s="20">
        <f t="shared" si="5"/>
        <v>2.3573692226369024E-2</v>
      </c>
      <c r="R11" s="21" t="s">
        <v>10</v>
      </c>
      <c r="S11" s="20">
        <f t="shared" si="6"/>
        <v>-3.5185323491411721E-2</v>
      </c>
      <c r="T11" s="20">
        <f t="shared" si="7"/>
        <v>2.5837604487457311E-2</v>
      </c>
      <c r="U11" s="21" t="s">
        <v>10</v>
      </c>
      <c r="V11" s="20">
        <f t="shared" si="8"/>
        <v>-3.7788061663673614E-2</v>
      </c>
      <c r="W11" s="20">
        <f t="shared" si="9"/>
        <v>2.2244850122453724E-2</v>
      </c>
      <c r="X11" s="21" t="s">
        <v>10</v>
      </c>
      <c r="Y11" s="20">
        <f t="shared" si="10"/>
        <v>-2.4823976931590722E-2</v>
      </c>
      <c r="Z11" s="20">
        <f t="shared" si="11"/>
        <v>2.3458048538988387E-2</v>
      </c>
    </row>
    <row r="12" spans="1:26" x14ac:dyDescent="0.25">
      <c r="A12" s="912" t="s">
        <v>11</v>
      </c>
      <c r="B12" s="907">
        <v>832</v>
      </c>
      <c r="C12" s="908">
        <v>766.67210502888747</v>
      </c>
      <c r="D12" s="908">
        <v>825.65400710236486</v>
      </c>
      <c r="E12" s="908">
        <v>959.67337815373776</v>
      </c>
      <c r="F12" s="908">
        <v>1312.1925030556176</v>
      </c>
      <c r="G12" s="916">
        <v>1472.9731660319731</v>
      </c>
      <c r="I12" s="21" t="s">
        <v>11</v>
      </c>
      <c r="J12" s="20">
        <f t="shared" si="0"/>
        <v>-2.6028468637572345E-2</v>
      </c>
      <c r="K12" s="20">
        <f t="shared" si="1"/>
        <v>2.471453151884874E-2</v>
      </c>
      <c r="L12" s="21" t="s">
        <v>11</v>
      </c>
      <c r="M12" s="20">
        <f t="shared" si="2"/>
        <v>-2.2651754135777604E-2</v>
      </c>
      <c r="N12" s="20">
        <f t="shared" si="3"/>
        <v>2.1143370081563653E-2</v>
      </c>
      <c r="O12" s="21" t="s">
        <v>11</v>
      </c>
      <c r="P12" s="20">
        <f t="shared" si="4"/>
        <v>-2.316219309598808E-2</v>
      </c>
      <c r="Q12" s="20">
        <f t="shared" si="5"/>
        <v>2.0298512953470457E-2</v>
      </c>
      <c r="R12" s="21" t="s">
        <v>11</v>
      </c>
      <c r="S12" s="20">
        <f t="shared" si="6"/>
        <v>-2.5691753506106255E-2</v>
      </c>
      <c r="T12" s="20">
        <f t="shared" si="7"/>
        <v>2.2695681132066839E-2</v>
      </c>
      <c r="U12" s="21" t="s">
        <v>11</v>
      </c>
      <c r="V12" s="20">
        <f t="shared" si="8"/>
        <v>-3.3658493062285501E-2</v>
      </c>
      <c r="W12" s="20">
        <f t="shared" si="9"/>
        <v>2.4968058230249397E-2</v>
      </c>
      <c r="X12" s="21" t="s">
        <v>11</v>
      </c>
      <c r="Y12" s="20">
        <f t="shared" si="10"/>
        <v>-3.6306342722694104E-2</v>
      </c>
      <c r="Z12" s="20">
        <f t="shared" si="11"/>
        <v>2.1608468852620574E-2</v>
      </c>
    </row>
    <row r="13" spans="1:26" x14ac:dyDescent="0.25">
      <c r="A13" s="912" t="s">
        <v>12</v>
      </c>
      <c r="B13" s="907">
        <v>865</v>
      </c>
      <c r="C13" s="908">
        <v>832.73359940981345</v>
      </c>
      <c r="D13" s="908">
        <v>767.20181320888446</v>
      </c>
      <c r="E13" s="908">
        <v>824.03592274312723</v>
      </c>
      <c r="F13" s="908">
        <v>956.49228545744575</v>
      </c>
      <c r="G13" s="916">
        <v>1305.3658967446427</v>
      </c>
      <c r="I13" s="21" t="s">
        <v>12</v>
      </c>
      <c r="J13" s="20">
        <f t="shared" si="0"/>
        <v>-2.7060847802283749E-2</v>
      </c>
      <c r="K13" s="20">
        <f t="shared" si="1"/>
        <v>2.7248553104958547E-2</v>
      </c>
      <c r="L13" s="21" t="s">
        <v>12</v>
      </c>
      <c r="M13" s="20">
        <f t="shared" si="2"/>
        <v>-2.46035777625188E-2</v>
      </c>
      <c r="N13" s="20">
        <f t="shared" si="3"/>
        <v>2.3159926102531914E-2</v>
      </c>
      <c r="O13" s="21" t="s">
        <v>12</v>
      </c>
      <c r="P13" s="20">
        <f t="shared" si="4"/>
        <v>-2.1522425117877761E-2</v>
      </c>
      <c r="Q13" s="20">
        <f t="shared" si="5"/>
        <v>1.9900841397462468E-2</v>
      </c>
      <c r="R13" s="21" t="s">
        <v>12</v>
      </c>
      <c r="S13" s="20">
        <f t="shared" si="6"/>
        <v>-2.206055548609967E-2</v>
      </c>
      <c r="T13" s="20">
        <f t="shared" si="7"/>
        <v>1.9161209534405355E-2</v>
      </c>
      <c r="U13" s="21" t="s">
        <v>12</v>
      </c>
      <c r="V13" s="20">
        <f t="shared" si="8"/>
        <v>-2.4534577723337659E-2</v>
      </c>
      <c r="W13" s="20">
        <f t="shared" si="9"/>
        <v>2.146308401803864E-2</v>
      </c>
      <c r="X13" s="21" t="s">
        <v>12</v>
      </c>
      <c r="Y13" s="20">
        <f t="shared" si="10"/>
        <v>-3.2175101840720963E-2</v>
      </c>
      <c r="Z13" s="20">
        <f t="shared" si="11"/>
        <v>2.3675025392738861E-2</v>
      </c>
    </row>
    <row r="14" spans="1:26" x14ac:dyDescent="0.25">
      <c r="A14" s="912" t="s">
        <v>13</v>
      </c>
      <c r="B14" s="907">
        <v>826</v>
      </c>
      <c r="C14" s="908">
        <v>857.18344826340513</v>
      </c>
      <c r="D14" s="908">
        <v>825.40623329969696</v>
      </c>
      <c r="E14" s="908">
        <v>760.37288503052866</v>
      </c>
      <c r="F14" s="908">
        <v>814.7147880338664</v>
      </c>
      <c r="G14" s="916">
        <v>944.47149310836971</v>
      </c>
      <c r="I14" s="21" t="s">
        <v>13</v>
      </c>
      <c r="J14" s="20">
        <f t="shared" si="0"/>
        <v>-2.5840763334897543E-2</v>
      </c>
      <c r="K14" s="20">
        <f t="shared" si="1"/>
        <v>2.577819490067261E-2</v>
      </c>
      <c r="L14" s="21" t="s">
        <v>13</v>
      </c>
      <c r="M14" s="20">
        <f t="shared" si="2"/>
        <v>-2.5325962157693338E-2</v>
      </c>
      <c r="N14" s="20">
        <f t="shared" si="3"/>
        <v>2.5591282998932995E-2</v>
      </c>
      <c r="O14" s="21" t="s">
        <v>13</v>
      </c>
      <c r="P14" s="20">
        <f t="shared" si="4"/>
        <v>-2.3155242261120021E-2</v>
      </c>
      <c r="Q14" s="20">
        <f t="shared" si="5"/>
        <v>2.1897483915061456E-2</v>
      </c>
      <c r="R14" s="21" t="s">
        <v>13</v>
      </c>
      <c r="S14" s="20">
        <f t="shared" si="6"/>
        <v>-2.0356209914371197E-2</v>
      </c>
      <c r="T14" s="20">
        <f t="shared" si="7"/>
        <v>1.8896708373832595E-2</v>
      </c>
      <c r="U14" s="21" t="s">
        <v>13</v>
      </c>
      <c r="V14" s="20">
        <f t="shared" si="8"/>
        <v>-2.0897903300714865E-2</v>
      </c>
      <c r="W14" s="20">
        <f t="shared" si="9"/>
        <v>1.8231282723946439E-2</v>
      </c>
      <c r="X14" s="21" t="s">
        <v>13</v>
      </c>
      <c r="Y14" s="20">
        <f t="shared" si="10"/>
        <v>-2.3279654043516208E-2</v>
      </c>
      <c r="Z14" s="20">
        <f t="shared" si="11"/>
        <v>2.0439086332312281E-2</v>
      </c>
    </row>
    <row r="15" spans="1:26" x14ac:dyDescent="0.25">
      <c r="A15" s="912" t="s">
        <v>14</v>
      </c>
      <c r="B15" s="907">
        <v>607</v>
      </c>
      <c r="C15" s="908">
        <v>811.116247870753</v>
      </c>
      <c r="D15" s="908">
        <v>843.61152272170796</v>
      </c>
      <c r="E15" s="908">
        <v>812.59681930890918</v>
      </c>
      <c r="F15" s="908">
        <v>748.55203244287088</v>
      </c>
      <c r="G15" s="916">
        <v>800.24149942790598</v>
      </c>
      <c r="I15" s="21" t="s">
        <v>14</v>
      </c>
      <c r="J15" s="20">
        <f t="shared" si="0"/>
        <v>-1.8989519787267324E-2</v>
      </c>
      <c r="K15" s="20">
        <f t="shared" si="1"/>
        <v>1.8676677616142657E-2</v>
      </c>
      <c r="L15" s="21" t="s">
        <v>14</v>
      </c>
      <c r="M15" s="20">
        <f t="shared" si="2"/>
        <v>-2.3964881077302866E-2</v>
      </c>
      <c r="N15" s="20">
        <f t="shared" si="3"/>
        <v>2.4142645627930157E-2</v>
      </c>
      <c r="O15" s="21" t="s">
        <v>14</v>
      </c>
      <c r="P15" s="20">
        <f t="shared" si="4"/>
        <v>-2.3665957918445824E-2</v>
      </c>
      <c r="Q15" s="20">
        <f t="shared" si="5"/>
        <v>2.4151782365588327E-2</v>
      </c>
      <c r="R15" s="21" t="s">
        <v>14</v>
      </c>
      <c r="S15" s="20">
        <f t="shared" si="6"/>
        <v>-2.1754315225139025E-2</v>
      </c>
      <c r="T15" s="20">
        <f t="shared" si="7"/>
        <v>2.0798886795699731E-2</v>
      </c>
      <c r="U15" s="21" t="s">
        <v>14</v>
      </c>
      <c r="V15" s="20">
        <f t="shared" si="8"/>
        <v>-1.9200790533452833E-2</v>
      </c>
      <c r="W15" s="20">
        <f t="shared" si="9"/>
        <v>1.8008886849525209E-2</v>
      </c>
      <c r="X15" s="21" t="s">
        <v>14</v>
      </c>
      <c r="Y15" s="20">
        <f t="shared" si="10"/>
        <v>-1.9724624188110645E-2</v>
      </c>
      <c r="Z15" s="20">
        <f t="shared" si="11"/>
        <v>1.7393532315754353E-2</v>
      </c>
    </row>
    <row r="16" spans="1:26" x14ac:dyDescent="0.25">
      <c r="A16" s="912" t="s">
        <v>15</v>
      </c>
      <c r="B16" s="907">
        <v>456</v>
      </c>
      <c r="C16" s="908">
        <v>580.40234257055226</v>
      </c>
      <c r="D16" s="908">
        <v>774.73224650928012</v>
      </c>
      <c r="E16" s="908">
        <v>807.48517079713747</v>
      </c>
      <c r="F16" s="908">
        <v>778.09906169181147</v>
      </c>
      <c r="G16" s="916">
        <v>716.79301398362702</v>
      </c>
      <c r="I16" s="21" t="s">
        <v>15</v>
      </c>
      <c r="J16" s="20">
        <f t="shared" si="0"/>
        <v>-1.4265603003284843E-2</v>
      </c>
      <c r="K16" s="20">
        <f t="shared" si="1"/>
        <v>1.4422024088847176E-2</v>
      </c>
      <c r="L16" s="21" t="s">
        <v>15</v>
      </c>
      <c r="M16" s="20">
        <f t="shared" si="2"/>
        <v>-1.7148310310888572E-2</v>
      </c>
      <c r="N16" s="20">
        <f t="shared" si="3"/>
        <v>1.7101129990500862E-2</v>
      </c>
      <c r="O16" s="21" t="s">
        <v>15</v>
      </c>
      <c r="P16" s="20">
        <f t="shared" si="4"/>
        <v>-2.1733677468983467E-2</v>
      </c>
      <c r="Q16" s="20">
        <f t="shared" si="5"/>
        <v>2.2191957941097695E-2</v>
      </c>
      <c r="R16" s="21" t="s">
        <v>15</v>
      </c>
      <c r="S16" s="20">
        <f t="shared" si="6"/>
        <v>-2.1617469485157213E-2</v>
      </c>
      <c r="T16" s="20">
        <f t="shared" si="7"/>
        <v>2.2362236253188453E-2</v>
      </c>
      <c r="U16" s="21" t="s">
        <v>15</v>
      </c>
      <c r="V16" s="20">
        <f t="shared" si="8"/>
        <v>-1.995868884232959E-2</v>
      </c>
      <c r="W16" s="20">
        <f t="shared" si="9"/>
        <v>1.9361368241078484E-2</v>
      </c>
      <c r="X16" s="21" t="s">
        <v>15</v>
      </c>
      <c r="Y16" s="20">
        <f t="shared" si="10"/>
        <v>-1.7667757585176223E-2</v>
      </c>
      <c r="Z16" s="20">
        <f t="shared" si="11"/>
        <v>1.6803864154627139E-2</v>
      </c>
    </row>
    <row r="17" spans="1:26" x14ac:dyDescent="0.25">
      <c r="A17" s="912" t="s">
        <v>16</v>
      </c>
      <c r="B17" s="907">
        <v>332</v>
      </c>
      <c r="C17" s="908">
        <v>419.86885539075223</v>
      </c>
      <c r="D17" s="908">
        <v>534.05574697925761</v>
      </c>
      <c r="E17" s="908">
        <v>712.17410904253325</v>
      </c>
      <c r="F17" s="908">
        <v>743.8005335507645</v>
      </c>
      <c r="G17" s="916">
        <v>717.04307849180066</v>
      </c>
      <c r="I17" s="21" t="s">
        <v>16</v>
      </c>
      <c r="J17" s="20">
        <f t="shared" si="0"/>
        <v>-1.0386360081338964E-2</v>
      </c>
      <c r="K17" s="20">
        <f t="shared" si="1"/>
        <v>1.1450023463162835E-2</v>
      </c>
      <c r="L17" s="21" t="s">
        <v>16</v>
      </c>
      <c r="M17" s="20">
        <f t="shared" si="2"/>
        <v>-1.2405259066029701E-2</v>
      </c>
      <c r="N17" s="20">
        <f t="shared" si="3"/>
        <v>1.2758793548093604E-2</v>
      </c>
      <c r="O17" s="21" t="s">
        <v>16</v>
      </c>
      <c r="P17" s="20">
        <f t="shared" si="4"/>
        <v>-1.498194428798078E-2</v>
      </c>
      <c r="Q17" s="20">
        <f t="shared" si="5"/>
        <v>1.5190091056202311E-2</v>
      </c>
      <c r="R17" s="21" t="s">
        <v>16</v>
      </c>
      <c r="S17" s="20">
        <f t="shared" si="6"/>
        <v>-1.9065863531769721E-2</v>
      </c>
      <c r="T17" s="20">
        <f t="shared" si="7"/>
        <v>1.9785622978825506E-2</v>
      </c>
      <c r="U17" s="21" t="s">
        <v>16</v>
      </c>
      <c r="V17" s="20">
        <f t="shared" si="8"/>
        <v>-1.9078911851687006E-2</v>
      </c>
      <c r="W17" s="20">
        <f t="shared" si="9"/>
        <v>2.0059669125325835E-2</v>
      </c>
      <c r="X17" s="21" t="s">
        <v>16</v>
      </c>
      <c r="Y17" s="20">
        <f t="shared" si="10"/>
        <v>-1.7673921260079408E-2</v>
      </c>
      <c r="Z17" s="20">
        <f t="shared" si="11"/>
        <v>1.7442051906671602E-2</v>
      </c>
    </row>
    <row r="18" spans="1:26" x14ac:dyDescent="0.25">
      <c r="A18" s="912" t="s">
        <v>17</v>
      </c>
      <c r="B18" s="907">
        <v>231</v>
      </c>
      <c r="C18" s="908">
        <v>269.35385511845971</v>
      </c>
      <c r="D18" s="908">
        <v>340.12277535498049</v>
      </c>
      <c r="E18" s="908">
        <v>432.36640591975208</v>
      </c>
      <c r="F18" s="908">
        <v>576.0638638258946</v>
      </c>
      <c r="G18" s="916">
        <v>602.82828308648357</v>
      </c>
      <c r="I18" s="21" t="s">
        <v>17</v>
      </c>
      <c r="J18" s="20">
        <f t="shared" si="0"/>
        <v>-7.2266541529798214E-3</v>
      </c>
      <c r="K18" s="20">
        <f t="shared" si="1"/>
        <v>9.7606757390896297E-3</v>
      </c>
      <c r="L18" s="21" t="s">
        <v>17</v>
      </c>
      <c r="M18" s="20">
        <f t="shared" si="2"/>
        <v>-7.9582095939662745E-3</v>
      </c>
      <c r="N18" s="20">
        <f t="shared" si="3"/>
        <v>1.0151143421870845E-2</v>
      </c>
      <c r="O18" s="21" t="s">
        <v>17</v>
      </c>
      <c r="P18" s="20">
        <f t="shared" si="4"/>
        <v>-9.5415141588947906E-3</v>
      </c>
      <c r="Q18" s="20">
        <f t="shared" si="5"/>
        <v>1.1355249566006732E-2</v>
      </c>
      <c r="R18" s="21" t="s">
        <v>17</v>
      </c>
      <c r="S18" s="20">
        <f t="shared" si="6"/>
        <v>-1.1575033108224693E-2</v>
      </c>
      <c r="T18" s="20">
        <f t="shared" si="7"/>
        <v>1.3571549522801726E-2</v>
      </c>
      <c r="U18" s="21" t="s">
        <v>17</v>
      </c>
      <c r="V18" s="20">
        <f t="shared" si="8"/>
        <v>-1.4776369716231664E-2</v>
      </c>
      <c r="W18" s="20">
        <f t="shared" si="9"/>
        <v>1.772655414488452E-2</v>
      </c>
      <c r="X18" s="21" t="s">
        <v>17</v>
      </c>
      <c r="Y18" s="20">
        <f t="shared" si="10"/>
        <v>-1.4858716202978035E-2</v>
      </c>
      <c r="Z18" s="20">
        <f t="shared" si="11"/>
        <v>1.8060956178971067E-2</v>
      </c>
    </row>
    <row r="19" spans="1:26" x14ac:dyDescent="0.25">
      <c r="A19" s="912" t="s">
        <v>18</v>
      </c>
      <c r="B19" s="907">
        <v>202</v>
      </c>
      <c r="C19" s="908">
        <v>180.51052309565051</v>
      </c>
      <c r="D19" s="908">
        <v>209.58584746289281</v>
      </c>
      <c r="E19" s="908">
        <v>264.27537404976988</v>
      </c>
      <c r="F19" s="908">
        <v>335.77306234523701</v>
      </c>
      <c r="G19" s="916">
        <v>447.00962016861041</v>
      </c>
      <c r="I19" s="21" t="s">
        <v>18</v>
      </c>
      <c r="J19" s="20">
        <f t="shared" si="0"/>
        <v>-6.3194118567182853E-3</v>
      </c>
      <c r="K19" s="20">
        <f t="shared" si="1"/>
        <v>8.2277491005787583E-3</v>
      </c>
      <c r="L19" s="21" t="s">
        <v>18</v>
      </c>
      <c r="M19" s="20">
        <f t="shared" si="2"/>
        <v>-5.3332838918525869E-3</v>
      </c>
      <c r="N19" s="20">
        <f t="shared" si="3"/>
        <v>8.1223988331260381E-3</v>
      </c>
      <c r="O19" s="21" t="s">
        <v>18</v>
      </c>
      <c r="P19" s="20">
        <f t="shared" si="4"/>
        <v>-5.8795425533736531E-3</v>
      </c>
      <c r="Q19" s="20">
        <f t="shared" si="5"/>
        <v>8.4810456950519426E-3</v>
      </c>
      <c r="R19" s="21" t="s">
        <v>18</v>
      </c>
      <c r="S19" s="20">
        <f t="shared" si="6"/>
        <v>-7.0750089794957526E-3</v>
      </c>
      <c r="T19" s="20">
        <f t="shared" si="7"/>
        <v>9.5223956163374424E-3</v>
      </c>
      <c r="U19" s="21" t="s">
        <v>18</v>
      </c>
      <c r="V19" s="20">
        <f t="shared" si="8"/>
        <v>-8.6127723357145979E-3</v>
      </c>
      <c r="W19" s="20">
        <f t="shared" si="9"/>
        <v>1.1414194464732288E-2</v>
      </c>
      <c r="X19" s="21" t="s">
        <v>18</v>
      </c>
      <c r="Y19" s="20">
        <f t="shared" si="10"/>
        <v>-1.1018044893446894E-2</v>
      </c>
      <c r="Z19" s="20">
        <f t="shared" si="11"/>
        <v>1.4935163951117195E-2</v>
      </c>
    </row>
    <row r="20" spans="1:26" ht="15.75" thickBot="1" x14ac:dyDescent="0.3">
      <c r="A20" s="913" t="s">
        <v>19</v>
      </c>
      <c r="B20" s="909">
        <v>178</v>
      </c>
      <c r="C20" s="910">
        <v>261.26061687428296</v>
      </c>
      <c r="D20" s="910">
        <v>304.27793077415475</v>
      </c>
      <c r="E20" s="910">
        <v>353.73821162938032</v>
      </c>
      <c r="F20" s="910">
        <v>425.08357512253912</v>
      </c>
      <c r="G20" s="917">
        <v>523.00191360588985</v>
      </c>
      <c r="I20" s="21" t="s">
        <v>19</v>
      </c>
      <c r="J20" s="20">
        <f t="shared" si="0"/>
        <v>-5.5685906460190837E-3</v>
      </c>
      <c r="K20" s="20">
        <f t="shared" si="1"/>
        <v>1.1543876114500235E-2</v>
      </c>
      <c r="L20" s="21" t="s">
        <v>19</v>
      </c>
      <c r="M20" s="20">
        <f t="shared" si="2"/>
        <v>-7.7190903646805597E-3</v>
      </c>
      <c r="N20" s="20">
        <f t="shared" si="3"/>
        <v>1.4177311795202607E-2</v>
      </c>
      <c r="O20" s="21" t="s">
        <v>19</v>
      </c>
      <c r="P20" s="20">
        <f t="shared" si="4"/>
        <v>-8.535953470598108E-3</v>
      </c>
      <c r="Q20" s="20">
        <f t="shared" si="5"/>
        <v>1.6080653821067398E-2</v>
      </c>
      <c r="R20" s="21" t="s">
        <v>19</v>
      </c>
      <c r="S20" s="20">
        <f t="shared" si="6"/>
        <v>-9.4700500667811421E-3</v>
      </c>
      <c r="T20" s="20">
        <f t="shared" si="7"/>
        <v>1.7797424359299718E-2</v>
      </c>
      <c r="U20" s="21" t="s">
        <v>19</v>
      </c>
      <c r="V20" s="20">
        <f t="shared" si="8"/>
        <v>-1.0903638399728813E-2</v>
      </c>
      <c r="W20" s="20">
        <f t="shared" si="9"/>
        <v>1.9864675351728454E-2</v>
      </c>
      <c r="X20" s="21" t="s">
        <v>19</v>
      </c>
      <c r="Y20" s="20">
        <f t="shared" si="10"/>
        <v>-1.2891128744152642E-2</v>
      </c>
      <c r="Z20" s="20">
        <f t="shared" si="11"/>
        <v>2.2794432584542546E-2</v>
      </c>
    </row>
    <row r="21" spans="1:26" ht="15.75" thickTop="1" x14ac:dyDescent="0.25">
      <c r="A21" s="912" t="s">
        <v>20</v>
      </c>
      <c r="B21" s="907">
        <v>16382</v>
      </c>
      <c r="C21" s="908">
        <v>17312.270719999844</v>
      </c>
      <c r="D21" s="908">
        <v>18194.22328233692</v>
      </c>
      <c r="E21" s="908">
        <v>19019.22022196692</v>
      </c>
      <c r="F21" s="908">
        <v>19793.192213891212</v>
      </c>
      <c r="G21" s="916">
        <v>20536.584440871204</v>
      </c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 x14ac:dyDescent="0.25">
      <c r="A22" s="904"/>
      <c r="B22" s="904"/>
      <c r="C22" s="904"/>
      <c r="D22" s="904"/>
      <c r="E22" s="904"/>
      <c r="F22" s="904"/>
      <c r="G22" s="904"/>
    </row>
    <row r="23" spans="1:26" x14ac:dyDescent="0.25">
      <c r="A23" s="922" t="s">
        <v>35</v>
      </c>
      <c r="B23" s="923"/>
      <c r="C23" s="923"/>
      <c r="D23" s="923"/>
      <c r="E23" s="923"/>
      <c r="F23" s="923"/>
      <c r="G23" s="924"/>
    </row>
    <row r="24" spans="1:26" x14ac:dyDescent="0.25">
      <c r="A24" s="911" t="s">
        <v>1</v>
      </c>
      <c r="B24" s="905">
        <v>2010</v>
      </c>
      <c r="C24" s="905">
        <v>2015</v>
      </c>
      <c r="D24" s="905">
        <v>2020</v>
      </c>
      <c r="E24" s="905">
        <v>2025</v>
      </c>
      <c r="F24" s="905">
        <v>2030</v>
      </c>
      <c r="G24" s="914">
        <v>2035</v>
      </c>
      <c r="Q24" s="919" t="s">
        <v>223</v>
      </c>
      <c r="R24" s="918"/>
      <c r="S24" s="920">
        <f>(SUM(B$48:B$50,B$61:B$65)/SUM(B$51:B$60))*100</f>
        <v>35.278682974311224</v>
      </c>
    </row>
    <row r="25" spans="1:26" x14ac:dyDescent="0.25">
      <c r="A25" s="911" t="s">
        <v>2</v>
      </c>
      <c r="B25" s="905">
        <v>958</v>
      </c>
      <c r="C25" s="906">
        <v>966.01926177371308</v>
      </c>
      <c r="D25" s="906">
        <v>988.35436157043955</v>
      </c>
      <c r="E25" s="906">
        <v>1012.7740044960028</v>
      </c>
      <c r="F25" s="906">
        <v>1053.8465002765097</v>
      </c>
      <c r="G25" s="915">
        <v>1110.1544493458691</v>
      </c>
      <c r="Q25" s="919" t="s">
        <v>224</v>
      </c>
      <c r="R25" s="918"/>
      <c r="S25" s="920">
        <f>(SUM(B$48:B$50)/SUM(B$51:B$60))*100</f>
        <v>21.862965000634812</v>
      </c>
    </row>
    <row r="26" spans="1:26" x14ac:dyDescent="0.25">
      <c r="A26" s="911" t="s">
        <v>3</v>
      </c>
      <c r="B26" s="905">
        <v>857</v>
      </c>
      <c r="C26" s="906">
        <v>968.53965454860327</v>
      </c>
      <c r="D26" s="906">
        <v>977.34280064339703</v>
      </c>
      <c r="E26" s="906">
        <v>999.12125345626794</v>
      </c>
      <c r="F26" s="906">
        <v>1023.2141807652814</v>
      </c>
      <c r="G26" s="915">
        <v>1064.0119958273413</v>
      </c>
      <c r="Q26" s="919" t="s">
        <v>225</v>
      </c>
      <c r="R26" s="918"/>
      <c r="S26" s="920">
        <f>(SUM(B$61:B$65)/SUM(B$51:B$60))*100</f>
        <v>13.415717973676413</v>
      </c>
    </row>
    <row r="27" spans="1:26" x14ac:dyDescent="0.25">
      <c r="A27" s="911" t="s">
        <v>4</v>
      </c>
      <c r="B27" s="905">
        <v>779</v>
      </c>
      <c r="C27" s="906">
        <v>867.72297825746909</v>
      </c>
      <c r="D27" s="906">
        <v>979.82009226155935</v>
      </c>
      <c r="E27" s="906">
        <v>989.43709688815568</v>
      </c>
      <c r="F27" s="906">
        <v>1010.776223590856</v>
      </c>
      <c r="G27" s="915">
        <v>1034.6220572385996</v>
      </c>
      <c r="Q27" s="919" t="s">
        <v>226</v>
      </c>
      <c r="R27" s="918"/>
      <c r="S27" s="920">
        <f>(SUM(B$61:B$65)/SUM(B$48:B$50))*100</f>
        <v>61.362756484707702</v>
      </c>
    </row>
    <row r="28" spans="1:26" x14ac:dyDescent="0.25">
      <c r="A28" s="911" t="s">
        <v>5</v>
      </c>
      <c r="B28" s="905">
        <v>1825</v>
      </c>
      <c r="C28" s="906">
        <v>1879.244689826488</v>
      </c>
      <c r="D28" s="906">
        <v>1967.1484020616219</v>
      </c>
      <c r="E28" s="906">
        <v>2078.9344127721192</v>
      </c>
      <c r="F28" s="906">
        <v>2088.7448297246297</v>
      </c>
      <c r="G28" s="915">
        <v>2109.1386113502385</v>
      </c>
      <c r="Q28" s="919" t="s">
        <v>227</v>
      </c>
      <c r="R28" s="918"/>
      <c r="S28" s="921">
        <f>(B$21/B$43)*100</f>
        <v>105.12738240390169</v>
      </c>
    </row>
    <row r="29" spans="1:26" x14ac:dyDescent="0.25">
      <c r="A29" s="911" t="s">
        <v>6</v>
      </c>
      <c r="B29" s="905">
        <v>2923</v>
      </c>
      <c r="C29" s="906">
        <v>3015.3800871665653</v>
      </c>
      <c r="D29" s="906">
        <v>3068.4452855314239</v>
      </c>
      <c r="E29" s="906">
        <v>3154.7900652744629</v>
      </c>
      <c r="F29" s="906">
        <v>3265.5652013429731</v>
      </c>
      <c r="G29" s="915">
        <v>3275.0439974626079</v>
      </c>
      <c r="Q29" s="919" t="s">
        <v>228</v>
      </c>
      <c r="R29" s="918"/>
      <c r="S29" s="921">
        <f>(SUM(B$48)/SUM(B$28:B$33))*1000</f>
        <v>234.39036381514259</v>
      </c>
    </row>
    <row r="30" spans="1:26" x14ac:dyDescent="0.25">
      <c r="A30" s="911" t="s">
        <v>7</v>
      </c>
      <c r="B30" s="905">
        <v>1148</v>
      </c>
      <c r="C30" s="906">
        <v>1046.6046124120394</v>
      </c>
      <c r="D30" s="906">
        <v>1136.7188664224595</v>
      </c>
      <c r="E30" s="906">
        <v>1190.1692186303635</v>
      </c>
      <c r="F30" s="906">
        <v>1276.4375945184556</v>
      </c>
      <c r="G30" s="915">
        <v>1387.5161687383797</v>
      </c>
      <c r="Q30" s="919" t="s">
        <v>229</v>
      </c>
      <c r="R30" s="918"/>
      <c r="S30" s="921">
        <f>(SUM(B$52:B$54)/SUM(B$48:B$51,B$55:B$65))*100</f>
        <v>50.87793826111583</v>
      </c>
    </row>
    <row r="31" spans="1:26" x14ac:dyDescent="0.25">
      <c r="A31" s="911" t="s">
        <v>8</v>
      </c>
      <c r="B31" s="905">
        <v>825</v>
      </c>
      <c r="C31" s="906">
        <v>948.19269660487294</v>
      </c>
      <c r="D31" s="906">
        <v>847.87044799671617</v>
      </c>
      <c r="E31" s="906">
        <v>936.03241644737841</v>
      </c>
      <c r="F31" s="906">
        <v>989.98890211702928</v>
      </c>
      <c r="G31" s="915">
        <v>1076.3172169694712</v>
      </c>
      <c r="Q31" s="918"/>
      <c r="R31" s="918"/>
      <c r="S31" s="904"/>
    </row>
    <row r="32" spans="1:26" x14ac:dyDescent="0.25">
      <c r="A32" s="911" t="s">
        <v>9</v>
      </c>
      <c r="B32" s="905">
        <v>709</v>
      </c>
      <c r="C32" s="906">
        <v>834.7594243704051</v>
      </c>
      <c r="D32" s="906">
        <v>959.04460663590976</v>
      </c>
      <c r="E32" s="906">
        <v>859.70830443199372</v>
      </c>
      <c r="F32" s="906">
        <v>946.15925992648931</v>
      </c>
      <c r="G32" s="915">
        <v>1000.667495171961</v>
      </c>
      <c r="Q32" s="904"/>
      <c r="R32" s="904"/>
      <c r="S32" s="904"/>
    </row>
    <row r="33" spans="1:19" x14ac:dyDescent="0.25">
      <c r="A33" s="911" t="s">
        <v>10</v>
      </c>
      <c r="B33" s="905">
        <v>706</v>
      </c>
      <c r="C33" s="906">
        <v>715.54246814516023</v>
      </c>
      <c r="D33" s="906">
        <v>840.32256221328021</v>
      </c>
      <c r="E33" s="906">
        <v>965.12140270943564</v>
      </c>
      <c r="F33" s="906">
        <v>867.22615621156899</v>
      </c>
      <c r="G33" s="915">
        <v>951.70907985196868</v>
      </c>
      <c r="Q33" s="904"/>
      <c r="R33" s="904"/>
      <c r="S33" s="904"/>
    </row>
    <row r="34" spans="1:19" x14ac:dyDescent="0.25">
      <c r="A34" s="912" t="s">
        <v>11</v>
      </c>
      <c r="B34" s="907">
        <v>790</v>
      </c>
      <c r="C34" s="908">
        <v>715.6192827571823</v>
      </c>
      <c r="D34" s="908">
        <v>723.57347548212351</v>
      </c>
      <c r="E34" s="908">
        <v>847.76000113553914</v>
      </c>
      <c r="F34" s="908">
        <v>973.39173102495056</v>
      </c>
      <c r="G34" s="916">
        <v>876.67036644405812</v>
      </c>
      <c r="Q34" s="904"/>
      <c r="R34" s="904"/>
      <c r="S34" s="904"/>
    </row>
    <row r="35" spans="1:19" x14ac:dyDescent="0.25">
      <c r="A35" s="912" t="s">
        <v>12</v>
      </c>
      <c r="B35" s="907">
        <v>871</v>
      </c>
      <c r="C35" s="908">
        <v>783.87171213802674</v>
      </c>
      <c r="D35" s="908">
        <v>709.39782672693286</v>
      </c>
      <c r="E35" s="908">
        <v>715.73560282772962</v>
      </c>
      <c r="F35" s="908">
        <v>836.74862950060901</v>
      </c>
      <c r="G35" s="916">
        <v>960.51197927000123</v>
      </c>
      <c r="Q35" s="904"/>
      <c r="R35" s="904"/>
      <c r="S35" s="904"/>
    </row>
    <row r="36" spans="1:19" x14ac:dyDescent="0.25">
      <c r="A36" s="912" t="s">
        <v>13</v>
      </c>
      <c r="B36" s="907">
        <v>824</v>
      </c>
      <c r="C36" s="908">
        <v>866.16350723111043</v>
      </c>
      <c r="D36" s="908">
        <v>780.57139343431436</v>
      </c>
      <c r="E36" s="908">
        <v>705.85559513451722</v>
      </c>
      <c r="F36" s="908">
        <v>710.75530527109959</v>
      </c>
      <c r="G36" s="916">
        <v>829.22771747230456</v>
      </c>
      <c r="Q36" s="904"/>
      <c r="R36" s="904"/>
      <c r="S36" s="904"/>
    </row>
    <row r="37" spans="1:19" x14ac:dyDescent="0.25">
      <c r="A37" s="912" t="s">
        <v>14</v>
      </c>
      <c r="B37" s="907">
        <v>597</v>
      </c>
      <c r="C37" s="908">
        <v>817.13287340059117</v>
      </c>
      <c r="D37" s="908">
        <v>860.92952451321264</v>
      </c>
      <c r="E37" s="908">
        <v>776.90835498333456</v>
      </c>
      <c r="F37" s="908">
        <v>702.0850953901637</v>
      </c>
      <c r="G37" s="916">
        <v>705.66750717090633</v>
      </c>
      <c r="Q37" s="904"/>
      <c r="R37" s="904"/>
      <c r="S37" s="904"/>
    </row>
    <row r="38" spans="1:19" x14ac:dyDescent="0.25">
      <c r="A38" s="912" t="s">
        <v>15</v>
      </c>
      <c r="B38" s="907">
        <v>461</v>
      </c>
      <c r="C38" s="908">
        <v>578.80547570846443</v>
      </c>
      <c r="D38" s="908">
        <v>791.06839855713667</v>
      </c>
      <c r="E38" s="908">
        <v>835.30471375061109</v>
      </c>
      <c r="F38" s="908">
        <v>754.81223142784381</v>
      </c>
      <c r="G38" s="916">
        <v>681.74426640722334</v>
      </c>
      <c r="Q38" s="904"/>
      <c r="R38" s="904"/>
      <c r="S38" s="904"/>
    </row>
    <row r="39" spans="1:19" x14ac:dyDescent="0.25">
      <c r="A39" s="912" t="s">
        <v>16</v>
      </c>
      <c r="B39" s="907">
        <v>366</v>
      </c>
      <c r="C39" s="908">
        <v>431.8345964958142</v>
      </c>
      <c r="D39" s="908">
        <v>541.4754767317603</v>
      </c>
      <c r="E39" s="908">
        <v>739.0595444741756</v>
      </c>
      <c r="F39" s="908">
        <v>782.03582647979238</v>
      </c>
      <c r="G39" s="916">
        <v>707.63598017282311</v>
      </c>
      <c r="Q39" s="904"/>
      <c r="R39" s="904"/>
      <c r="S39" s="904"/>
    </row>
    <row r="40" spans="1:19" x14ac:dyDescent="0.25">
      <c r="A40" s="912" t="s">
        <v>17</v>
      </c>
      <c r="B40" s="907">
        <v>312</v>
      </c>
      <c r="C40" s="908">
        <v>343.57597425108634</v>
      </c>
      <c r="D40" s="908">
        <v>404.77632091948919</v>
      </c>
      <c r="E40" s="908">
        <v>506.943006993756</v>
      </c>
      <c r="F40" s="908">
        <v>691.07821942244414</v>
      </c>
      <c r="G40" s="916">
        <v>732.74534997089472</v>
      </c>
      <c r="Q40" s="904"/>
      <c r="R40" s="904"/>
      <c r="S40" s="904"/>
    </row>
    <row r="41" spans="1:19" x14ac:dyDescent="0.25">
      <c r="A41" s="912" t="s">
        <v>18</v>
      </c>
      <c r="B41" s="907">
        <v>263</v>
      </c>
      <c r="C41" s="908">
        <v>274.91101015621837</v>
      </c>
      <c r="D41" s="908">
        <v>302.32065390003089</v>
      </c>
      <c r="E41" s="908">
        <v>355.69349390943444</v>
      </c>
      <c r="F41" s="908">
        <v>444.98784830694427</v>
      </c>
      <c r="G41" s="916">
        <v>605.92982053608648</v>
      </c>
      <c r="Q41" s="904"/>
      <c r="R41" s="904"/>
      <c r="S41" s="904"/>
    </row>
    <row r="42" spans="1:19" ht="15.75" thickBot="1" x14ac:dyDescent="0.3">
      <c r="A42" s="913" t="s">
        <v>19</v>
      </c>
      <c r="B42" s="909">
        <v>369</v>
      </c>
      <c r="C42" s="910">
        <v>479.84581734935591</v>
      </c>
      <c r="D42" s="910">
        <v>573.22103348192741</v>
      </c>
      <c r="E42" s="910">
        <v>664.79364101268459</v>
      </c>
      <c r="F42" s="910">
        <v>774.43390064836797</v>
      </c>
      <c r="G42" s="917">
        <v>924.78572651628781</v>
      </c>
      <c r="Q42" s="904"/>
      <c r="R42" s="904"/>
      <c r="S42" s="904"/>
    </row>
    <row r="43" spans="1:19" ht="15.75" thickTop="1" x14ac:dyDescent="0.25">
      <c r="A43" s="912" t="s">
        <v>20</v>
      </c>
      <c r="B43" s="907">
        <v>15583</v>
      </c>
      <c r="C43" s="908">
        <v>16533.766122593166</v>
      </c>
      <c r="D43" s="908">
        <v>17452.401529083734</v>
      </c>
      <c r="E43" s="908">
        <v>18334.142129327964</v>
      </c>
      <c r="F43" s="908">
        <v>19192.287635946006</v>
      </c>
      <c r="G43" s="916">
        <v>20034.09978591702</v>
      </c>
      <c r="Q43" s="904"/>
      <c r="R43" s="904"/>
      <c r="S43" s="904"/>
    </row>
    <row r="44" spans="1:19" x14ac:dyDescent="0.25">
      <c r="A44" s="904"/>
      <c r="B44" s="904"/>
      <c r="C44" s="904"/>
      <c r="D44" s="904"/>
      <c r="E44" s="904"/>
      <c r="F44" s="904"/>
      <c r="G44" s="904"/>
      <c r="Q44" s="919" t="s">
        <v>223</v>
      </c>
      <c r="R44" s="918"/>
      <c r="S44" s="920">
        <f>(SUM(C$48:C$50,C$61:C$65)/SUM(C$51:C$60))*100</f>
        <v>38.648924733446641</v>
      </c>
    </row>
    <row r="45" spans="1:19" x14ac:dyDescent="0.25">
      <c r="A45" s="904"/>
      <c r="B45" s="904"/>
      <c r="C45" s="904"/>
      <c r="D45" s="904"/>
      <c r="E45" s="904"/>
      <c r="F45" s="904"/>
      <c r="G45" s="904"/>
      <c r="Q45" s="919" t="s">
        <v>224</v>
      </c>
      <c r="R45" s="918"/>
      <c r="S45" s="920">
        <f>(SUM(C$48:C$50)/SUM(C$51:C$60))*100</f>
        <v>22.998936946416713</v>
      </c>
    </row>
    <row r="46" spans="1:19" x14ac:dyDescent="0.25">
      <c r="A46" s="922" t="s">
        <v>36</v>
      </c>
      <c r="B46" s="923"/>
      <c r="C46" s="923"/>
      <c r="D46" s="923"/>
      <c r="E46" s="923"/>
      <c r="F46" s="923"/>
      <c r="G46" s="924"/>
      <c r="Q46" s="919" t="s">
        <v>225</v>
      </c>
      <c r="R46" s="918"/>
      <c r="S46" s="920">
        <f>(SUM(C$61:C$65)/SUM(C$51:C$60))*100</f>
        <v>15.649987787029929</v>
      </c>
    </row>
    <row r="47" spans="1:19" x14ac:dyDescent="0.25">
      <c r="A47" s="911" t="s">
        <v>1</v>
      </c>
      <c r="B47" s="905">
        <v>2010</v>
      </c>
      <c r="C47" s="905">
        <v>2015</v>
      </c>
      <c r="D47" s="905">
        <v>2020</v>
      </c>
      <c r="E47" s="905">
        <v>2025</v>
      </c>
      <c r="F47" s="905">
        <v>2030</v>
      </c>
      <c r="G47" s="914">
        <v>2035</v>
      </c>
      <c r="Q47" s="919" t="s">
        <v>226</v>
      </c>
      <c r="R47" s="918"/>
      <c r="S47" s="920">
        <f>(SUM(C$61:C$65)/SUM(C$48:C$50))*100</f>
        <v>68.046570254492707</v>
      </c>
    </row>
    <row r="48" spans="1:19" x14ac:dyDescent="0.25">
      <c r="A48" s="911" t="s">
        <v>2</v>
      </c>
      <c r="B48" s="905">
        <v>1907</v>
      </c>
      <c r="C48" s="906">
        <v>1970.9007608830284</v>
      </c>
      <c r="D48" s="906">
        <v>2017.0437221309328</v>
      </c>
      <c r="E48" s="906">
        <v>2066.8856640186318</v>
      </c>
      <c r="F48" s="906">
        <v>2150.7071428607242</v>
      </c>
      <c r="G48" s="915">
        <v>2265.6213251905874</v>
      </c>
      <c r="Q48" s="919" t="s">
        <v>227</v>
      </c>
      <c r="R48" s="918"/>
      <c r="S48" s="921">
        <f>(C$21/C$43)*100</f>
        <v>104.70857390647895</v>
      </c>
    </row>
    <row r="49" spans="1:19" x14ac:dyDescent="0.25">
      <c r="A49" s="911" t="s">
        <v>3</v>
      </c>
      <c r="B49" s="905">
        <v>1697</v>
      </c>
      <c r="C49" s="906">
        <v>1927.2219899318895</v>
      </c>
      <c r="D49" s="906">
        <v>1992.6961805308797</v>
      </c>
      <c r="E49" s="906">
        <v>2038.3053066719403</v>
      </c>
      <c r="F49" s="906">
        <v>2087.4782240901623</v>
      </c>
      <c r="G49" s="915">
        <v>2170.7109154449204</v>
      </c>
      <c r="Q49" s="919" t="s">
        <v>228</v>
      </c>
      <c r="R49" s="918"/>
      <c r="S49" s="921">
        <f>(SUM(C$48)/SUM(C$28:C$33))*1000</f>
        <v>233.52668474678671</v>
      </c>
    </row>
    <row r="50" spans="1:19" x14ac:dyDescent="0.25">
      <c r="A50" s="911" t="s">
        <v>4</v>
      </c>
      <c r="B50" s="905">
        <v>1562</v>
      </c>
      <c r="C50" s="906">
        <v>1716.222032063248</v>
      </c>
      <c r="D50" s="906">
        <v>1946.9319744886354</v>
      </c>
      <c r="E50" s="906">
        <v>2013.9731788019103</v>
      </c>
      <c r="F50" s="906">
        <v>2059.2093053948183</v>
      </c>
      <c r="G50" s="915">
        <v>2107.8315515864606</v>
      </c>
      <c r="Q50" s="919" t="s">
        <v>229</v>
      </c>
      <c r="R50" s="918"/>
      <c r="S50" s="921">
        <f>(SUM(C$52:C$54)/SUM(C$48:C$51,C$55:C$65))*100</f>
        <v>47.641991484107713</v>
      </c>
    </row>
    <row r="51" spans="1:19" x14ac:dyDescent="0.25">
      <c r="A51" s="911" t="s">
        <v>5</v>
      </c>
      <c r="B51" s="905">
        <v>3643</v>
      </c>
      <c r="C51" s="906">
        <v>3712.2695607790924</v>
      </c>
      <c r="D51" s="906">
        <v>3864.4768615662142</v>
      </c>
      <c r="E51" s="906">
        <v>4094.4657499012637</v>
      </c>
      <c r="F51" s="906">
        <v>4162.0226508691521</v>
      </c>
      <c r="G51" s="915">
        <v>4205.9712317726126</v>
      </c>
      <c r="Q51" s="904"/>
      <c r="R51" s="904"/>
      <c r="S51" s="904"/>
    </row>
    <row r="52" spans="1:19" x14ac:dyDescent="0.25">
      <c r="A52" s="911" t="s">
        <v>6</v>
      </c>
      <c r="B52" s="905">
        <v>6358</v>
      </c>
      <c r="C52" s="906">
        <v>5971.6244939988883</v>
      </c>
      <c r="D52" s="906">
        <v>6030.7882084958783</v>
      </c>
      <c r="E52" s="906">
        <v>6179.2509062397121</v>
      </c>
      <c r="F52" s="906">
        <v>6406.7022302300138</v>
      </c>
      <c r="G52" s="915">
        <v>6473.4657618943129</v>
      </c>
      <c r="Q52" s="904"/>
      <c r="R52" s="904"/>
      <c r="S52" s="904"/>
    </row>
    <row r="53" spans="1:19" x14ac:dyDescent="0.25">
      <c r="A53" s="911" t="s">
        <v>7</v>
      </c>
      <c r="B53" s="905">
        <v>2647</v>
      </c>
      <c r="C53" s="906">
        <v>2695.6714932742098</v>
      </c>
      <c r="D53" s="906">
        <v>2308.749551054219</v>
      </c>
      <c r="E53" s="906">
        <v>2361.3156423723303</v>
      </c>
      <c r="F53" s="906">
        <v>2508.9117514663653</v>
      </c>
      <c r="G53" s="915">
        <v>2736.5580747983331</v>
      </c>
      <c r="Q53" s="904"/>
      <c r="R53" s="904"/>
      <c r="S53" s="904"/>
    </row>
    <row r="54" spans="1:19" x14ac:dyDescent="0.25">
      <c r="A54" s="911" t="s">
        <v>8</v>
      </c>
      <c r="B54" s="905">
        <v>1774</v>
      </c>
      <c r="C54" s="906">
        <v>2254.3434651396137</v>
      </c>
      <c r="D54" s="906">
        <v>2307.4131932675955</v>
      </c>
      <c r="E54" s="906">
        <v>1921.4561428480176</v>
      </c>
      <c r="F54" s="906">
        <v>1968.1238528822539</v>
      </c>
      <c r="G54" s="915">
        <v>2114.9697993811733</v>
      </c>
      <c r="Q54" s="904"/>
      <c r="R54" s="904"/>
      <c r="S54" s="904"/>
    </row>
    <row r="55" spans="1:19" x14ac:dyDescent="0.25">
      <c r="A55" s="911" t="s">
        <v>9</v>
      </c>
      <c r="B55" s="905">
        <v>1526</v>
      </c>
      <c r="C55" s="906">
        <v>1787.2881290808843</v>
      </c>
      <c r="D55" s="906">
        <v>2266.9565662060304</v>
      </c>
      <c r="E55" s="906">
        <v>2323.5259890127509</v>
      </c>
      <c r="F55" s="906">
        <v>1940.8123262803429</v>
      </c>
      <c r="G55" s="915">
        <v>1982.0740789133229</v>
      </c>
      <c r="Q55" s="904"/>
      <c r="R55" s="904"/>
      <c r="S55" s="904"/>
    </row>
    <row r="56" spans="1:19" x14ac:dyDescent="0.25">
      <c r="A56" s="911" t="s">
        <v>10</v>
      </c>
      <c r="B56" s="905">
        <v>1469</v>
      </c>
      <c r="C56" s="906">
        <v>1539.6330743317505</v>
      </c>
      <c r="D56" s="906">
        <v>1799.5863265201228</v>
      </c>
      <c r="E56" s="906">
        <v>2279.4115405316657</v>
      </c>
      <c r="F56" s="906">
        <v>2340.4118727651235</v>
      </c>
      <c r="G56" s="915">
        <v>1958.8348091966111</v>
      </c>
      <c r="Q56" s="904"/>
      <c r="R56" s="904"/>
      <c r="S56" s="904"/>
    </row>
    <row r="57" spans="1:19" x14ac:dyDescent="0.25">
      <c r="A57" s="912" t="s">
        <v>11</v>
      </c>
      <c r="B57" s="907">
        <v>1622</v>
      </c>
      <c r="C57" s="908">
        <v>1482.2913877860697</v>
      </c>
      <c r="D57" s="908">
        <v>1549.2274825844884</v>
      </c>
      <c r="E57" s="908">
        <v>1807.4333792892769</v>
      </c>
      <c r="F57" s="908">
        <v>2285.5842340805684</v>
      </c>
      <c r="G57" s="916">
        <v>2349.6435324760314</v>
      </c>
      <c r="Q57" s="904"/>
      <c r="R57" s="904"/>
      <c r="S57" s="904"/>
    </row>
    <row r="58" spans="1:19" x14ac:dyDescent="0.25">
      <c r="A58" s="912" t="s">
        <v>12</v>
      </c>
      <c r="B58" s="907">
        <v>1736</v>
      </c>
      <c r="C58" s="908">
        <v>1616.6053115478403</v>
      </c>
      <c r="D58" s="908">
        <v>1476.5996399358173</v>
      </c>
      <c r="E58" s="908">
        <v>1539.7715255708567</v>
      </c>
      <c r="F58" s="908">
        <v>1793.2409149580549</v>
      </c>
      <c r="G58" s="916">
        <v>2265.8778760146438</v>
      </c>
      <c r="Q58" s="904"/>
      <c r="R58" s="904"/>
      <c r="S58" s="904"/>
    </row>
    <row r="59" spans="1:19" x14ac:dyDescent="0.25">
      <c r="A59" s="912" t="s">
        <v>13</v>
      </c>
      <c r="B59" s="907">
        <v>1650</v>
      </c>
      <c r="C59" s="908">
        <v>1723.3469554945154</v>
      </c>
      <c r="D59" s="908">
        <v>1605.9776267340112</v>
      </c>
      <c r="E59" s="908">
        <v>1466.2284801650458</v>
      </c>
      <c r="F59" s="908">
        <v>1525.470093304966</v>
      </c>
      <c r="G59" s="916">
        <v>1773.6992105806744</v>
      </c>
      <c r="Q59" s="904"/>
      <c r="R59" s="904"/>
      <c r="S59" s="904"/>
    </row>
    <row r="60" spans="1:19" x14ac:dyDescent="0.25">
      <c r="A60" s="912" t="s">
        <v>14</v>
      </c>
      <c r="B60" s="907">
        <v>1204</v>
      </c>
      <c r="C60" s="908">
        <v>1628.2491212713442</v>
      </c>
      <c r="D60" s="908">
        <v>1704.5410472349206</v>
      </c>
      <c r="E60" s="908">
        <v>1589.5051742922437</v>
      </c>
      <c r="F60" s="908">
        <v>1450.6371278330346</v>
      </c>
      <c r="G60" s="916">
        <v>1505.9090065988123</v>
      </c>
      <c r="Q60" s="904"/>
      <c r="R60" s="904"/>
      <c r="S60" s="904"/>
    </row>
    <row r="61" spans="1:19" x14ac:dyDescent="0.25">
      <c r="A61" s="912" t="s">
        <v>15</v>
      </c>
      <c r="B61" s="907">
        <v>917</v>
      </c>
      <c r="C61" s="908">
        <v>1159.2078182790167</v>
      </c>
      <c r="D61" s="908">
        <v>1565.8006450664168</v>
      </c>
      <c r="E61" s="908">
        <v>1642.7898845477484</v>
      </c>
      <c r="F61" s="908">
        <v>1532.9112931196553</v>
      </c>
      <c r="G61" s="916">
        <v>1398.5372803908504</v>
      </c>
      <c r="Q61" s="904"/>
      <c r="R61" s="904"/>
      <c r="S61" s="904"/>
    </row>
    <row r="62" spans="1:19" x14ac:dyDescent="0.25">
      <c r="A62" s="912" t="s">
        <v>16</v>
      </c>
      <c r="B62" s="907">
        <v>698</v>
      </c>
      <c r="C62" s="908">
        <v>851.70345188656643</v>
      </c>
      <c r="D62" s="908">
        <v>1075.5312237110179</v>
      </c>
      <c r="E62" s="908">
        <v>1451.2336535167087</v>
      </c>
      <c r="F62" s="908">
        <v>1525.836360030557</v>
      </c>
      <c r="G62" s="916">
        <v>1424.6790586646239</v>
      </c>
      <c r="Q62" s="904"/>
      <c r="R62" s="904"/>
      <c r="S62" s="904"/>
    </row>
    <row r="63" spans="1:19" x14ac:dyDescent="0.25">
      <c r="A63" s="912" t="s">
        <v>17</v>
      </c>
      <c r="B63" s="907">
        <v>543</v>
      </c>
      <c r="C63" s="908">
        <v>612.92982936954604</v>
      </c>
      <c r="D63" s="908">
        <v>744.89909627446968</v>
      </c>
      <c r="E63" s="908">
        <v>939.30941291350814</v>
      </c>
      <c r="F63" s="908">
        <v>1267.1420832483386</v>
      </c>
      <c r="G63" s="916">
        <v>1335.5736330573782</v>
      </c>
      <c r="Q63" s="904"/>
      <c r="R63" s="904"/>
      <c r="S63" s="904"/>
    </row>
    <row r="64" spans="1:19" x14ac:dyDescent="0.25">
      <c r="A64" s="912" t="s">
        <v>18</v>
      </c>
      <c r="B64" s="907">
        <v>465</v>
      </c>
      <c r="C64" s="908">
        <v>455.42153325186888</v>
      </c>
      <c r="D64" s="908">
        <v>511.90650136292368</v>
      </c>
      <c r="E64" s="908">
        <v>619.96886795920432</v>
      </c>
      <c r="F64" s="908">
        <v>780.76091065218134</v>
      </c>
      <c r="G64" s="916">
        <v>1052.9394407046968</v>
      </c>
      <c r="Q64" s="919" t="s">
        <v>223</v>
      </c>
      <c r="R64" s="918"/>
      <c r="S64" s="920">
        <f>(SUM(D$48:D$50,D$61:D$65)/SUM(D$51:D$60))*100</f>
        <v>43.076872312635572</v>
      </c>
    </row>
    <row r="65" spans="1:19" ht="15.75" thickBot="1" x14ac:dyDescent="0.3">
      <c r="A65" s="913" t="s">
        <v>19</v>
      </c>
      <c r="B65" s="909">
        <v>547</v>
      </c>
      <c r="C65" s="910">
        <v>741.10643422363887</v>
      </c>
      <c r="D65" s="910">
        <v>877.49896425608222</v>
      </c>
      <c r="E65" s="910">
        <v>1018.5318526420649</v>
      </c>
      <c r="F65" s="910">
        <v>1199.5174757709071</v>
      </c>
      <c r="G65" s="917">
        <v>1447.7876401221777</v>
      </c>
      <c r="Q65" s="919" t="s">
        <v>224</v>
      </c>
      <c r="R65" s="918"/>
      <c r="S65" s="920">
        <f>(SUM(D$48:D$50)/SUM(D$51:D$60))*100</f>
        <v>23.908630510854692</v>
      </c>
    </row>
    <row r="66" spans="1:19" ht="15.75" thickTop="1" x14ac:dyDescent="0.25">
      <c r="A66" s="912" t="s">
        <v>20</v>
      </c>
      <c r="B66" s="907">
        <v>31965</v>
      </c>
      <c r="C66" s="908">
        <v>33846.036842593014</v>
      </c>
      <c r="D66" s="908">
        <v>35646.624811420654</v>
      </c>
      <c r="E66" s="908">
        <v>37353.362351294883</v>
      </c>
      <c r="F66" s="908">
        <v>38985.479849837233</v>
      </c>
      <c r="G66" s="916">
        <v>40570.684226788224</v>
      </c>
      <c r="Q66" s="919" t="s">
        <v>225</v>
      </c>
      <c r="R66" s="918"/>
      <c r="S66" s="920">
        <f>(SUM(D$61:D$65)/SUM(D$51:D$60))*100</f>
        <v>19.168241801780869</v>
      </c>
    </row>
    <row r="67" spans="1:19" x14ac:dyDescent="0.25">
      <c r="Q67" s="919" t="s">
        <v>226</v>
      </c>
      <c r="R67" s="918"/>
      <c r="S67" s="920">
        <f>(SUM(D$61:D$65)/SUM(D$48:D$50))*100</f>
        <v>80.172897368915997</v>
      </c>
    </row>
    <row r="68" spans="1:19" x14ac:dyDescent="0.25">
      <c r="Q68" s="919" t="s">
        <v>227</v>
      </c>
      <c r="R68" s="918"/>
      <c r="S68" s="921">
        <f>(D$21/D$43)*100</f>
        <v>104.25054255150484</v>
      </c>
    </row>
    <row r="69" spans="1:19" x14ac:dyDescent="0.25">
      <c r="Q69" s="919" t="s">
        <v>228</v>
      </c>
      <c r="R69" s="918"/>
      <c r="S69" s="921">
        <f>(SUM(D$48)/SUM(D$28:D$33))*1000</f>
        <v>228.70142842374995</v>
      </c>
    </row>
    <row r="70" spans="1:19" x14ac:dyDescent="0.25">
      <c r="Q70" s="919" t="s">
        <v>229</v>
      </c>
      <c r="R70" s="918"/>
      <c r="S70" s="921">
        <f>(SUM(D$52:D$54)/SUM(D$48:D$51,D$55:D$65))*100</f>
        <v>42.588359404352111</v>
      </c>
    </row>
    <row r="71" spans="1:19" x14ac:dyDescent="0.25">
      <c r="Q71" s="904"/>
      <c r="R71" s="904"/>
      <c r="S71" s="904"/>
    </row>
    <row r="72" spans="1:19" x14ac:dyDescent="0.25">
      <c r="Q72" s="904"/>
      <c r="R72" s="904"/>
      <c r="S72" s="904"/>
    </row>
    <row r="73" spans="1:19" x14ac:dyDescent="0.25">
      <c r="Q73" s="904"/>
      <c r="R73" s="904"/>
      <c r="S73" s="904"/>
    </row>
    <row r="74" spans="1:19" x14ac:dyDescent="0.25">
      <c r="Q74" s="904"/>
      <c r="R74" s="904"/>
      <c r="S74" s="904"/>
    </row>
    <row r="75" spans="1:19" x14ac:dyDescent="0.25">
      <c r="Q75" s="904"/>
      <c r="R75" s="904"/>
      <c r="S75" s="904"/>
    </row>
    <row r="76" spans="1:19" x14ac:dyDescent="0.25">
      <c r="Q76" s="904"/>
      <c r="R76" s="904"/>
      <c r="S76" s="904"/>
    </row>
    <row r="77" spans="1:19" x14ac:dyDescent="0.25">
      <c r="Q77" s="904"/>
      <c r="R77" s="904"/>
      <c r="S77" s="904"/>
    </row>
    <row r="78" spans="1:19" x14ac:dyDescent="0.25">
      <c r="Q78" s="904"/>
      <c r="R78" s="904"/>
      <c r="S78" s="904"/>
    </row>
    <row r="79" spans="1:19" x14ac:dyDescent="0.25">
      <c r="Q79" s="904"/>
      <c r="R79" s="904"/>
      <c r="S79" s="904"/>
    </row>
    <row r="80" spans="1:19" x14ac:dyDescent="0.25">
      <c r="Q80" s="904"/>
      <c r="R80" s="904"/>
      <c r="S80" s="904"/>
    </row>
    <row r="81" spans="17:19" x14ac:dyDescent="0.25">
      <c r="Q81" s="904"/>
      <c r="R81" s="904"/>
      <c r="S81" s="904"/>
    </row>
    <row r="82" spans="17:19" x14ac:dyDescent="0.25">
      <c r="Q82" s="904"/>
      <c r="R82" s="904"/>
      <c r="S82" s="904"/>
    </row>
    <row r="83" spans="17:19" x14ac:dyDescent="0.25">
      <c r="Q83" s="904"/>
      <c r="R83" s="904"/>
      <c r="S83" s="904"/>
    </row>
    <row r="84" spans="17:19" x14ac:dyDescent="0.25">
      <c r="Q84" s="919" t="s">
        <v>223</v>
      </c>
      <c r="R84" s="918"/>
      <c r="S84" s="920">
        <f>(SUM(E$48:E$50,E$61:E$65)/SUM(E$51:E$60))*100</f>
        <v>46.126397294471175</v>
      </c>
    </row>
    <row r="85" spans="17:19" x14ac:dyDescent="0.25">
      <c r="Q85" s="919" t="s">
        <v>224</v>
      </c>
      <c r="R85" s="918"/>
      <c r="S85" s="920">
        <f>(SUM(E$48:E$50)/SUM(E$51:E$60))*100</f>
        <v>23.938177324157976</v>
      </c>
    </row>
    <row r="86" spans="17:19" x14ac:dyDescent="0.25">
      <c r="Q86" s="919" t="s">
        <v>225</v>
      </c>
      <c r="R86" s="918"/>
      <c r="S86" s="920">
        <f>(SUM(E$61:E$65)/SUM(E$51:E$60))*100</f>
        <v>22.188219970313202</v>
      </c>
    </row>
    <row r="87" spans="17:19" x14ac:dyDescent="0.25">
      <c r="Q87" s="919" t="s">
        <v>226</v>
      </c>
      <c r="R87" s="918"/>
      <c r="S87" s="920">
        <f>(SUM(E$61:E$65)/SUM(E$48:E$50))*100</f>
        <v>92.689680044776239</v>
      </c>
    </row>
    <row r="88" spans="17:19" x14ac:dyDescent="0.25">
      <c r="Q88" s="919" t="s">
        <v>227</v>
      </c>
      <c r="R88" s="918"/>
      <c r="S88" s="921">
        <f>(E$21/E$43)*100</f>
        <v>103.73662475073257</v>
      </c>
    </row>
    <row r="89" spans="17:19" x14ac:dyDescent="0.25">
      <c r="Q89" s="919" t="s">
        <v>228</v>
      </c>
      <c r="R89" s="918"/>
      <c r="S89" s="921">
        <f>(SUM(E$48)/SUM(E$28:E$33))*1000</f>
        <v>225.034361769111</v>
      </c>
    </row>
    <row r="90" spans="17:19" x14ac:dyDescent="0.25">
      <c r="Q90" s="919" t="s">
        <v>229</v>
      </c>
      <c r="R90" s="918"/>
      <c r="S90" s="921">
        <f>(SUM(E$52:E$54)/SUM(E$48:E$51,E$55:E$65))*100</f>
        <v>38.904802898630756</v>
      </c>
    </row>
    <row r="91" spans="17:19" x14ac:dyDescent="0.25">
      <c r="Q91" s="904"/>
      <c r="R91" s="904"/>
      <c r="S91" s="904"/>
    </row>
    <row r="92" spans="17:19" x14ac:dyDescent="0.25">
      <c r="Q92" s="904"/>
      <c r="R92" s="904"/>
      <c r="S92" s="904"/>
    </row>
    <row r="93" spans="17:19" x14ac:dyDescent="0.25">
      <c r="Q93" s="904"/>
      <c r="R93" s="904"/>
      <c r="S93" s="904"/>
    </row>
    <row r="94" spans="17:19" x14ac:dyDescent="0.25">
      <c r="Q94" s="904"/>
      <c r="R94" s="904"/>
      <c r="S94" s="904"/>
    </row>
    <row r="95" spans="17:19" x14ac:dyDescent="0.25">
      <c r="Q95" s="904"/>
      <c r="R95" s="904"/>
      <c r="S95" s="904"/>
    </row>
    <row r="96" spans="17:19" x14ac:dyDescent="0.25">
      <c r="Q96" s="904"/>
      <c r="R96" s="904"/>
      <c r="S96" s="904"/>
    </row>
    <row r="97" spans="17:19" x14ac:dyDescent="0.25">
      <c r="Q97" s="904"/>
      <c r="R97" s="904"/>
      <c r="S97" s="904"/>
    </row>
    <row r="98" spans="17:19" x14ac:dyDescent="0.25">
      <c r="Q98" s="904"/>
      <c r="R98" s="904"/>
      <c r="S98" s="904"/>
    </row>
    <row r="99" spans="17:19" x14ac:dyDescent="0.25">
      <c r="Q99" s="904"/>
      <c r="R99" s="904"/>
      <c r="S99" s="904"/>
    </row>
    <row r="100" spans="17:19" x14ac:dyDescent="0.25">
      <c r="Q100" s="904"/>
      <c r="R100" s="904"/>
      <c r="S100" s="904"/>
    </row>
    <row r="101" spans="17:19" x14ac:dyDescent="0.25">
      <c r="Q101" s="904"/>
      <c r="R101" s="904"/>
      <c r="S101" s="904"/>
    </row>
    <row r="102" spans="17:19" x14ac:dyDescent="0.25">
      <c r="Q102" s="904"/>
      <c r="R102" s="904"/>
      <c r="S102" s="904"/>
    </row>
    <row r="103" spans="17:19" x14ac:dyDescent="0.25">
      <c r="Q103" s="904"/>
      <c r="R103" s="904"/>
      <c r="S103" s="904"/>
    </row>
    <row r="104" spans="17:19" x14ac:dyDescent="0.25">
      <c r="Q104" s="919" t="s">
        <v>223</v>
      </c>
      <c r="R104" s="918"/>
      <c r="S104" s="920">
        <f>(SUM(F$48:F$50,F$61:F$65)/SUM(F$51:F$60))*100</f>
        <v>47.773491096381044</v>
      </c>
    </row>
    <row r="105" spans="17:19" x14ac:dyDescent="0.25">
      <c r="Q105" s="919" t="s">
        <v>224</v>
      </c>
      <c r="R105" s="918"/>
      <c r="S105" s="920">
        <f>(SUM(F$48:F$50)/SUM(F$51:F$60))*100</f>
        <v>23.870117775353254</v>
      </c>
    </row>
    <row r="106" spans="17:19" x14ac:dyDescent="0.25">
      <c r="Q106" s="919" t="s">
        <v>225</v>
      </c>
      <c r="R106" s="918"/>
      <c r="S106" s="920">
        <f>(SUM(F$61:F$65)/SUM(F$51:F$60))*100</f>
        <v>23.903373321027789</v>
      </c>
    </row>
    <row r="107" spans="17:19" x14ac:dyDescent="0.25">
      <c r="Q107" s="919" t="s">
        <v>226</v>
      </c>
      <c r="R107" s="918"/>
      <c r="S107" s="920">
        <f>(SUM(F$61:F$65)/SUM(F$48:F$50))*100</f>
        <v>100.13931873310185</v>
      </c>
    </row>
    <row r="108" spans="17:19" x14ac:dyDescent="0.25">
      <c r="Q108" s="919" t="s">
        <v>227</v>
      </c>
      <c r="R108" s="918"/>
      <c r="S108" s="921">
        <f>(F$21/F$43)*100</f>
        <v>103.13096900871655</v>
      </c>
    </row>
    <row r="109" spans="17:19" x14ac:dyDescent="0.25">
      <c r="Q109" s="919" t="s">
        <v>228</v>
      </c>
      <c r="R109" s="918"/>
      <c r="S109" s="921">
        <f>(SUM(F$48)/SUM(F$28:F$33))*1000</f>
        <v>227.9710984936722</v>
      </c>
    </row>
    <row r="110" spans="17:19" x14ac:dyDescent="0.25">
      <c r="Q110" s="919" t="s">
        <v>229</v>
      </c>
      <c r="R110" s="918"/>
      <c r="S110" s="921">
        <f>(SUM(F$52:F$54)/SUM(F$48:F$51,F$55:F$65))*100</f>
        <v>38.72976212175395</v>
      </c>
    </row>
    <row r="111" spans="17:19" x14ac:dyDescent="0.25">
      <c r="Q111" s="904"/>
      <c r="R111" s="904"/>
      <c r="S111" s="904"/>
    </row>
    <row r="112" spans="17:19" x14ac:dyDescent="0.25">
      <c r="Q112" s="904"/>
      <c r="R112" s="904"/>
      <c r="S112" s="904"/>
    </row>
    <row r="113" spans="17:19" x14ac:dyDescent="0.25">
      <c r="Q113" s="904"/>
      <c r="R113" s="904"/>
      <c r="S113" s="904"/>
    </row>
    <row r="114" spans="17:19" x14ac:dyDescent="0.25">
      <c r="Q114" s="904"/>
      <c r="R114" s="904"/>
      <c r="S114" s="904"/>
    </row>
    <row r="115" spans="17:19" x14ac:dyDescent="0.25">
      <c r="Q115" s="904"/>
      <c r="R115" s="904"/>
      <c r="S115" s="904"/>
    </row>
    <row r="116" spans="17:19" x14ac:dyDescent="0.25">
      <c r="Q116" s="904"/>
      <c r="R116" s="904"/>
      <c r="S116" s="904"/>
    </row>
    <row r="117" spans="17:19" x14ac:dyDescent="0.25">
      <c r="Q117" s="904"/>
      <c r="R117" s="904"/>
      <c r="S117" s="904"/>
    </row>
    <row r="118" spans="17:19" x14ac:dyDescent="0.25">
      <c r="Q118" s="904"/>
      <c r="R118" s="904"/>
      <c r="S118" s="904"/>
    </row>
    <row r="119" spans="17:19" x14ac:dyDescent="0.25">
      <c r="Q119" s="904"/>
      <c r="R119" s="904"/>
      <c r="S119" s="904"/>
    </row>
    <row r="120" spans="17:19" x14ac:dyDescent="0.25">
      <c r="Q120" s="904"/>
      <c r="R120" s="904"/>
      <c r="S120" s="904"/>
    </row>
    <row r="121" spans="17:19" x14ac:dyDescent="0.25">
      <c r="Q121" s="904"/>
      <c r="R121" s="904"/>
      <c r="S121" s="904"/>
    </row>
    <row r="122" spans="17:19" x14ac:dyDescent="0.25">
      <c r="Q122" s="904"/>
      <c r="R122" s="904"/>
      <c r="S122" s="904"/>
    </row>
    <row r="123" spans="17:19" x14ac:dyDescent="0.25">
      <c r="Q123" s="904"/>
      <c r="R123" s="904"/>
      <c r="S123" s="904"/>
    </row>
    <row r="124" spans="17:19" x14ac:dyDescent="0.25">
      <c r="Q124" s="919" t="s">
        <v>223</v>
      </c>
      <c r="R124" s="918"/>
      <c r="S124" s="920">
        <f>(SUM(G$48:G$50,G$61:G$65)/SUM(G$51:G$60))*100</f>
        <v>48.246717629399974</v>
      </c>
    </row>
    <row r="125" spans="17:19" x14ac:dyDescent="0.25">
      <c r="Q125" s="919" t="s">
        <v>224</v>
      </c>
      <c r="R125" s="918"/>
      <c r="S125" s="920">
        <f>(SUM(G$48:G$50)/SUM(G$51:G$60))*100</f>
        <v>23.912606363821126</v>
      </c>
    </row>
    <row r="126" spans="17:19" x14ac:dyDescent="0.25">
      <c r="Q126" s="919" t="s">
        <v>225</v>
      </c>
      <c r="R126" s="918"/>
      <c r="S126" s="920">
        <f>(SUM(G$61:G$65)/SUM(G$51:G$60))*100</f>
        <v>24.334111265578855</v>
      </c>
    </row>
    <row r="127" spans="17:19" x14ac:dyDescent="0.25">
      <c r="Q127" s="919" t="s">
        <v>226</v>
      </c>
      <c r="R127" s="918"/>
      <c r="S127" s="920">
        <f>(SUM(G$61:G$65)/SUM(G$48:G$50))*100</f>
        <v>101.76268908267335</v>
      </c>
    </row>
    <row r="128" spans="17:19" x14ac:dyDescent="0.25">
      <c r="Q128" s="919" t="s">
        <v>227</v>
      </c>
      <c r="R128" s="918"/>
      <c r="S128" s="921">
        <f>(G$21/G$43)*100</f>
        <v>102.50814691113501</v>
      </c>
    </row>
    <row r="129" spans="17:19" x14ac:dyDescent="0.25">
      <c r="Q129" s="919" t="s">
        <v>228</v>
      </c>
      <c r="R129" s="918"/>
      <c r="S129" s="921">
        <f>(SUM(G$48)/SUM(G$28:G$33))*1000</f>
        <v>231.1765890104399</v>
      </c>
    </row>
    <row r="130" spans="17:19" x14ac:dyDescent="0.25">
      <c r="Q130" s="919" t="s">
        <v>229</v>
      </c>
      <c r="R130" s="918"/>
      <c r="S130" s="921">
        <f>(SUM(G$52:G$54)/SUM(G$48:G$51,G$55:G$65))*100</f>
        <v>38.723632122640112</v>
      </c>
    </row>
    <row r="147" spans="4:8" x14ac:dyDescent="0.25">
      <c r="D147" s="19"/>
      <c r="E147" s="19"/>
      <c r="F147" s="19"/>
      <c r="G147" s="19"/>
      <c r="H147" s="19"/>
    </row>
  </sheetData>
  <mergeCells count="3">
    <mergeCell ref="A1:G1"/>
    <mergeCell ref="A23:G23"/>
    <mergeCell ref="A46:G46"/>
  </mergeCells>
  <pageMargins left="0.7" right="0.7" top="0.75" bottom="0.75" header="0.3" footer="0.3"/>
  <pageSetup orientation="portrait" horizontalDpi="1200" verticalDpi="1200" r:id="rId1"/>
  <rowBreaks count="2" manualBreakCount="2">
    <brk id="61" min="8" max="15" man="1"/>
    <brk id="101" min="8" max="15" man="1"/>
  </rowBreaks>
  <colBreaks count="2" manualBreakCount="2">
    <brk id="8" max="1048575" man="1"/>
    <brk id="16" max="140" man="1"/>
  </colBreaks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Z147"/>
  <sheetViews>
    <sheetView workbookViewId="0">
      <selection sqref="A1:G1"/>
    </sheetView>
  </sheetViews>
  <sheetFormatPr defaultRowHeight="15" x14ac:dyDescent="0.25"/>
  <cols>
    <col min="1" max="9" width="9.140625" style="18"/>
    <col min="10" max="11" width="11.140625" style="18" bestFit="1" customWidth="1"/>
    <col min="12" max="12" width="11.140625" style="18" customWidth="1"/>
    <col min="13" max="14" width="11.140625" style="18" bestFit="1" customWidth="1"/>
    <col min="15" max="15" width="11.140625" style="18" customWidth="1"/>
    <col min="16" max="17" width="11.140625" style="18" bestFit="1" customWidth="1"/>
    <col min="18" max="18" width="11.140625" style="18" customWidth="1"/>
    <col min="19" max="20" width="11.140625" style="18" bestFit="1" customWidth="1"/>
    <col min="21" max="21" width="11.140625" style="18" customWidth="1"/>
    <col min="22" max="23" width="11.140625" style="18" bestFit="1" customWidth="1"/>
    <col min="24" max="24" width="11.140625" style="18" customWidth="1"/>
    <col min="25" max="26" width="11.140625" style="18" bestFit="1" customWidth="1"/>
    <col min="27" max="16384" width="9.140625" style="18"/>
  </cols>
  <sheetData>
    <row r="1" spans="1:26" x14ac:dyDescent="0.25">
      <c r="A1" s="922" t="s">
        <v>168</v>
      </c>
      <c r="B1" s="923"/>
      <c r="C1" s="923"/>
      <c r="D1" s="923"/>
      <c r="E1" s="923"/>
      <c r="F1" s="923"/>
      <c r="G1" s="924"/>
      <c r="J1" s="20" t="s">
        <v>23</v>
      </c>
      <c r="K1" s="20" t="s">
        <v>24</v>
      </c>
      <c r="L1" s="20"/>
      <c r="M1" s="20" t="s">
        <v>23</v>
      </c>
      <c r="N1" s="20" t="s">
        <v>24</v>
      </c>
      <c r="O1" s="20"/>
      <c r="P1" s="20" t="s">
        <v>23</v>
      </c>
      <c r="Q1" s="20" t="s">
        <v>24</v>
      </c>
      <c r="R1" s="20"/>
      <c r="S1" s="20" t="s">
        <v>23</v>
      </c>
      <c r="T1" s="20" t="s">
        <v>24</v>
      </c>
      <c r="U1" s="20"/>
      <c r="V1" s="20" t="s">
        <v>23</v>
      </c>
      <c r="W1" s="20" t="s">
        <v>24</v>
      </c>
      <c r="X1" s="20"/>
      <c r="Y1" s="20" t="s">
        <v>23</v>
      </c>
      <c r="Z1" s="20" t="s">
        <v>24</v>
      </c>
    </row>
    <row r="2" spans="1:26" x14ac:dyDescent="0.25">
      <c r="A2" s="659" t="s">
        <v>1</v>
      </c>
      <c r="B2" s="653">
        <v>2010</v>
      </c>
      <c r="C2" s="653">
        <v>2015</v>
      </c>
      <c r="D2" s="653">
        <v>2020</v>
      </c>
      <c r="E2" s="653">
        <v>2025</v>
      </c>
      <c r="F2" s="653">
        <v>2030</v>
      </c>
      <c r="G2" s="662">
        <v>2035</v>
      </c>
      <c r="J2" s="1">
        <f>B2</f>
        <v>2010</v>
      </c>
      <c r="K2" s="1">
        <f>B24</f>
        <v>2010</v>
      </c>
      <c r="L2" s="1"/>
      <c r="M2" s="1">
        <v>2015</v>
      </c>
      <c r="N2" s="1">
        <v>2015</v>
      </c>
      <c r="O2" s="1"/>
      <c r="P2" s="1">
        <v>2020</v>
      </c>
      <c r="Q2" s="1">
        <v>2020</v>
      </c>
      <c r="R2" s="1"/>
      <c r="S2" s="1">
        <v>2025</v>
      </c>
      <c r="T2" s="1">
        <v>2025</v>
      </c>
      <c r="U2" s="1"/>
      <c r="V2" s="1">
        <v>2030</v>
      </c>
      <c r="W2" s="1">
        <v>2030</v>
      </c>
      <c r="X2" s="1"/>
      <c r="Y2" s="1">
        <v>2035</v>
      </c>
      <c r="Z2" s="1">
        <v>2035</v>
      </c>
    </row>
    <row r="3" spans="1:26" x14ac:dyDescent="0.25">
      <c r="A3" s="659" t="s">
        <v>2</v>
      </c>
      <c r="B3" s="653">
        <v>241</v>
      </c>
      <c r="C3" s="654">
        <v>206.76516024355783</v>
      </c>
      <c r="D3" s="654">
        <v>218.7550939289909</v>
      </c>
      <c r="E3" s="654">
        <v>242.08281100366767</v>
      </c>
      <c r="F3" s="654">
        <v>250.94487294195994</v>
      </c>
      <c r="G3" s="663">
        <v>253.5502352334924</v>
      </c>
      <c r="I3" s="21" t="s">
        <v>2</v>
      </c>
      <c r="J3" s="20">
        <f>-B3/B$66</f>
        <v>-3.7156953438174531E-2</v>
      </c>
      <c r="K3" s="20">
        <f>B25/B$66</f>
        <v>3.869873573851372E-2</v>
      </c>
      <c r="L3" s="21" t="s">
        <v>2</v>
      </c>
      <c r="M3" s="20">
        <f>-C3/C$66</f>
        <v>-3.1311873505200483E-2</v>
      </c>
      <c r="N3" s="20">
        <f>C25/C$66</f>
        <v>3.0056202668685385E-2</v>
      </c>
      <c r="O3" s="21" t="s">
        <v>2</v>
      </c>
      <c r="P3" s="20">
        <f>-D3/D$66</f>
        <v>-3.2606675014548524E-2</v>
      </c>
      <c r="Q3" s="20">
        <f>D25/D$66</f>
        <v>3.1328266469551912E-2</v>
      </c>
      <c r="R3" s="21" t="s">
        <v>2</v>
      </c>
      <c r="S3" s="20">
        <f>-E3/E$66</f>
        <v>-3.54707206588004E-2</v>
      </c>
      <c r="T3" s="20">
        <f>E25/E$66</f>
        <v>3.4079709038142975E-2</v>
      </c>
      <c r="U3" s="21" t="s">
        <v>2</v>
      </c>
      <c r="V3" s="20">
        <f>-F3/F$66</f>
        <v>-3.623131669025146E-2</v>
      </c>
      <c r="W3" s="20">
        <f>F25/F$66</f>
        <v>3.4810480772370027E-2</v>
      </c>
      <c r="X3" s="21" t="s">
        <v>2</v>
      </c>
      <c r="Y3" s="20">
        <f>-G3/G$66</f>
        <v>-3.6213554370408685E-2</v>
      </c>
      <c r="Z3" s="20">
        <f>G25/G$66</f>
        <v>3.4793414983017787E-2</v>
      </c>
    </row>
    <row r="4" spans="1:26" x14ac:dyDescent="0.25">
      <c r="A4" s="659" t="s">
        <v>3</v>
      </c>
      <c r="B4" s="653">
        <v>228</v>
      </c>
      <c r="C4" s="654">
        <v>237.19338723537098</v>
      </c>
      <c r="D4" s="654">
        <v>202.98082265828674</v>
      </c>
      <c r="E4" s="654">
        <v>215.44856865046106</v>
      </c>
      <c r="F4" s="654">
        <v>238.59591005149235</v>
      </c>
      <c r="G4" s="663">
        <v>247.17511511015653</v>
      </c>
      <c r="I4" s="21" t="s">
        <v>3</v>
      </c>
      <c r="J4" s="20">
        <f t="shared" ref="J4:J20" si="0">-B4/B$66</f>
        <v>-3.515263644773358E-2</v>
      </c>
      <c r="K4" s="20">
        <f t="shared" ref="K4:K20" si="1">B26/B$66</f>
        <v>3.1144002466851679E-2</v>
      </c>
      <c r="L4" s="21" t="s">
        <v>3</v>
      </c>
      <c r="M4" s="20">
        <f t="shared" ref="M4:M20" si="2">-C4/C$66</f>
        <v>-3.5919829668767292E-2</v>
      </c>
      <c r="N4" s="20">
        <f t="shared" ref="N4:N20" si="3">C26/C$66</f>
        <v>3.754025377100579E-2</v>
      </c>
      <c r="O4" s="21" t="s">
        <v>3</v>
      </c>
      <c r="P4" s="20">
        <f t="shared" ref="P4:P20" si="4">-D4/D$66</f>
        <v>-3.0255431312392084E-2</v>
      </c>
      <c r="Q4" s="20">
        <f t="shared" ref="Q4:Q20" si="5">D26/D$66</f>
        <v>2.9044228450074667E-2</v>
      </c>
      <c r="R4" s="21" t="s">
        <v>3</v>
      </c>
      <c r="S4" s="20">
        <f t="shared" ref="S4:S20" si="6">-E4/E$66</f>
        <v>-3.1568189262405351E-2</v>
      </c>
      <c r="T4" s="20">
        <f t="shared" ref="T4:T20" si="7">E26/E$66</f>
        <v>3.0375759185210491E-2</v>
      </c>
      <c r="U4" s="21" t="s">
        <v>3</v>
      </c>
      <c r="V4" s="20">
        <f t="shared" ref="V4:V20" si="8">-F4/F$66</f>
        <v>-3.4448378549155521E-2</v>
      </c>
      <c r="W4" s="20">
        <f t="shared" ref="W4:W20" si="9">F26/F$66</f>
        <v>3.3145864022175772E-2</v>
      </c>
      <c r="X4" s="21" t="s">
        <v>3</v>
      </c>
      <c r="Y4" s="20">
        <f t="shared" ref="Y4:Y20" si="10">-G4/G$66</f>
        <v>-3.5303021753502577E-2</v>
      </c>
      <c r="Z4" s="20">
        <f t="shared" ref="Z4:Z20" si="11">G26/G$66</f>
        <v>3.3968211422314383E-2</v>
      </c>
    </row>
    <row r="5" spans="1:26" x14ac:dyDescent="0.25">
      <c r="A5" s="659" t="s">
        <v>4</v>
      </c>
      <c r="B5" s="653">
        <v>237</v>
      </c>
      <c r="C5" s="654">
        <v>224.71137835337652</v>
      </c>
      <c r="D5" s="654">
        <v>234.13072386340696</v>
      </c>
      <c r="E5" s="654">
        <v>199.83995774943489</v>
      </c>
      <c r="F5" s="654">
        <v>212.8132635829235</v>
      </c>
      <c r="G5" s="663">
        <v>235.83057988454053</v>
      </c>
      <c r="I5" s="21" t="s">
        <v>4</v>
      </c>
      <c r="J5" s="20">
        <f t="shared" si="0"/>
        <v>-3.654024051803885E-2</v>
      </c>
      <c r="K5" s="20">
        <f t="shared" si="1"/>
        <v>3.5615171137835334E-2</v>
      </c>
      <c r="L5" s="21" t="s">
        <v>4</v>
      </c>
      <c r="M5" s="20">
        <f t="shared" si="2"/>
        <v>-3.402959302182243E-2</v>
      </c>
      <c r="N5" s="20">
        <f t="shared" si="3"/>
        <v>3.0079806875096458E-2</v>
      </c>
      <c r="O5" s="21" t="s">
        <v>4</v>
      </c>
      <c r="P5" s="20">
        <f t="shared" si="4"/>
        <v>-3.4898498987242885E-2</v>
      </c>
      <c r="Q5" s="20">
        <f t="shared" si="5"/>
        <v>3.6516189286585322E-2</v>
      </c>
      <c r="R5" s="21" t="s">
        <v>4</v>
      </c>
      <c r="S5" s="20">
        <f t="shared" si="6"/>
        <v>-2.9281167417083923E-2</v>
      </c>
      <c r="T5" s="20">
        <f t="shared" si="7"/>
        <v>2.8045845013080679E-2</v>
      </c>
      <c r="U5" s="21" t="s">
        <v>4</v>
      </c>
      <c r="V5" s="20">
        <f t="shared" si="8"/>
        <v>-3.0725890743909284E-2</v>
      </c>
      <c r="W5" s="20">
        <f t="shared" si="9"/>
        <v>2.9542461052075149E-2</v>
      </c>
      <c r="X5" s="21" t="s">
        <v>4</v>
      </c>
      <c r="Y5" s="20">
        <f t="shared" si="10"/>
        <v>-3.368272768112069E-2</v>
      </c>
      <c r="Z5" s="20">
        <f t="shared" si="11"/>
        <v>3.2382606779661822E-2</v>
      </c>
    </row>
    <row r="6" spans="1:26" x14ac:dyDescent="0.25">
      <c r="A6" s="659" t="s">
        <v>5</v>
      </c>
      <c r="B6" s="653">
        <v>228</v>
      </c>
      <c r="C6" s="654">
        <v>233.67507112615164</v>
      </c>
      <c r="D6" s="654">
        <v>221.3737122480066</v>
      </c>
      <c r="E6" s="654">
        <v>231.00175423009998</v>
      </c>
      <c r="F6" s="654">
        <v>196.65780183660331</v>
      </c>
      <c r="G6" s="663">
        <v>210.11311872548688</v>
      </c>
      <c r="I6" s="21" t="s">
        <v>5</v>
      </c>
      <c r="J6" s="20">
        <f t="shared" si="0"/>
        <v>-3.515263644773358E-2</v>
      </c>
      <c r="K6" s="20">
        <f t="shared" si="1"/>
        <v>3.4227567067530065E-2</v>
      </c>
      <c r="L6" s="21" t="s">
        <v>5</v>
      </c>
      <c r="M6" s="20">
        <f t="shared" si="2"/>
        <v>-3.5387026807620778E-2</v>
      </c>
      <c r="N6" s="20">
        <f t="shared" si="3"/>
        <v>3.4466035301597912E-2</v>
      </c>
      <c r="O6" s="21" t="s">
        <v>5</v>
      </c>
      <c r="P6" s="20">
        <f t="shared" si="4"/>
        <v>-3.2996994777995968E-2</v>
      </c>
      <c r="Q6" s="20">
        <f t="shared" si="5"/>
        <v>2.9102653281990624E-2</v>
      </c>
      <c r="R6" s="21" t="s">
        <v>5</v>
      </c>
      <c r="S6" s="20">
        <f t="shared" si="6"/>
        <v>-3.3847090018566416E-2</v>
      </c>
      <c r="T6" s="20">
        <f t="shared" si="7"/>
        <v>3.5461303545190552E-2</v>
      </c>
      <c r="U6" s="21" t="s">
        <v>5</v>
      </c>
      <c r="V6" s="20">
        <f t="shared" si="8"/>
        <v>-2.8393371876534183E-2</v>
      </c>
      <c r="W6" s="20">
        <f t="shared" si="9"/>
        <v>2.713575279064297E-2</v>
      </c>
      <c r="X6" s="21" t="s">
        <v>5</v>
      </c>
      <c r="Y6" s="20">
        <f t="shared" si="10"/>
        <v>-3.0009606742800055E-2</v>
      </c>
      <c r="Z6" s="20">
        <f t="shared" si="11"/>
        <v>2.8834490164602395E-2</v>
      </c>
    </row>
    <row r="7" spans="1:26" x14ac:dyDescent="0.25">
      <c r="A7" s="659" t="s">
        <v>6</v>
      </c>
      <c r="B7" s="653">
        <v>166</v>
      </c>
      <c r="C7" s="654">
        <v>224.62245325659353</v>
      </c>
      <c r="D7" s="654">
        <v>229.5127600981283</v>
      </c>
      <c r="E7" s="654">
        <v>217.25189026720182</v>
      </c>
      <c r="F7" s="654">
        <v>227.04857119269886</v>
      </c>
      <c r="G7" s="663">
        <v>192.78102707327631</v>
      </c>
      <c r="I7" s="21" t="s">
        <v>6</v>
      </c>
      <c r="J7" s="20">
        <f t="shared" si="0"/>
        <v>-2.5593586185630589E-2</v>
      </c>
      <c r="K7" s="20">
        <f t="shared" si="1"/>
        <v>2.2047486894850449E-2</v>
      </c>
      <c r="L7" s="21" t="s">
        <v>6</v>
      </c>
      <c r="M7" s="20">
        <f t="shared" si="2"/>
        <v>-3.4016126481431257E-2</v>
      </c>
      <c r="N7" s="20">
        <f t="shared" si="3"/>
        <v>3.3288622464577131E-2</v>
      </c>
      <c r="O7" s="21" t="s">
        <v>6</v>
      </c>
      <c r="P7" s="20">
        <f t="shared" si="4"/>
        <v>-3.4210165559120383E-2</v>
      </c>
      <c r="Q7" s="20">
        <f t="shared" si="5"/>
        <v>3.3447358328906412E-2</v>
      </c>
      <c r="R7" s="21" t="s">
        <v>6</v>
      </c>
      <c r="S7" s="20">
        <f t="shared" si="6"/>
        <v>-3.1832417511656878E-2</v>
      </c>
      <c r="T7" s="20">
        <f t="shared" si="7"/>
        <v>2.8141689239466142E-2</v>
      </c>
      <c r="U7" s="21" t="s">
        <v>6</v>
      </c>
      <c r="V7" s="20">
        <f t="shared" si="8"/>
        <v>-3.2781178553324727E-2</v>
      </c>
      <c r="W7" s="20">
        <f t="shared" si="9"/>
        <v>3.4545807072954585E-2</v>
      </c>
      <c r="X7" s="21" t="s">
        <v>6</v>
      </c>
      <c r="Y7" s="20">
        <f t="shared" si="10"/>
        <v>-2.7534134208443185E-2</v>
      </c>
      <c r="Z7" s="20">
        <f t="shared" si="11"/>
        <v>2.6375833927047117E-2</v>
      </c>
    </row>
    <row r="8" spans="1:26" x14ac:dyDescent="0.25">
      <c r="A8" s="659" t="s">
        <v>7</v>
      </c>
      <c r="B8" s="653">
        <v>179</v>
      </c>
      <c r="C8" s="654">
        <v>162.16080205939068</v>
      </c>
      <c r="D8" s="654">
        <v>220.5782739255861</v>
      </c>
      <c r="E8" s="654">
        <v>224.67973431639166</v>
      </c>
      <c r="F8" s="654">
        <v>212.51516382793088</v>
      </c>
      <c r="G8" s="663">
        <v>222.43326757415895</v>
      </c>
      <c r="I8" s="21" t="s">
        <v>7</v>
      </c>
      <c r="J8" s="20">
        <f t="shared" si="0"/>
        <v>-2.7597903176071539E-2</v>
      </c>
      <c r="K8" s="20">
        <f t="shared" si="1"/>
        <v>2.9448041936478569E-2</v>
      </c>
      <c r="L8" s="21" t="s">
        <v>7</v>
      </c>
      <c r="M8" s="20">
        <f t="shared" si="2"/>
        <v>-2.4557128075176758E-2</v>
      </c>
      <c r="N8" s="20">
        <f t="shared" si="3"/>
        <v>2.1226848475704191E-2</v>
      </c>
      <c r="O8" s="21" t="s">
        <v>7</v>
      </c>
      <c r="P8" s="20">
        <f t="shared" si="4"/>
        <v>-3.2878430229818172E-2</v>
      </c>
      <c r="Q8" s="20">
        <f t="shared" si="5"/>
        <v>3.243915447937417E-2</v>
      </c>
      <c r="R8" s="21" t="s">
        <v>7</v>
      </c>
      <c r="S8" s="20">
        <f t="shared" si="6"/>
        <v>-3.2920768147844566E-2</v>
      </c>
      <c r="T8" s="20">
        <f t="shared" si="7"/>
        <v>3.2409889394346483E-2</v>
      </c>
      <c r="U8" s="21" t="s">
        <v>7</v>
      </c>
      <c r="V8" s="20">
        <f t="shared" si="8"/>
        <v>-3.0682851224903364E-2</v>
      </c>
      <c r="W8" s="20">
        <f t="shared" si="9"/>
        <v>2.7273942180241505E-2</v>
      </c>
      <c r="X8" s="21" t="s">
        <v>7</v>
      </c>
      <c r="Y8" s="20">
        <f t="shared" si="10"/>
        <v>-3.1769243762154627E-2</v>
      </c>
      <c r="Z8" s="20">
        <f t="shared" si="11"/>
        <v>3.378044533976006E-2</v>
      </c>
    </row>
    <row r="9" spans="1:26" x14ac:dyDescent="0.25">
      <c r="A9" s="659" t="s">
        <v>8</v>
      </c>
      <c r="B9" s="653">
        <v>189</v>
      </c>
      <c r="C9" s="654">
        <v>175.77197442296574</v>
      </c>
      <c r="D9" s="654">
        <v>159.21665292551469</v>
      </c>
      <c r="E9" s="654">
        <v>217.6962924447455</v>
      </c>
      <c r="F9" s="654">
        <v>221.04899426345864</v>
      </c>
      <c r="G9" s="663">
        <v>208.92400086031165</v>
      </c>
      <c r="I9" s="21" t="s">
        <v>8</v>
      </c>
      <c r="J9" s="20">
        <f t="shared" si="0"/>
        <v>-2.9139685476410732E-2</v>
      </c>
      <c r="K9" s="20">
        <f t="shared" si="1"/>
        <v>2.4051803885291396E-2</v>
      </c>
      <c r="L9" s="21" t="s">
        <v>8</v>
      </c>
      <c r="M9" s="20">
        <f t="shared" si="2"/>
        <v>-2.6618361731773999E-2</v>
      </c>
      <c r="N9" s="20">
        <f t="shared" si="3"/>
        <v>2.8488377476464054E-2</v>
      </c>
      <c r="O9" s="21" t="s">
        <v>8</v>
      </c>
      <c r="P9" s="20">
        <f t="shared" si="4"/>
        <v>-2.3732136086996088E-2</v>
      </c>
      <c r="Q9" s="20">
        <f t="shared" si="5"/>
        <v>2.0432694618212718E-2</v>
      </c>
      <c r="R9" s="21" t="s">
        <v>8</v>
      </c>
      <c r="S9" s="20">
        <f t="shared" si="6"/>
        <v>-3.1897532690361469E-2</v>
      </c>
      <c r="T9" s="20">
        <f t="shared" si="7"/>
        <v>3.1499198263770213E-2</v>
      </c>
      <c r="U9" s="21" t="s">
        <v>8</v>
      </c>
      <c r="V9" s="20">
        <f t="shared" si="8"/>
        <v>-3.1914962124264215E-2</v>
      </c>
      <c r="W9" s="20">
        <f t="shared" si="9"/>
        <v>3.1406925854297101E-2</v>
      </c>
      <c r="X9" s="21" t="s">
        <v>8</v>
      </c>
      <c r="Y9" s="20">
        <f t="shared" si="10"/>
        <v>-2.9839769848648914E-2</v>
      </c>
      <c r="Z9" s="20">
        <f t="shared" si="11"/>
        <v>2.6475755923673978E-2</v>
      </c>
    </row>
    <row r="10" spans="1:26" x14ac:dyDescent="0.25">
      <c r="A10" s="659" t="s">
        <v>9</v>
      </c>
      <c r="B10" s="653">
        <v>173</v>
      </c>
      <c r="C10" s="654">
        <v>185.63590495399825</v>
      </c>
      <c r="D10" s="654">
        <v>172.34578092768146</v>
      </c>
      <c r="E10" s="654">
        <v>156.09293169175103</v>
      </c>
      <c r="F10" s="654">
        <v>214.52804637582346</v>
      </c>
      <c r="G10" s="663">
        <v>217.13445309978351</v>
      </c>
      <c r="I10" s="21" t="s">
        <v>9</v>
      </c>
      <c r="J10" s="20">
        <f t="shared" si="0"/>
        <v>-2.6672833795868024E-2</v>
      </c>
      <c r="K10" s="20">
        <f t="shared" si="1"/>
        <v>2.4205982115325316E-2</v>
      </c>
      <c r="L10" s="21" t="s">
        <v>9</v>
      </c>
      <c r="M10" s="20">
        <f t="shared" si="2"/>
        <v>-2.8112124726893471E-2</v>
      </c>
      <c r="N10" s="20">
        <f t="shared" si="3"/>
        <v>2.3169662829068512E-2</v>
      </c>
      <c r="O10" s="21" t="s">
        <v>9</v>
      </c>
      <c r="P10" s="20">
        <f t="shared" si="4"/>
        <v>-2.5689106333046784E-2</v>
      </c>
      <c r="Q10" s="20">
        <f t="shared" si="5"/>
        <v>2.7581718676222691E-2</v>
      </c>
      <c r="R10" s="21" t="s">
        <v>9</v>
      </c>
      <c r="S10" s="20">
        <f t="shared" si="6"/>
        <v>-2.2871218133564339E-2</v>
      </c>
      <c r="T10" s="20">
        <f t="shared" si="7"/>
        <v>1.9615890213004264E-2</v>
      </c>
      <c r="U10" s="21" t="s">
        <v>9</v>
      </c>
      <c r="V10" s="20">
        <f t="shared" si="8"/>
        <v>-3.0973470372439579E-2</v>
      </c>
      <c r="W10" s="20">
        <f t="shared" si="9"/>
        <v>3.0619820957468485E-2</v>
      </c>
      <c r="X10" s="21" t="s">
        <v>9</v>
      </c>
      <c r="Y10" s="20">
        <f t="shared" si="10"/>
        <v>-3.1012435526935309E-2</v>
      </c>
      <c r="Z10" s="20">
        <f t="shared" si="11"/>
        <v>3.0511525252526411E-2</v>
      </c>
    </row>
    <row r="11" spans="1:26" x14ac:dyDescent="0.25">
      <c r="A11" s="659" t="s">
        <v>10</v>
      </c>
      <c r="B11" s="653">
        <v>208</v>
      </c>
      <c r="C11" s="654">
        <v>168.67255193702022</v>
      </c>
      <c r="D11" s="654">
        <v>181.79051367459297</v>
      </c>
      <c r="E11" s="654">
        <v>168.47127880114633</v>
      </c>
      <c r="F11" s="654">
        <v>152.57090595387129</v>
      </c>
      <c r="G11" s="663">
        <v>210.75832099112696</v>
      </c>
      <c r="I11" s="21" t="s">
        <v>10</v>
      </c>
      <c r="J11" s="20">
        <f t="shared" si="0"/>
        <v>-3.2069071847055194E-2</v>
      </c>
      <c r="K11" s="20">
        <f t="shared" si="1"/>
        <v>3.2531606537156955E-2</v>
      </c>
      <c r="L11" s="21" t="s">
        <v>10</v>
      </c>
      <c r="M11" s="20">
        <f t="shared" si="2"/>
        <v>-2.5543247246441702E-2</v>
      </c>
      <c r="N11" s="20">
        <f t="shared" si="3"/>
        <v>2.3219999597111567E-2</v>
      </c>
      <c r="O11" s="21" t="s">
        <v>10</v>
      </c>
      <c r="P11" s="20">
        <f t="shared" si="4"/>
        <v>-2.7096896779187314E-2</v>
      </c>
      <c r="Q11" s="20">
        <f t="shared" si="5"/>
        <v>2.2386203857386912E-2</v>
      </c>
      <c r="R11" s="21" t="s">
        <v>10</v>
      </c>
      <c r="S11" s="20">
        <f t="shared" si="6"/>
        <v>-2.468493175790084E-2</v>
      </c>
      <c r="T11" s="20">
        <f t="shared" si="7"/>
        <v>2.6689922789405924E-2</v>
      </c>
      <c r="U11" s="21" t="s">
        <v>10</v>
      </c>
      <c r="V11" s="20">
        <f t="shared" si="8"/>
        <v>-2.2028124131517106E-2</v>
      </c>
      <c r="W11" s="20">
        <f t="shared" si="9"/>
        <v>1.8890891238209053E-2</v>
      </c>
      <c r="X11" s="21" t="s">
        <v>10</v>
      </c>
      <c r="Y11" s="20">
        <f t="shared" si="10"/>
        <v>-3.0101758372259799E-2</v>
      </c>
      <c r="Z11" s="20">
        <f t="shared" si="11"/>
        <v>2.9904543976894925E-2</v>
      </c>
    </row>
    <row r="12" spans="1:26" x14ac:dyDescent="0.25">
      <c r="A12" s="660" t="s">
        <v>11</v>
      </c>
      <c r="B12" s="655">
        <v>257</v>
      </c>
      <c r="C12" s="656">
        <v>203.36215034545395</v>
      </c>
      <c r="D12" s="656">
        <v>165.03178909473226</v>
      </c>
      <c r="E12" s="656">
        <v>178.63994691481616</v>
      </c>
      <c r="F12" s="656">
        <v>165.24750203395544</v>
      </c>
      <c r="G12" s="664">
        <v>149.63754083092581</v>
      </c>
      <c r="I12" s="21" t="s">
        <v>11</v>
      </c>
      <c r="J12" s="20">
        <f t="shared" si="0"/>
        <v>-3.9623805118717235E-2</v>
      </c>
      <c r="K12" s="20">
        <f t="shared" si="1"/>
        <v>3.5923527597903175E-2</v>
      </c>
      <c r="L12" s="21" t="s">
        <v>11</v>
      </c>
      <c r="M12" s="20">
        <f t="shared" si="2"/>
        <v>-3.0796532258440836E-2</v>
      </c>
      <c r="N12" s="20">
        <f t="shared" si="3"/>
        <v>3.1231935076581143E-2</v>
      </c>
      <c r="O12" s="21" t="s">
        <v>11</v>
      </c>
      <c r="P12" s="20">
        <f t="shared" si="4"/>
        <v>-2.4598914783800163E-2</v>
      </c>
      <c r="Q12" s="20">
        <f t="shared" si="5"/>
        <v>2.2270218391295227E-2</v>
      </c>
      <c r="R12" s="21" t="s">
        <v>11</v>
      </c>
      <c r="S12" s="20">
        <f t="shared" si="6"/>
        <v>-2.6174876395591653E-2</v>
      </c>
      <c r="T12" s="20">
        <f t="shared" si="7"/>
        <v>2.1552646546584238E-2</v>
      </c>
      <c r="U12" s="21" t="s">
        <v>11</v>
      </c>
      <c r="V12" s="20">
        <f t="shared" si="8"/>
        <v>-2.3858365816662657E-2</v>
      </c>
      <c r="W12" s="20">
        <f t="shared" si="9"/>
        <v>2.5828763530241779E-2</v>
      </c>
      <c r="X12" s="21" t="s">
        <v>11</v>
      </c>
      <c r="Y12" s="20">
        <f t="shared" si="10"/>
        <v>-2.1372124603807812E-2</v>
      </c>
      <c r="Z12" s="20">
        <f t="shared" si="11"/>
        <v>1.8220128837585618E-2</v>
      </c>
    </row>
    <row r="13" spans="1:26" x14ac:dyDescent="0.25">
      <c r="A13" s="660" t="s">
        <v>12</v>
      </c>
      <c r="B13" s="655">
        <v>270</v>
      </c>
      <c r="C13" s="656">
        <v>247.89899761574083</v>
      </c>
      <c r="D13" s="656">
        <v>195.74650288706596</v>
      </c>
      <c r="E13" s="656">
        <v>158.96749076207522</v>
      </c>
      <c r="F13" s="656">
        <v>172.82175287263124</v>
      </c>
      <c r="G13" s="664">
        <v>159.55897583471545</v>
      </c>
      <c r="I13" s="21" t="s">
        <v>12</v>
      </c>
      <c r="J13" s="20">
        <f t="shared" si="0"/>
        <v>-4.1628122109158186E-2</v>
      </c>
      <c r="K13" s="20">
        <f t="shared" si="1"/>
        <v>3.869873573851372E-2</v>
      </c>
      <c r="L13" s="21" t="s">
        <v>12</v>
      </c>
      <c r="M13" s="20">
        <f t="shared" si="2"/>
        <v>-3.754105404540424E-2</v>
      </c>
      <c r="N13" s="20">
        <f t="shared" si="3"/>
        <v>3.4339437171779397E-2</v>
      </c>
      <c r="O13" s="21" t="s">
        <v>12</v>
      </c>
      <c r="P13" s="20">
        <f t="shared" si="4"/>
        <v>-2.9177115331288167E-2</v>
      </c>
      <c r="Q13" s="20">
        <f t="shared" si="5"/>
        <v>2.9916061271752524E-2</v>
      </c>
      <c r="R13" s="21" t="s">
        <v>12</v>
      </c>
      <c r="S13" s="20">
        <f t="shared" si="6"/>
        <v>-2.3292407400897927E-2</v>
      </c>
      <c r="T13" s="20">
        <f t="shared" si="7"/>
        <v>2.1238038886485788E-2</v>
      </c>
      <c r="U13" s="21" t="s">
        <v>12</v>
      </c>
      <c r="V13" s="20">
        <f t="shared" si="8"/>
        <v>-2.4951933011761067E-2</v>
      </c>
      <c r="W13" s="20">
        <f t="shared" si="9"/>
        <v>2.0709839928162006E-2</v>
      </c>
      <c r="X13" s="21" t="s">
        <v>12</v>
      </c>
      <c r="Y13" s="20">
        <f t="shared" si="10"/>
        <v>-2.2789163028604949E-2</v>
      </c>
      <c r="Z13" s="20">
        <f t="shared" si="11"/>
        <v>2.4981985701028695E-2</v>
      </c>
    </row>
    <row r="14" spans="1:26" x14ac:dyDescent="0.25">
      <c r="A14" s="660" t="s">
        <v>13</v>
      </c>
      <c r="B14" s="655">
        <v>213</v>
      </c>
      <c r="C14" s="656">
        <v>262.10108762569735</v>
      </c>
      <c r="D14" s="656">
        <v>239.78806010901377</v>
      </c>
      <c r="E14" s="656">
        <v>188.94590492367809</v>
      </c>
      <c r="F14" s="656">
        <v>153.56537792174731</v>
      </c>
      <c r="G14" s="664">
        <v>167.66217905521557</v>
      </c>
      <c r="I14" s="21" t="s">
        <v>13</v>
      </c>
      <c r="J14" s="20">
        <f t="shared" si="0"/>
        <v>-3.2839962997224789E-2</v>
      </c>
      <c r="K14" s="20">
        <f t="shared" si="1"/>
        <v>3.7002775208140611E-2</v>
      </c>
      <c r="L14" s="21" t="s">
        <v>13</v>
      </c>
      <c r="M14" s="20">
        <f t="shared" si="2"/>
        <v>-3.9691774434552032E-2</v>
      </c>
      <c r="N14" s="20">
        <f t="shared" si="3"/>
        <v>3.711752564230384E-2</v>
      </c>
      <c r="O14" s="21" t="s">
        <v>13</v>
      </c>
      <c r="P14" s="20">
        <f t="shared" si="4"/>
        <v>-3.5741756719418968E-2</v>
      </c>
      <c r="Q14" s="20">
        <f t="shared" si="5"/>
        <v>3.2955797356102094E-2</v>
      </c>
      <c r="R14" s="21" t="s">
        <v>13</v>
      </c>
      <c r="S14" s="20">
        <f t="shared" si="6"/>
        <v>-2.7684937172472376E-2</v>
      </c>
      <c r="T14" s="20">
        <f t="shared" si="7"/>
        <v>2.8672369235355891E-2</v>
      </c>
      <c r="U14" s="21" t="s">
        <v>13</v>
      </c>
      <c r="V14" s="20">
        <f t="shared" si="8"/>
        <v>-2.2171705581838379E-2</v>
      </c>
      <c r="W14" s="20">
        <f t="shared" si="9"/>
        <v>2.0340705732270394E-2</v>
      </c>
      <c r="X14" s="21" t="s">
        <v>13</v>
      </c>
      <c r="Y14" s="20">
        <f t="shared" si="10"/>
        <v>-2.3946510763383503E-2</v>
      </c>
      <c r="Z14" s="20">
        <f t="shared" si="11"/>
        <v>2.0015958674952657E-2</v>
      </c>
    </row>
    <row r="15" spans="1:26" x14ac:dyDescent="0.25">
      <c r="A15" s="660" t="s">
        <v>14</v>
      </c>
      <c r="B15" s="655">
        <v>237</v>
      </c>
      <c r="C15" s="656">
        <v>199.68966867155282</v>
      </c>
      <c r="D15" s="656">
        <v>247.04752353925721</v>
      </c>
      <c r="E15" s="656">
        <v>225.19182084777728</v>
      </c>
      <c r="F15" s="656">
        <v>177.08632509683667</v>
      </c>
      <c r="G15" s="664">
        <v>144.0389953457796</v>
      </c>
      <c r="I15" s="21" t="s">
        <v>14</v>
      </c>
      <c r="J15" s="20">
        <f t="shared" si="0"/>
        <v>-3.654024051803885E-2</v>
      </c>
      <c r="K15" s="20">
        <f t="shared" si="1"/>
        <v>2.9139685476410732E-2</v>
      </c>
      <c r="L15" s="21" t="s">
        <v>14</v>
      </c>
      <c r="M15" s="20">
        <f t="shared" si="2"/>
        <v>-3.0240383043128621E-2</v>
      </c>
      <c r="N15" s="20">
        <f t="shared" si="3"/>
        <v>3.5336770359272428E-2</v>
      </c>
      <c r="O15" s="21" t="s">
        <v>14</v>
      </c>
      <c r="P15" s="20">
        <f t="shared" si="4"/>
        <v>-3.6823820504076635E-2</v>
      </c>
      <c r="Q15" s="20">
        <f t="shared" si="5"/>
        <v>3.5445718817272313E-2</v>
      </c>
      <c r="R15" s="21" t="s">
        <v>14</v>
      </c>
      <c r="S15" s="20">
        <f t="shared" si="6"/>
        <v>-3.2995800646982383E-2</v>
      </c>
      <c r="T15" s="20">
        <f t="shared" si="7"/>
        <v>3.1383886381006858E-2</v>
      </c>
      <c r="U15" s="21" t="s">
        <v>14</v>
      </c>
      <c r="V15" s="20">
        <f t="shared" si="8"/>
        <v>-2.5567650181003147E-2</v>
      </c>
      <c r="W15" s="20">
        <f t="shared" si="9"/>
        <v>2.7370200390761226E-2</v>
      </c>
      <c r="X15" s="21" t="s">
        <v>14</v>
      </c>
      <c r="Y15" s="20">
        <f t="shared" si="10"/>
        <v>-2.0572507000870689E-2</v>
      </c>
      <c r="Z15" s="20">
        <f t="shared" si="11"/>
        <v>1.9431766115496643E-2</v>
      </c>
    </row>
    <row r="16" spans="1:26" x14ac:dyDescent="0.25">
      <c r="A16" s="660" t="s">
        <v>15</v>
      </c>
      <c r="B16" s="655">
        <v>134</v>
      </c>
      <c r="C16" s="656">
        <v>219.8646705042421</v>
      </c>
      <c r="D16" s="656">
        <v>183.82197653438607</v>
      </c>
      <c r="E16" s="656">
        <v>228.65799311956829</v>
      </c>
      <c r="F16" s="656">
        <v>207.66165148543161</v>
      </c>
      <c r="G16" s="664">
        <v>162.97375824440294</v>
      </c>
      <c r="I16" s="21" t="s">
        <v>15</v>
      </c>
      <c r="J16" s="20">
        <f t="shared" si="0"/>
        <v>-2.0659882824545173E-2</v>
      </c>
      <c r="K16" s="20">
        <f t="shared" si="1"/>
        <v>2.2355843354918286E-2</v>
      </c>
      <c r="L16" s="21" t="s">
        <v>15</v>
      </c>
      <c r="M16" s="20">
        <f t="shared" si="2"/>
        <v>-3.3295622642528382E-2</v>
      </c>
      <c r="N16" s="20">
        <f t="shared" si="3"/>
        <v>2.7274842836927292E-2</v>
      </c>
      <c r="O16" s="21" t="s">
        <v>15</v>
      </c>
      <c r="P16" s="20">
        <f t="shared" si="4"/>
        <v>-2.7399697724681642E-2</v>
      </c>
      <c r="Q16" s="20">
        <f t="shared" si="5"/>
        <v>3.3148935507469765E-2</v>
      </c>
      <c r="R16" s="21" t="s">
        <v>15</v>
      </c>
      <c r="S16" s="20">
        <f t="shared" si="6"/>
        <v>-3.3503674906613795E-2</v>
      </c>
      <c r="T16" s="20">
        <f t="shared" si="7"/>
        <v>3.3137782995523321E-2</v>
      </c>
      <c r="U16" s="21" t="s">
        <v>15</v>
      </c>
      <c r="V16" s="20">
        <f t="shared" si="8"/>
        <v>-2.9982103125611427E-2</v>
      </c>
      <c r="W16" s="20">
        <f t="shared" si="9"/>
        <v>2.9368282320271968E-2</v>
      </c>
      <c r="X16" s="21" t="s">
        <v>15</v>
      </c>
      <c r="Y16" s="20">
        <f t="shared" si="10"/>
        <v>-2.3276882585806125E-2</v>
      </c>
      <c r="Z16" s="20">
        <f t="shared" si="11"/>
        <v>2.571241399598468E-2</v>
      </c>
    </row>
    <row r="17" spans="1:26" x14ac:dyDescent="0.25">
      <c r="A17" s="660" t="s">
        <v>16</v>
      </c>
      <c r="B17" s="655">
        <v>108</v>
      </c>
      <c r="C17" s="656">
        <v>121.00223569832438</v>
      </c>
      <c r="D17" s="656">
        <v>199.34790088604097</v>
      </c>
      <c r="E17" s="656">
        <v>165.37312015894975</v>
      </c>
      <c r="F17" s="656">
        <v>206.85501837301422</v>
      </c>
      <c r="G17" s="664">
        <v>187.15334913325643</v>
      </c>
      <c r="I17" s="21" t="s">
        <v>16</v>
      </c>
      <c r="J17" s="20">
        <f t="shared" si="0"/>
        <v>-1.6651248843663275E-2</v>
      </c>
      <c r="K17" s="20">
        <f t="shared" si="1"/>
        <v>2.1584952204748688E-2</v>
      </c>
      <c r="L17" s="21" t="s">
        <v>16</v>
      </c>
      <c r="M17" s="20">
        <f t="shared" si="2"/>
        <v>-1.8324202653722633E-2</v>
      </c>
      <c r="N17" s="20">
        <f t="shared" si="3"/>
        <v>2.0368315840520516E-2</v>
      </c>
      <c r="O17" s="21" t="s">
        <v>16</v>
      </c>
      <c r="P17" s="20">
        <f t="shared" si="4"/>
        <v>-2.9713923924137402E-2</v>
      </c>
      <c r="Q17" s="20">
        <f t="shared" si="5"/>
        <v>2.4988435115974671E-2</v>
      </c>
      <c r="R17" s="21" t="s">
        <v>16</v>
      </c>
      <c r="S17" s="20">
        <f t="shared" si="6"/>
        <v>-2.423097999115463E-2</v>
      </c>
      <c r="T17" s="20">
        <f t="shared" si="7"/>
        <v>3.0333187528645122E-2</v>
      </c>
      <c r="U17" s="21" t="s">
        <v>16</v>
      </c>
      <c r="V17" s="20">
        <f t="shared" si="8"/>
        <v>-2.9865641771345795E-2</v>
      </c>
      <c r="W17" s="20">
        <f t="shared" si="9"/>
        <v>3.0331874871334291E-2</v>
      </c>
      <c r="X17" s="21" t="s">
        <v>16</v>
      </c>
      <c r="Y17" s="20">
        <f t="shared" si="10"/>
        <v>-2.6730355734830714E-2</v>
      </c>
      <c r="Z17" s="20">
        <f t="shared" si="11"/>
        <v>2.6947877958370014E-2</v>
      </c>
    </row>
    <row r="18" spans="1:26" x14ac:dyDescent="0.25">
      <c r="A18" s="660" t="s">
        <v>17</v>
      </c>
      <c r="B18" s="655">
        <v>74</v>
      </c>
      <c r="C18" s="656">
        <v>91.902349359879835</v>
      </c>
      <c r="D18" s="656">
        <v>102.86445290408776</v>
      </c>
      <c r="E18" s="656">
        <v>170.15003800855649</v>
      </c>
      <c r="F18" s="656">
        <v>140.05240201375398</v>
      </c>
      <c r="G18" s="664">
        <v>176.16964080298658</v>
      </c>
      <c r="I18" s="21" t="s">
        <v>17</v>
      </c>
      <c r="J18" s="20">
        <f t="shared" si="0"/>
        <v>-1.1409189022510022E-2</v>
      </c>
      <c r="K18" s="20">
        <f t="shared" si="1"/>
        <v>1.5417823003391921E-2</v>
      </c>
      <c r="L18" s="21" t="s">
        <v>17</v>
      </c>
      <c r="M18" s="20">
        <f t="shared" si="2"/>
        <v>-1.3917406271915476E-2</v>
      </c>
      <c r="N18" s="20">
        <f t="shared" si="3"/>
        <v>1.9535762392426707E-2</v>
      </c>
      <c r="O18" s="21" t="s">
        <v>17</v>
      </c>
      <c r="P18" s="20">
        <f t="shared" si="4"/>
        <v>-1.5332524267899654E-2</v>
      </c>
      <c r="Q18" s="20">
        <f t="shared" si="5"/>
        <v>1.8409844549538656E-2</v>
      </c>
      <c r="R18" s="21" t="s">
        <v>17</v>
      </c>
      <c r="S18" s="20">
        <f t="shared" si="6"/>
        <v>-2.493090873847437E-2</v>
      </c>
      <c r="T18" s="20">
        <f t="shared" si="7"/>
        <v>2.2635009800589769E-2</v>
      </c>
      <c r="U18" s="21" t="s">
        <v>17</v>
      </c>
      <c r="V18" s="20">
        <f t="shared" si="8"/>
        <v>-2.0220707723980248E-2</v>
      </c>
      <c r="W18" s="20">
        <f t="shared" si="9"/>
        <v>2.7543677508023733E-2</v>
      </c>
      <c r="X18" s="21" t="s">
        <v>17</v>
      </c>
      <c r="Y18" s="20">
        <f t="shared" si="10"/>
        <v>-2.5161597108199409E-2</v>
      </c>
      <c r="Z18" s="20">
        <f t="shared" si="11"/>
        <v>2.7591820947132202E-2</v>
      </c>
    </row>
    <row r="19" spans="1:26" x14ac:dyDescent="0.25">
      <c r="A19" s="660" t="s">
        <v>18</v>
      </c>
      <c r="B19" s="655">
        <v>51</v>
      </c>
      <c r="C19" s="656">
        <v>57.761261492772185</v>
      </c>
      <c r="D19" s="656">
        <v>71.826711516615219</v>
      </c>
      <c r="E19" s="656">
        <v>80.311788614628966</v>
      </c>
      <c r="F19" s="656">
        <v>133.38000719537459</v>
      </c>
      <c r="G19" s="664">
        <v>108.92515510725514</v>
      </c>
      <c r="I19" s="21" t="s">
        <v>18</v>
      </c>
      <c r="J19" s="20">
        <f t="shared" si="0"/>
        <v>-7.86308973172988E-3</v>
      </c>
      <c r="K19" s="20">
        <f t="shared" si="1"/>
        <v>1.1409189022510022E-2</v>
      </c>
      <c r="L19" s="21" t="s">
        <v>18</v>
      </c>
      <c r="M19" s="20">
        <f t="shared" si="2"/>
        <v>-8.7471859922244391E-3</v>
      </c>
      <c r="N19" s="20">
        <f t="shared" si="3"/>
        <v>1.3158148693876569E-2</v>
      </c>
      <c r="O19" s="21" t="s">
        <v>18</v>
      </c>
      <c r="P19" s="20">
        <f t="shared" si="4"/>
        <v>-1.0706174643623329E-2</v>
      </c>
      <c r="Q19" s="20">
        <f t="shared" si="5"/>
        <v>1.6728375270467142E-2</v>
      </c>
      <c r="R19" s="21" t="s">
        <v>18</v>
      </c>
      <c r="S19" s="20">
        <f t="shared" si="6"/>
        <v>-1.1767531150796869E-2</v>
      </c>
      <c r="T19" s="20">
        <f t="shared" si="7"/>
        <v>1.5689513168875339E-2</v>
      </c>
      <c r="U19" s="21" t="s">
        <v>18</v>
      </c>
      <c r="V19" s="20">
        <f t="shared" si="8"/>
        <v>-1.9257350127098762E-2</v>
      </c>
      <c r="W19" s="20">
        <f t="shared" si="9"/>
        <v>1.9404692521193239E-2</v>
      </c>
      <c r="X19" s="21" t="s">
        <v>18</v>
      </c>
      <c r="Y19" s="20">
        <f t="shared" si="10"/>
        <v>-1.5557339251329277E-2</v>
      </c>
      <c r="Z19" s="20">
        <f t="shared" si="11"/>
        <v>2.3705150765783205E-2</v>
      </c>
    </row>
    <row r="20" spans="1:26" ht="15.75" thickBot="1" x14ac:dyDescent="0.3">
      <c r="A20" s="661" t="s">
        <v>19</v>
      </c>
      <c r="B20" s="657">
        <v>55</v>
      </c>
      <c r="C20" s="658">
        <v>69.309054709689576</v>
      </c>
      <c r="D20" s="658">
        <v>83.056320404465737</v>
      </c>
      <c r="E20" s="658">
        <v>101.27259630250312</v>
      </c>
      <c r="F20" s="658">
        <v>118.70247309344036</v>
      </c>
      <c r="G20" s="665">
        <v>165.09891254049643</v>
      </c>
      <c r="I20" s="21" t="s">
        <v>19</v>
      </c>
      <c r="J20" s="20">
        <f t="shared" si="0"/>
        <v>-8.4798026518655562E-3</v>
      </c>
      <c r="K20" s="20">
        <f t="shared" si="1"/>
        <v>1.572617946345976E-2</v>
      </c>
      <c r="L20" s="21" t="s">
        <v>19</v>
      </c>
      <c r="M20" s="20">
        <f t="shared" si="2"/>
        <v>-1.0495947921199343E-2</v>
      </c>
      <c r="N20" s="20">
        <f t="shared" si="3"/>
        <v>2.1556031998756716E-2</v>
      </c>
      <c r="O20" s="21" t="s">
        <v>19</v>
      </c>
      <c r="P20" s="20">
        <f t="shared" si="4"/>
        <v>-1.2380010900279757E-2</v>
      </c>
      <c r="Q20" s="20">
        <f t="shared" si="5"/>
        <v>2.7619872392268107E-2</v>
      </c>
      <c r="R20" s="21" t="s">
        <v>19</v>
      </c>
      <c r="S20" s="20">
        <f t="shared" si="6"/>
        <v>-1.4838773388925686E-2</v>
      </c>
      <c r="T20" s="20">
        <f t="shared" si="7"/>
        <v>3.524443338522204E-2</v>
      </c>
      <c r="U20" s="21" t="s">
        <v>19</v>
      </c>
      <c r="V20" s="20">
        <f t="shared" si="8"/>
        <v>-1.7138213840133698E-2</v>
      </c>
      <c r="W20" s="20">
        <f t="shared" si="9"/>
        <v>4.0536801811572043E-2</v>
      </c>
      <c r="X20" s="21" t="s">
        <v>19</v>
      </c>
      <c r="Y20" s="20">
        <f t="shared" si="10"/>
        <v>-2.3580409776684959E-2</v>
      </c>
      <c r="Z20" s="20">
        <f t="shared" si="11"/>
        <v>4.7912927114376211E-2</v>
      </c>
    </row>
    <row r="21" spans="1:26" ht="15.75" thickTop="1" x14ac:dyDescent="0.25">
      <c r="A21" s="660" t="s">
        <v>20</v>
      </c>
      <c r="B21" s="655">
        <v>3248</v>
      </c>
      <c r="C21" s="656">
        <v>3292.1001596117781</v>
      </c>
      <c r="D21" s="656">
        <v>3329.2155721258596</v>
      </c>
      <c r="E21" s="656">
        <v>3370.075918807453</v>
      </c>
      <c r="F21" s="656">
        <v>3402.0960401129478</v>
      </c>
      <c r="G21" s="664">
        <v>3419.918625447368</v>
      </c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 x14ac:dyDescent="0.25">
      <c r="A22" s="652"/>
      <c r="B22" s="652"/>
      <c r="C22" s="652"/>
      <c r="D22" s="652"/>
      <c r="E22" s="652"/>
      <c r="F22" s="652"/>
      <c r="G22" s="652"/>
    </row>
    <row r="23" spans="1:26" x14ac:dyDescent="0.25">
      <c r="A23" s="922" t="s">
        <v>169</v>
      </c>
      <c r="B23" s="923"/>
      <c r="C23" s="923"/>
      <c r="D23" s="923"/>
      <c r="E23" s="923"/>
      <c r="F23" s="923"/>
      <c r="G23" s="924"/>
    </row>
    <row r="24" spans="1:26" x14ac:dyDescent="0.25">
      <c r="A24" s="659" t="s">
        <v>1</v>
      </c>
      <c r="B24" s="653">
        <v>2010</v>
      </c>
      <c r="C24" s="653">
        <v>2015</v>
      </c>
      <c r="D24" s="653">
        <v>2020</v>
      </c>
      <c r="E24" s="653">
        <v>2025</v>
      </c>
      <c r="F24" s="653">
        <v>2030</v>
      </c>
      <c r="G24" s="662">
        <v>2035</v>
      </c>
      <c r="Q24" s="919" t="s">
        <v>223</v>
      </c>
      <c r="R24" s="918"/>
      <c r="S24" s="920">
        <f>(SUM(B$48:B$50,B$61:B$65)/SUM(B$51:B$60))*100</f>
        <v>57.695113056163386</v>
      </c>
    </row>
    <row r="25" spans="1:26" x14ac:dyDescent="0.25">
      <c r="A25" s="659" t="s">
        <v>2</v>
      </c>
      <c r="B25" s="653">
        <v>251</v>
      </c>
      <c r="C25" s="654">
        <v>198.47345001797564</v>
      </c>
      <c r="D25" s="654">
        <v>210.17837210085054</v>
      </c>
      <c r="E25" s="654">
        <v>232.58934718299474</v>
      </c>
      <c r="F25" s="654">
        <v>241.1038977454923</v>
      </c>
      <c r="G25" s="663">
        <v>243.60708875153483</v>
      </c>
      <c r="Q25" s="919" t="s">
        <v>224</v>
      </c>
      <c r="R25" s="918"/>
      <c r="S25" s="920">
        <f>(SUM(B$48:B$50)/SUM(B$51:B$60))*100</f>
        <v>33.795283248237297</v>
      </c>
    </row>
    <row r="26" spans="1:26" x14ac:dyDescent="0.25">
      <c r="A26" s="659" t="s">
        <v>3</v>
      </c>
      <c r="B26" s="653">
        <v>202</v>
      </c>
      <c r="C26" s="654">
        <v>247.89371307522276</v>
      </c>
      <c r="D26" s="654">
        <v>194.85497738902546</v>
      </c>
      <c r="E26" s="654">
        <v>207.31039666942374</v>
      </c>
      <c r="F26" s="654">
        <v>229.5744509289224</v>
      </c>
      <c r="G26" s="663">
        <v>237.82940245231774</v>
      </c>
      <c r="Q26" s="919" t="s">
        <v>225</v>
      </c>
      <c r="R26" s="918"/>
      <c r="S26" s="920">
        <f>(SUM(B$61:B$65)/SUM(B$51:B$60))*100</f>
        <v>23.899829807926089</v>
      </c>
    </row>
    <row r="27" spans="1:26" x14ac:dyDescent="0.25">
      <c r="A27" s="659" t="s">
        <v>4</v>
      </c>
      <c r="B27" s="653">
        <v>231</v>
      </c>
      <c r="C27" s="654">
        <v>198.6293182869311</v>
      </c>
      <c r="D27" s="654">
        <v>244.98365484219516</v>
      </c>
      <c r="E27" s="654">
        <v>191.40905151176537</v>
      </c>
      <c r="F27" s="654">
        <v>204.61660829181272</v>
      </c>
      <c r="G27" s="663">
        <v>226.7277462597296</v>
      </c>
      <c r="Q27" s="919" t="s">
        <v>226</v>
      </c>
      <c r="R27" s="918"/>
      <c r="S27" s="920">
        <f>(SUM(B$61:B$65)/SUM(B$48:B$50))*100</f>
        <v>70.719424460431654</v>
      </c>
    </row>
    <row r="28" spans="1:26" x14ac:dyDescent="0.25">
      <c r="A28" s="659" t="s">
        <v>5</v>
      </c>
      <c r="B28" s="653">
        <v>222</v>
      </c>
      <c r="C28" s="654">
        <v>227.59338596942843</v>
      </c>
      <c r="D28" s="654">
        <v>195.24694405192065</v>
      </c>
      <c r="E28" s="654">
        <v>242.01854049289508</v>
      </c>
      <c r="F28" s="654">
        <v>187.94729693233995</v>
      </c>
      <c r="G28" s="663">
        <v>201.88550644028521</v>
      </c>
      <c r="Q28" s="919" t="s">
        <v>227</v>
      </c>
      <c r="R28" s="918"/>
      <c r="S28" s="921">
        <f>(B$21/B$43)*100</f>
        <v>100.3088326127239</v>
      </c>
    </row>
    <row r="29" spans="1:26" x14ac:dyDescent="0.25">
      <c r="A29" s="659" t="s">
        <v>6</v>
      </c>
      <c r="B29" s="653">
        <v>143</v>
      </c>
      <c r="C29" s="654">
        <v>219.81844545432349</v>
      </c>
      <c r="D29" s="654">
        <v>224.39515864932321</v>
      </c>
      <c r="E29" s="654">
        <v>192.06317523158069</v>
      </c>
      <c r="F29" s="654">
        <v>239.27071822185778</v>
      </c>
      <c r="G29" s="663">
        <v>184.67115457042763</v>
      </c>
      <c r="Q29" s="919" t="s">
        <v>228</v>
      </c>
      <c r="R29" s="918"/>
      <c r="S29" s="921">
        <f>(SUM(B$48)/SUM(B$28:B$33))*1000</f>
        <v>455.55555555555554</v>
      </c>
    </row>
    <row r="30" spans="1:26" x14ac:dyDescent="0.25">
      <c r="A30" s="659" t="s">
        <v>7</v>
      </c>
      <c r="B30" s="653">
        <v>191</v>
      </c>
      <c r="C30" s="654">
        <v>140.16959814990784</v>
      </c>
      <c r="D30" s="654">
        <v>217.631214527281</v>
      </c>
      <c r="E30" s="654">
        <v>221.19305678540718</v>
      </c>
      <c r="F30" s="654">
        <v>188.90442247958958</v>
      </c>
      <c r="G30" s="663">
        <v>236.51475286245523</v>
      </c>
      <c r="Q30" s="919" t="s">
        <v>229</v>
      </c>
      <c r="R30" s="918"/>
      <c r="S30" s="921">
        <f>(SUM(B$52:B$54)/SUM(B$48:B$51,B$55:B$65))*100</f>
        <v>18.747711461003298</v>
      </c>
    </row>
    <row r="31" spans="1:26" x14ac:dyDescent="0.25">
      <c r="A31" s="659" t="s">
        <v>8</v>
      </c>
      <c r="B31" s="653">
        <v>156</v>
      </c>
      <c r="C31" s="654">
        <v>188.12045638283945</v>
      </c>
      <c r="D31" s="654">
        <v>137.0810126587634</v>
      </c>
      <c r="E31" s="654">
        <v>214.97771453266066</v>
      </c>
      <c r="F31" s="654">
        <v>217.53024007887478</v>
      </c>
      <c r="G31" s="663">
        <v>185.37076128372067</v>
      </c>
      <c r="Q31" s="918"/>
      <c r="R31" s="918"/>
      <c r="S31" s="904"/>
    </row>
    <row r="32" spans="1:26" x14ac:dyDescent="0.25">
      <c r="A32" s="659" t="s">
        <v>9</v>
      </c>
      <c r="B32" s="653">
        <v>157</v>
      </c>
      <c r="C32" s="654">
        <v>152.9987992205541</v>
      </c>
      <c r="D32" s="654">
        <v>185.04313785591427</v>
      </c>
      <c r="E32" s="654">
        <v>133.87576443066277</v>
      </c>
      <c r="F32" s="654">
        <v>212.07860441199335</v>
      </c>
      <c r="G32" s="663">
        <v>213.62731550682108</v>
      </c>
      <c r="Q32" s="904"/>
      <c r="R32" s="904"/>
      <c r="S32" s="904"/>
    </row>
    <row r="33" spans="1:19" x14ac:dyDescent="0.25">
      <c r="A33" s="659" t="s">
        <v>10</v>
      </c>
      <c r="B33" s="653">
        <v>211</v>
      </c>
      <c r="C33" s="654">
        <v>153.3311935727744</v>
      </c>
      <c r="D33" s="654">
        <v>150.1869210936477</v>
      </c>
      <c r="E33" s="654">
        <v>182.15506802022642</v>
      </c>
      <c r="F33" s="654">
        <v>130.84184442041746</v>
      </c>
      <c r="G33" s="663">
        <v>209.37751876926455</v>
      </c>
      <c r="Q33" s="904"/>
      <c r="R33" s="904"/>
      <c r="S33" s="904"/>
    </row>
    <row r="34" spans="1:19" x14ac:dyDescent="0.25">
      <c r="A34" s="660" t="s">
        <v>11</v>
      </c>
      <c r="B34" s="655">
        <v>233</v>
      </c>
      <c r="C34" s="656">
        <v>206.23729396943179</v>
      </c>
      <c r="D34" s="656">
        <v>149.40878558863335</v>
      </c>
      <c r="E34" s="656">
        <v>147.09386118071774</v>
      </c>
      <c r="F34" s="656">
        <v>178.89484496952926</v>
      </c>
      <c r="G34" s="664">
        <v>127.5687524483733</v>
      </c>
      <c r="Q34" s="904"/>
      <c r="R34" s="904"/>
      <c r="S34" s="904"/>
    </row>
    <row r="35" spans="1:19" x14ac:dyDescent="0.25">
      <c r="A35" s="660" t="s">
        <v>12</v>
      </c>
      <c r="B35" s="655">
        <v>251</v>
      </c>
      <c r="C35" s="656">
        <v>226.75740652558861</v>
      </c>
      <c r="D35" s="656">
        <v>200.70402120325741</v>
      </c>
      <c r="E35" s="656">
        <v>144.94670698409098</v>
      </c>
      <c r="F35" s="656">
        <v>143.44022310454085</v>
      </c>
      <c r="G35" s="664">
        <v>174.91208640573123</v>
      </c>
      <c r="Q35" s="904"/>
      <c r="R35" s="904"/>
      <c r="S35" s="904"/>
    </row>
    <row r="36" spans="1:19" x14ac:dyDescent="0.25">
      <c r="A36" s="660" t="s">
        <v>13</v>
      </c>
      <c r="B36" s="655">
        <v>240</v>
      </c>
      <c r="C36" s="656">
        <v>245.10226563098084</v>
      </c>
      <c r="D36" s="656">
        <v>221.0973226470428</v>
      </c>
      <c r="E36" s="656">
        <v>195.68499353023236</v>
      </c>
      <c r="F36" s="656">
        <v>140.88353065313245</v>
      </c>
      <c r="G36" s="664">
        <v>140.14230634607645</v>
      </c>
      <c r="Q36" s="904"/>
      <c r="R36" s="904"/>
      <c r="S36" s="904"/>
    </row>
    <row r="37" spans="1:19" x14ac:dyDescent="0.25">
      <c r="A37" s="660" t="s">
        <v>14</v>
      </c>
      <c r="B37" s="655">
        <v>189</v>
      </c>
      <c r="C37" s="656">
        <v>233.34320715786203</v>
      </c>
      <c r="D37" s="656">
        <v>237.8019698663951</v>
      </c>
      <c r="E37" s="656">
        <v>214.19072672403962</v>
      </c>
      <c r="F37" s="656">
        <v>189.57112484138895</v>
      </c>
      <c r="G37" s="664">
        <v>136.05206545569968</v>
      </c>
      <c r="Q37" s="904"/>
      <c r="R37" s="904"/>
      <c r="S37" s="904"/>
    </row>
    <row r="38" spans="1:19" x14ac:dyDescent="0.25">
      <c r="A38" s="660" t="s">
        <v>15</v>
      </c>
      <c r="B38" s="655">
        <v>145</v>
      </c>
      <c r="C38" s="656">
        <v>180.10698877084067</v>
      </c>
      <c r="D38" s="656">
        <v>222.39306820910505</v>
      </c>
      <c r="E38" s="656">
        <v>226.16083093297738</v>
      </c>
      <c r="F38" s="656">
        <v>203.41021383214624</v>
      </c>
      <c r="G38" s="664">
        <v>180.02620097490544</v>
      </c>
      <c r="Q38" s="904"/>
      <c r="R38" s="904"/>
      <c r="S38" s="904"/>
    </row>
    <row r="39" spans="1:19" x14ac:dyDescent="0.25">
      <c r="A39" s="660" t="s">
        <v>16</v>
      </c>
      <c r="B39" s="655">
        <v>140</v>
      </c>
      <c r="C39" s="656">
        <v>134.50035456860013</v>
      </c>
      <c r="D39" s="656">
        <v>167.64504410506581</v>
      </c>
      <c r="E39" s="656">
        <v>207.01985094328634</v>
      </c>
      <c r="F39" s="656">
        <v>210.08423598710743</v>
      </c>
      <c r="G39" s="664">
        <v>188.67633719410165</v>
      </c>
      <c r="Q39" s="904"/>
      <c r="R39" s="904"/>
      <c r="S39" s="904"/>
    </row>
    <row r="40" spans="1:19" x14ac:dyDescent="0.25">
      <c r="A40" s="660" t="s">
        <v>17</v>
      </c>
      <c r="B40" s="655">
        <v>100</v>
      </c>
      <c r="C40" s="656">
        <v>129.00266222905194</v>
      </c>
      <c r="D40" s="656">
        <v>123.50990316723687</v>
      </c>
      <c r="E40" s="656">
        <v>154.48084216644878</v>
      </c>
      <c r="F40" s="656">
        <v>190.77265978757794</v>
      </c>
      <c r="G40" s="664">
        <v>193.18492242182032</v>
      </c>
      <c r="Q40" s="904"/>
      <c r="R40" s="904"/>
      <c r="S40" s="904"/>
    </row>
    <row r="41" spans="1:19" x14ac:dyDescent="0.25">
      <c r="A41" s="660" t="s">
        <v>18</v>
      </c>
      <c r="B41" s="655">
        <v>74</v>
      </c>
      <c r="C41" s="656">
        <v>86.888659752221045</v>
      </c>
      <c r="D41" s="656">
        <v>112.22908505505946</v>
      </c>
      <c r="E41" s="656">
        <v>107.07877879718431</v>
      </c>
      <c r="F41" s="656">
        <v>134.40052816294272</v>
      </c>
      <c r="G41" s="664">
        <v>165.97229013844256</v>
      </c>
      <c r="Q41" s="904"/>
      <c r="R41" s="904"/>
      <c r="S41" s="904"/>
    </row>
    <row r="42" spans="1:19" ht="15.75" thickBot="1" x14ac:dyDescent="0.3">
      <c r="A42" s="661" t="s">
        <v>19</v>
      </c>
      <c r="B42" s="657">
        <v>102</v>
      </c>
      <c r="C42" s="658">
        <v>142.34333214516653</v>
      </c>
      <c r="D42" s="658">
        <v>185.29910752266289</v>
      </c>
      <c r="E42" s="658">
        <v>240.53843135011772</v>
      </c>
      <c r="F42" s="658">
        <v>280.76546781462713</v>
      </c>
      <c r="G42" s="665">
        <v>335.46372765060806</v>
      </c>
      <c r="Q42" s="904"/>
      <c r="R42" s="904"/>
      <c r="S42" s="904"/>
    </row>
    <row r="43" spans="1:19" ht="15.75" thickTop="1" x14ac:dyDescent="0.25">
      <c r="A43" s="660" t="s">
        <v>20</v>
      </c>
      <c r="B43" s="655">
        <v>3238</v>
      </c>
      <c r="C43" s="656">
        <v>3311.3105308797008</v>
      </c>
      <c r="D43" s="656">
        <v>3379.6897005333799</v>
      </c>
      <c r="E43" s="656">
        <v>3454.787137466712</v>
      </c>
      <c r="F43" s="656">
        <v>3524.0909126642941</v>
      </c>
      <c r="G43" s="664">
        <v>3581.6099359323152</v>
      </c>
      <c r="Q43" s="904"/>
      <c r="R43" s="904"/>
      <c r="S43" s="904"/>
    </row>
    <row r="44" spans="1:19" x14ac:dyDescent="0.25">
      <c r="A44" s="652"/>
      <c r="B44" s="652"/>
      <c r="C44" s="652"/>
      <c r="D44" s="652"/>
      <c r="E44" s="652"/>
      <c r="F44" s="652"/>
      <c r="G44" s="652"/>
      <c r="Q44" s="919" t="s">
        <v>223</v>
      </c>
      <c r="R44" s="918"/>
      <c r="S44" s="920">
        <f>(SUM(C$48:C$50,C$61:C$65)/SUM(C$51:C$60))*100</f>
        <v>62.763337811517395</v>
      </c>
    </row>
    <row r="45" spans="1:19" x14ac:dyDescent="0.25">
      <c r="A45" s="652"/>
      <c r="B45" s="652"/>
      <c r="C45" s="652"/>
      <c r="D45" s="652"/>
      <c r="E45" s="652"/>
      <c r="F45" s="652"/>
      <c r="G45" s="652"/>
      <c r="Q45" s="919" t="s">
        <v>224</v>
      </c>
      <c r="R45" s="918"/>
      <c r="S45" s="920">
        <f>(SUM(C$48:C$50)/SUM(C$51:C$60))*100</f>
        <v>32.379741202019034</v>
      </c>
    </row>
    <row r="46" spans="1:19" x14ac:dyDescent="0.25">
      <c r="A46" s="922" t="s">
        <v>170</v>
      </c>
      <c r="B46" s="923"/>
      <c r="C46" s="923"/>
      <c r="D46" s="923"/>
      <c r="E46" s="923"/>
      <c r="F46" s="923"/>
      <c r="G46" s="924"/>
      <c r="Q46" s="919" t="s">
        <v>225</v>
      </c>
      <c r="R46" s="918"/>
      <c r="S46" s="920">
        <f>(SUM(C$61:C$65)/SUM(C$51:C$60))*100</f>
        <v>30.383596609498369</v>
      </c>
    </row>
    <row r="47" spans="1:19" x14ac:dyDescent="0.25">
      <c r="A47" s="659" t="s">
        <v>1</v>
      </c>
      <c r="B47" s="653">
        <v>2010</v>
      </c>
      <c r="C47" s="653">
        <v>2015</v>
      </c>
      <c r="D47" s="653">
        <v>2020</v>
      </c>
      <c r="E47" s="653">
        <v>2025</v>
      </c>
      <c r="F47" s="653">
        <v>2030</v>
      </c>
      <c r="G47" s="662">
        <v>2035</v>
      </c>
      <c r="Q47" s="919" t="s">
        <v>226</v>
      </c>
      <c r="R47" s="918"/>
      <c r="S47" s="920">
        <f>(SUM(C$61:C$65)/SUM(C$48:C$50))*100</f>
        <v>93.835205228891098</v>
      </c>
    </row>
    <row r="48" spans="1:19" x14ac:dyDescent="0.25">
      <c r="A48" s="659" t="s">
        <v>2</v>
      </c>
      <c r="B48" s="653">
        <v>492</v>
      </c>
      <c r="C48" s="654">
        <v>405.23861026153349</v>
      </c>
      <c r="D48" s="654">
        <v>428.93346602984144</v>
      </c>
      <c r="E48" s="654">
        <v>474.67215818666239</v>
      </c>
      <c r="F48" s="654">
        <v>492.04877068745225</v>
      </c>
      <c r="G48" s="663">
        <v>497.15732398502723</v>
      </c>
      <c r="Q48" s="919" t="s">
        <v>227</v>
      </c>
      <c r="R48" s="918"/>
      <c r="S48" s="921">
        <f>(C$21/C$43)*100</f>
        <v>99.419855942570905</v>
      </c>
    </row>
    <row r="49" spans="1:19" x14ac:dyDescent="0.25">
      <c r="A49" s="659" t="s">
        <v>3</v>
      </c>
      <c r="B49" s="653">
        <v>430</v>
      </c>
      <c r="C49" s="654">
        <v>485.08710031059377</v>
      </c>
      <c r="D49" s="654">
        <v>397.8358000473122</v>
      </c>
      <c r="E49" s="654">
        <v>422.75896531988479</v>
      </c>
      <c r="F49" s="654">
        <v>468.17036098041478</v>
      </c>
      <c r="G49" s="663">
        <v>485.00451756247423</v>
      </c>
      <c r="Q49" s="919" t="s">
        <v>228</v>
      </c>
      <c r="R49" s="918"/>
      <c r="S49" s="921">
        <f>(SUM(C$48)/SUM(C$28:C$33))*1000</f>
        <v>374.51633193075924</v>
      </c>
    </row>
    <row r="50" spans="1:19" x14ac:dyDescent="0.25">
      <c r="A50" s="659" t="s">
        <v>4</v>
      </c>
      <c r="B50" s="653">
        <v>468</v>
      </c>
      <c r="C50" s="654">
        <v>423.34069664030761</v>
      </c>
      <c r="D50" s="654">
        <v>479.11437870560212</v>
      </c>
      <c r="E50" s="654">
        <v>391.24900926120029</v>
      </c>
      <c r="F50" s="654">
        <v>417.42987187473625</v>
      </c>
      <c r="G50" s="663">
        <v>462.55832614427015</v>
      </c>
      <c r="Q50" s="919" t="s">
        <v>229</v>
      </c>
      <c r="R50" s="918"/>
      <c r="S50" s="921">
        <f>(SUM(C$52:C$54)/SUM(C$48:C$51,C$55:C$65))*100</f>
        <v>20.220551532037824</v>
      </c>
    </row>
    <row r="51" spans="1:19" x14ac:dyDescent="0.25">
      <c r="A51" s="659" t="s">
        <v>5</v>
      </c>
      <c r="B51" s="653">
        <v>450</v>
      </c>
      <c r="C51" s="654">
        <v>461.26845709558006</v>
      </c>
      <c r="D51" s="654">
        <v>416.62065629992725</v>
      </c>
      <c r="E51" s="654">
        <v>473.02029472299506</v>
      </c>
      <c r="F51" s="654">
        <v>384.60509876894326</v>
      </c>
      <c r="G51" s="663">
        <v>411.99862516577207</v>
      </c>
      <c r="Q51" s="904"/>
      <c r="R51" s="904"/>
      <c r="S51" s="904"/>
    </row>
    <row r="52" spans="1:19" x14ac:dyDescent="0.25">
      <c r="A52" s="659" t="s">
        <v>6</v>
      </c>
      <c r="B52" s="653">
        <v>309</v>
      </c>
      <c r="C52" s="654">
        <v>444.44089871091705</v>
      </c>
      <c r="D52" s="654">
        <v>453.9079187474515</v>
      </c>
      <c r="E52" s="654">
        <v>409.31506549878247</v>
      </c>
      <c r="F52" s="654">
        <v>466.31928941455664</v>
      </c>
      <c r="G52" s="663">
        <v>377.45218164370397</v>
      </c>
      <c r="Q52" s="904"/>
      <c r="R52" s="904"/>
      <c r="S52" s="904"/>
    </row>
    <row r="53" spans="1:19" x14ac:dyDescent="0.25">
      <c r="A53" s="659" t="s">
        <v>7</v>
      </c>
      <c r="B53" s="653">
        <v>370</v>
      </c>
      <c r="C53" s="654">
        <v>302.33040020929855</v>
      </c>
      <c r="D53" s="654">
        <v>438.20948845286711</v>
      </c>
      <c r="E53" s="654">
        <v>445.87279110179884</v>
      </c>
      <c r="F53" s="654">
        <v>401.41958630752049</v>
      </c>
      <c r="G53" s="663">
        <v>458.94802043661417</v>
      </c>
      <c r="Q53" s="904"/>
      <c r="R53" s="904"/>
      <c r="S53" s="904"/>
    </row>
    <row r="54" spans="1:19" x14ac:dyDescent="0.25">
      <c r="A54" s="659" t="s">
        <v>8</v>
      </c>
      <c r="B54" s="653">
        <v>345</v>
      </c>
      <c r="C54" s="654">
        <v>363.89243080580519</v>
      </c>
      <c r="D54" s="654">
        <v>296.29766558427809</v>
      </c>
      <c r="E54" s="654">
        <v>432.67400697740618</v>
      </c>
      <c r="F54" s="654">
        <v>438.57923434233339</v>
      </c>
      <c r="G54" s="663">
        <v>394.29476214403235</v>
      </c>
      <c r="Q54" s="904"/>
      <c r="R54" s="904"/>
      <c r="S54" s="904"/>
    </row>
    <row r="55" spans="1:19" x14ac:dyDescent="0.25">
      <c r="A55" s="659" t="s">
        <v>9</v>
      </c>
      <c r="B55" s="653">
        <v>330</v>
      </c>
      <c r="C55" s="654">
        <v>338.63470417455233</v>
      </c>
      <c r="D55" s="654">
        <v>357.38891878359573</v>
      </c>
      <c r="E55" s="654">
        <v>289.9686961224138</v>
      </c>
      <c r="F55" s="654">
        <v>426.60665078781682</v>
      </c>
      <c r="G55" s="663">
        <v>430.76176860660462</v>
      </c>
      <c r="Q55" s="904"/>
      <c r="R55" s="904"/>
      <c r="S55" s="904"/>
    </row>
    <row r="56" spans="1:19" x14ac:dyDescent="0.25">
      <c r="A56" s="659" t="s">
        <v>10</v>
      </c>
      <c r="B56" s="653">
        <v>419</v>
      </c>
      <c r="C56" s="654">
        <v>322.00374550979461</v>
      </c>
      <c r="D56" s="654">
        <v>331.97743476824064</v>
      </c>
      <c r="E56" s="654">
        <v>350.62634682137275</v>
      </c>
      <c r="F56" s="654">
        <v>283.41275037428875</v>
      </c>
      <c r="G56" s="663">
        <v>420.13583976039149</v>
      </c>
      <c r="Q56" s="904"/>
      <c r="R56" s="904"/>
      <c r="S56" s="904"/>
    </row>
    <row r="57" spans="1:19" x14ac:dyDescent="0.25">
      <c r="A57" s="660" t="s">
        <v>11</v>
      </c>
      <c r="B57" s="655">
        <v>490</v>
      </c>
      <c r="C57" s="656">
        <v>409.59944431488577</v>
      </c>
      <c r="D57" s="656">
        <v>314.44057468336564</v>
      </c>
      <c r="E57" s="656">
        <v>325.7338080955339</v>
      </c>
      <c r="F57" s="656">
        <v>344.1423470034847</v>
      </c>
      <c r="G57" s="664">
        <v>277.20629327929913</v>
      </c>
      <c r="Q57" s="904"/>
      <c r="R57" s="904"/>
      <c r="S57" s="904"/>
    </row>
    <row r="58" spans="1:19" x14ac:dyDescent="0.25">
      <c r="A58" s="660" t="s">
        <v>12</v>
      </c>
      <c r="B58" s="655">
        <v>521</v>
      </c>
      <c r="C58" s="656">
        <v>474.6564041413294</v>
      </c>
      <c r="D58" s="656">
        <v>396.45052409032337</v>
      </c>
      <c r="E58" s="656">
        <v>303.91419774616622</v>
      </c>
      <c r="F58" s="656">
        <v>316.26197597717209</v>
      </c>
      <c r="G58" s="664">
        <v>334.47106224044671</v>
      </c>
      <c r="Q58" s="904"/>
      <c r="R58" s="904"/>
      <c r="S58" s="904"/>
    </row>
    <row r="59" spans="1:19" x14ac:dyDescent="0.25">
      <c r="A59" s="660" t="s">
        <v>13</v>
      </c>
      <c r="B59" s="655">
        <v>453</v>
      </c>
      <c r="C59" s="656">
        <v>507.20335325667816</v>
      </c>
      <c r="D59" s="656">
        <v>460.88538275605657</v>
      </c>
      <c r="E59" s="656">
        <v>384.63089845391045</v>
      </c>
      <c r="F59" s="656">
        <v>294.44890857487974</v>
      </c>
      <c r="G59" s="664">
        <v>307.80448540129203</v>
      </c>
      <c r="Q59" s="904"/>
      <c r="R59" s="904"/>
      <c r="S59" s="904"/>
    </row>
    <row r="60" spans="1:19" x14ac:dyDescent="0.25">
      <c r="A60" s="660" t="s">
        <v>14</v>
      </c>
      <c r="B60" s="655">
        <v>426</v>
      </c>
      <c r="C60" s="656">
        <v>433.03287582941482</v>
      </c>
      <c r="D60" s="656">
        <v>484.84949340565231</v>
      </c>
      <c r="E60" s="656">
        <v>439.38254757181687</v>
      </c>
      <c r="F60" s="656">
        <v>366.65744993822562</v>
      </c>
      <c r="G60" s="664">
        <v>280.09106080147927</v>
      </c>
      <c r="Q60" s="904"/>
      <c r="R60" s="904"/>
      <c r="S60" s="904"/>
    </row>
    <row r="61" spans="1:19" x14ac:dyDescent="0.25">
      <c r="A61" s="660" t="s">
        <v>15</v>
      </c>
      <c r="B61" s="655">
        <v>279</v>
      </c>
      <c r="C61" s="656">
        <v>399.97165927508274</v>
      </c>
      <c r="D61" s="656">
        <v>406.21504474349115</v>
      </c>
      <c r="E61" s="656">
        <v>454.81882405254566</v>
      </c>
      <c r="F61" s="656">
        <v>411.07186531757782</v>
      </c>
      <c r="G61" s="664">
        <v>342.99995921930838</v>
      </c>
      <c r="Q61" s="904"/>
      <c r="R61" s="904"/>
      <c r="S61" s="904"/>
    </row>
    <row r="62" spans="1:19" x14ac:dyDescent="0.25">
      <c r="A62" s="660" t="s">
        <v>16</v>
      </c>
      <c r="B62" s="655">
        <v>248</v>
      </c>
      <c r="C62" s="656">
        <v>255.50259026692453</v>
      </c>
      <c r="D62" s="656">
        <v>366.99294499110681</v>
      </c>
      <c r="E62" s="656">
        <v>372.39297110223606</v>
      </c>
      <c r="F62" s="656">
        <v>416.93925436012165</v>
      </c>
      <c r="G62" s="664">
        <v>375.8296863273581</v>
      </c>
      <c r="Q62" s="904"/>
      <c r="R62" s="904"/>
      <c r="S62" s="904"/>
    </row>
    <row r="63" spans="1:19" x14ac:dyDescent="0.25">
      <c r="A63" s="660" t="s">
        <v>17</v>
      </c>
      <c r="B63" s="655">
        <v>174</v>
      </c>
      <c r="C63" s="656">
        <v>220.90501158893176</v>
      </c>
      <c r="D63" s="656">
        <v>226.37435607132463</v>
      </c>
      <c r="E63" s="656">
        <v>324.63088017500525</v>
      </c>
      <c r="F63" s="656">
        <v>330.82506180133191</v>
      </c>
      <c r="G63" s="664">
        <v>369.3545632248069</v>
      </c>
      <c r="Q63" s="904"/>
      <c r="R63" s="904"/>
      <c r="S63" s="904"/>
    </row>
    <row r="64" spans="1:19" x14ac:dyDescent="0.25">
      <c r="A64" s="660" t="s">
        <v>18</v>
      </c>
      <c r="B64" s="655">
        <v>125</v>
      </c>
      <c r="C64" s="656">
        <v>144.64992124499324</v>
      </c>
      <c r="D64" s="656">
        <v>184.05579657167468</v>
      </c>
      <c r="E64" s="656">
        <v>187.39056741181327</v>
      </c>
      <c r="F64" s="656">
        <v>267.78053535831731</v>
      </c>
      <c r="G64" s="664">
        <v>274.89744524569767</v>
      </c>
      <c r="Q64" s="919" t="s">
        <v>223</v>
      </c>
      <c r="R64" s="918"/>
      <c r="S64" s="920">
        <f>(SUM(D$48:D$50,D$61:D$65)/SUM(D$51:D$60))*100</f>
        <v>69.801509250289456</v>
      </c>
    </row>
    <row r="65" spans="1:19" ht="15.75" thickBot="1" x14ac:dyDescent="0.3">
      <c r="A65" s="661" t="s">
        <v>19</v>
      </c>
      <c r="B65" s="657">
        <v>157</v>
      </c>
      <c r="C65" s="658">
        <v>211.6523868548561</v>
      </c>
      <c r="D65" s="658">
        <v>268.35542792712863</v>
      </c>
      <c r="E65" s="658">
        <v>341.81102765262085</v>
      </c>
      <c r="F65" s="658">
        <v>399.46794090806748</v>
      </c>
      <c r="G65" s="665">
        <v>500.56264019110449</v>
      </c>
      <c r="Q65" s="919" t="s">
        <v>224</v>
      </c>
      <c r="R65" s="918"/>
      <c r="S65" s="920">
        <f>(SUM(D$48:D$50)/SUM(D$51:D$60))*100</f>
        <v>33.051743135059688</v>
      </c>
    </row>
    <row r="66" spans="1:19" ht="15.75" thickTop="1" x14ac:dyDescent="0.25">
      <c r="A66" s="660" t="s">
        <v>20</v>
      </c>
      <c r="B66" s="655">
        <v>6486</v>
      </c>
      <c r="C66" s="656">
        <v>6603.4106904914806</v>
      </c>
      <c r="D66" s="656">
        <v>6708.9052726592408</v>
      </c>
      <c r="E66" s="656">
        <v>6824.8630562741655</v>
      </c>
      <c r="F66" s="656">
        <v>6926.1869527772415</v>
      </c>
      <c r="G66" s="664">
        <v>7001.5285613796823</v>
      </c>
      <c r="Q66" s="919" t="s">
        <v>225</v>
      </c>
      <c r="R66" s="918"/>
      <c r="S66" s="920">
        <f>(SUM(D$61:D$65)/SUM(D$51:D$60))*100</f>
        <v>36.74976611522974</v>
      </c>
    </row>
    <row r="67" spans="1:19" x14ac:dyDescent="0.25">
      <c r="Q67" s="919" t="s">
        <v>226</v>
      </c>
      <c r="R67" s="918"/>
      <c r="S67" s="920">
        <f>(SUM(D$61:D$65)/SUM(D$48:D$50))*100</f>
        <v>111.18858683204327</v>
      </c>
    </row>
    <row r="68" spans="1:19" x14ac:dyDescent="0.25">
      <c r="Q68" s="919" t="s">
        <v>227</v>
      </c>
      <c r="R68" s="918"/>
      <c r="S68" s="921">
        <f>(D$21/D$43)*100</f>
        <v>98.506545485535128</v>
      </c>
    </row>
    <row r="69" spans="1:19" x14ac:dyDescent="0.25">
      <c r="Q69" s="919" t="s">
        <v>228</v>
      </c>
      <c r="R69" s="918"/>
      <c r="S69" s="921">
        <f>(SUM(D$48)/SUM(D$28:D$33))*1000</f>
        <v>386.57128772285785</v>
      </c>
    </row>
    <row r="70" spans="1:19" x14ac:dyDescent="0.25">
      <c r="Q70" s="919" t="s">
        <v>229</v>
      </c>
      <c r="R70" s="918"/>
      <c r="S70" s="921">
        <f>(SUM(D$52:D$54)/SUM(D$48:D$51,D$55:D$65))*100</f>
        <v>21.527346843430369</v>
      </c>
    </row>
    <row r="71" spans="1:19" x14ac:dyDescent="0.25">
      <c r="Q71" s="904"/>
      <c r="R71" s="904"/>
      <c r="S71" s="904"/>
    </row>
    <row r="72" spans="1:19" x14ac:dyDescent="0.25">
      <c r="Q72" s="904"/>
      <c r="R72" s="904"/>
      <c r="S72" s="904"/>
    </row>
    <row r="73" spans="1:19" x14ac:dyDescent="0.25">
      <c r="Q73" s="904"/>
      <c r="R73" s="904"/>
      <c r="S73" s="904"/>
    </row>
    <row r="74" spans="1:19" x14ac:dyDescent="0.25">
      <c r="Q74" s="904"/>
      <c r="R74" s="904"/>
      <c r="S74" s="904"/>
    </row>
    <row r="75" spans="1:19" x14ac:dyDescent="0.25">
      <c r="Q75" s="904"/>
      <c r="R75" s="904"/>
      <c r="S75" s="904"/>
    </row>
    <row r="76" spans="1:19" x14ac:dyDescent="0.25">
      <c r="Q76" s="904"/>
      <c r="R76" s="904"/>
      <c r="S76" s="904"/>
    </row>
    <row r="77" spans="1:19" x14ac:dyDescent="0.25">
      <c r="Q77" s="904"/>
      <c r="R77" s="904"/>
      <c r="S77" s="904"/>
    </row>
    <row r="78" spans="1:19" x14ac:dyDescent="0.25">
      <c r="Q78" s="904"/>
      <c r="R78" s="904"/>
      <c r="S78" s="904"/>
    </row>
    <row r="79" spans="1:19" x14ac:dyDescent="0.25">
      <c r="Q79" s="904"/>
      <c r="R79" s="904"/>
      <c r="S79" s="904"/>
    </row>
    <row r="80" spans="1:19" x14ac:dyDescent="0.25">
      <c r="Q80" s="904"/>
      <c r="R80" s="904"/>
      <c r="S80" s="904"/>
    </row>
    <row r="81" spans="17:19" x14ac:dyDescent="0.25">
      <c r="Q81" s="904"/>
      <c r="R81" s="904"/>
      <c r="S81" s="904"/>
    </row>
    <row r="82" spans="17:19" x14ac:dyDescent="0.25">
      <c r="Q82" s="904"/>
      <c r="R82" s="904"/>
      <c r="S82" s="904"/>
    </row>
    <row r="83" spans="17:19" x14ac:dyDescent="0.25">
      <c r="Q83" s="904"/>
      <c r="R83" s="904"/>
      <c r="S83" s="904"/>
    </row>
    <row r="84" spans="17:19" x14ac:dyDescent="0.25">
      <c r="Q84" s="919" t="s">
        <v>223</v>
      </c>
      <c r="R84" s="918"/>
      <c r="S84" s="920">
        <f>(SUM(E$48:E$50,E$61:E$65)/SUM(E$51:E$60))*100</f>
        <v>77.032881833304586</v>
      </c>
    </row>
    <row r="85" spans="17:19" x14ac:dyDescent="0.25">
      <c r="Q85" s="919" t="s">
        <v>224</v>
      </c>
      <c r="R85" s="918"/>
      <c r="S85" s="920">
        <f>(SUM(E$48:E$50)/SUM(E$51:E$60))*100</f>
        <v>33.427594925215345</v>
      </c>
    </row>
    <row r="86" spans="17:19" x14ac:dyDescent="0.25">
      <c r="Q86" s="919" t="s">
        <v>225</v>
      </c>
      <c r="R86" s="918"/>
      <c r="S86" s="920">
        <f>(SUM(E$61:E$65)/SUM(E$51:E$60))*100</f>
        <v>43.605286908089255</v>
      </c>
    </row>
    <row r="87" spans="17:19" x14ac:dyDescent="0.25">
      <c r="Q87" s="919" t="s">
        <v>226</v>
      </c>
      <c r="R87" s="918"/>
      <c r="S87" s="920">
        <f>(SUM(E$61:E$65)/SUM(E$48:E$50))*100</f>
        <v>130.44697653433812</v>
      </c>
    </row>
    <row r="88" spans="17:19" x14ac:dyDescent="0.25">
      <c r="Q88" s="919" t="s">
        <v>227</v>
      </c>
      <c r="R88" s="918"/>
      <c r="S88" s="921">
        <f>(E$21/E$43)*100</f>
        <v>97.548004687739592</v>
      </c>
    </row>
    <row r="89" spans="17:19" x14ac:dyDescent="0.25">
      <c r="Q89" s="919" t="s">
        <v>228</v>
      </c>
      <c r="R89" s="918"/>
      <c r="S89" s="921">
        <f>(SUM(E$48)/SUM(E$28:E$33))*1000</f>
        <v>400.13388908592015</v>
      </c>
    </row>
    <row r="90" spans="17:19" x14ac:dyDescent="0.25">
      <c r="Q90" s="919" t="s">
        <v>229</v>
      </c>
      <c r="R90" s="918"/>
      <c r="S90" s="921">
        <f>(SUM(E$52:E$54)/SUM(E$48:E$51,E$55:E$65))*100</f>
        <v>23.259194259824213</v>
      </c>
    </row>
    <row r="91" spans="17:19" x14ac:dyDescent="0.25">
      <c r="Q91" s="904"/>
      <c r="R91" s="904"/>
      <c r="S91" s="904"/>
    </row>
    <row r="92" spans="17:19" x14ac:dyDescent="0.25">
      <c r="Q92" s="904"/>
      <c r="R92" s="904"/>
      <c r="S92" s="904"/>
    </row>
    <row r="93" spans="17:19" x14ac:dyDescent="0.25">
      <c r="Q93" s="904"/>
      <c r="R93" s="904"/>
      <c r="S93" s="904"/>
    </row>
    <row r="94" spans="17:19" x14ac:dyDescent="0.25">
      <c r="Q94" s="904"/>
      <c r="R94" s="904"/>
      <c r="S94" s="904"/>
    </row>
    <row r="95" spans="17:19" x14ac:dyDescent="0.25">
      <c r="Q95" s="904"/>
      <c r="R95" s="904"/>
      <c r="S95" s="904"/>
    </row>
    <row r="96" spans="17:19" x14ac:dyDescent="0.25">
      <c r="Q96" s="904"/>
      <c r="R96" s="904"/>
      <c r="S96" s="904"/>
    </row>
    <row r="97" spans="17:19" x14ac:dyDescent="0.25">
      <c r="Q97" s="904"/>
      <c r="R97" s="904"/>
      <c r="S97" s="904"/>
    </row>
    <row r="98" spans="17:19" x14ac:dyDescent="0.25">
      <c r="Q98" s="904"/>
      <c r="R98" s="904"/>
      <c r="S98" s="904"/>
    </row>
    <row r="99" spans="17:19" x14ac:dyDescent="0.25">
      <c r="Q99" s="904"/>
      <c r="R99" s="904"/>
      <c r="S99" s="904"/>
    </row>
    <row r="100" spans="17:19" x14ac:dyDescent="0.25">
      <c r="Q100" s="904"/>
      <c r="R100" s="904"/>
      <c r="S100" s="904"/>
    </row>
    <row r="101" spans="17:19" x14ac:dyDescent="0.25">
      <c r="Q101" s="904"/>
      <c r="R101" s="904"/>
      <c r="S101" s="904"/>
    </row>
    <row r="102" spans="17:19" x14ac:dyDescent="0.25">
      <c r="Q102" s="904"/>
      <c r="R102" s="904"/>
      <c r="S102" s="904"/>
    </row>
    <row r="103" spans="17:19" x14ac:dyDescent="0.25">
      <c r="Q103" s="904"/>
      <c r="R103" s="904"/>
      <c r="S103" s="904"/>
    </row>
    <row r="104" spans="17:19" x14ac:dyDescent="0.25">
      <c r="Q104" s="919" t="s">
        <v>223</v>
      </c>
      <c r="R104" s="918"/>
      <c r="S104" s="920">
        <f>(SUM(F$48:F$50,F$61:F$65)/SUM(F$51:F$60))*100</f>
        <v>86.065113795056362</v>
      </c>
    </row>
    <row r="105" spans="17:19" x14ac:dyDescent="0.25">
      <c r="Q105" s="919" t="s">
        <v>224</v>
      </c>
      <c r="R105" s="918"/>
      <c r="S105" s="920">
        <f>(SUM(F$48:F$50)/SUM(F$51:F$60))*100</f>
        <v>37.009168300173748</v>
      </c>
    </row>
    <row r="106" spans="17:19" x14ac:dyDescent="0.25">
      <c r="Q106" s="919" t="s">
        <v>225</v>
      </c>
      <c r="R106" s="918"/>
      <c r="S106" s="920">
        <f>(SUM(F$61:F$65)/SUM(F$51:F$60))*100</f>
        <v>49.055945494882621</v>
      </c>
    </row>
    <row r="107" spans="17:19" x14ac:dyDescent="0.25">
      <c r="Q107" s="919" t="s">
        <v>226</v>
      </c>
      <c r="R107" s="918"/>
      <c r="S107" s="920">
        <f>(SUM(F$61:F$65)/SUM(F$48:F$50))*100</f>
        <v>132.55079146064548</v>
      </c>
    </row>
    <row r="108" spans="17:19" x14ac:dyDescent="0.25">
      <c r="Q108" s="919" t="s">
        <v>227</v>
      </c>
      <c r="R108" s="918"/>
      <c r="S108" s="921">
        <f>(F$21/F$43)*100</f>
        <v>96.538259778913726</v>
      </c>
    </row>
    <row r="109" spans="17:19" x14ac:dyDescent="0.25">
      <c r="Q109" s="919" t="s">
        <v>228</v>
      </c>
      <c r="R109" s="918"/>
      <c r="S109" s="921">
        <f>(SUM(F$48)/SUM(F$28:F$33))*1000</f>
        <v>418.2050053551028</v>
      </c>
    </row>
    <row r="110" spans="17:19" x14ac:dyDescent="0.25">
      <c r="Q110" s="919" t="s">
        <v>229</v>
      </c>
      <c r="R110" s="918"/>
      <c r="S110" s="921">
        <f>(SUM(F$52:F$54)/SUM(F$48:F$51,F$55:F$65))*100</f>
        <v>23.244636959068661</v>
      </c>
    </row>
    <row r="111" spans="17:19" x14ac:dyDescent="0.25">
      <c r="Q111" s="904"/>
      <c r="R111" s="904"/>
      <c r="S111" s="904"/>
    </row>
    <row r="112" spans="17:19" x14ac:dyDescent="0.25">
      <c r="Q112" s="904"/>
      <c r="R112" s="904"/>
      <c r="S112" s="904"/>
    </row>
    <row r="113" spans="17:19" x14ac:dyDescent="0.25">
      <c r="Q113" s="904"/>
      <c r="R113" s="904"/>
      <c r="S113" s="904"/>
    </row>
    <row r="114" spans="17:19" x14ac:dyDescent="0.25">
      <c r="Q114" s="904"/>
      <c r="R114" s="904"/>
      <c r="S114" s="904"/>
    </row>
    <row r="115" spans="17:19" x14ac:dyDescent="0.25">
      <c r="Q115" s="904"/>
      <c r="R115" s="904"/>
      <c r="S115" s="904"/>
    </row>
    <row r="116" spans="17:19" x14ac:dyDescent="0.25">
      <c r="Q116" s="904"/>
      <c r="R116" s="904"/>
      <c r="S116" s="904"/>
    </row>
    <row r="117" spans="17:19" x14ac:dyDescent="0.25">
      <c r="Q117" s="904"/>
      <c r="R117" s="904"/>
      <c r="S117" s="904"/>
    </row>
    <row r="118" spans="17:19" x14ac:dyDescent="0.25">
      <c r="Q118" s="904"/>
      <c r="R118" s="904"/>
      <c r="S118" s="904"/>
    </row>
    <row r="119" spans="17:19" x14ac:dyDescent="0.25">
      <c r="Q119" s="904"/>
      <c r="R119" s="904"/>
      <c r="S119" s="904"/>
    </row>
    <row r="120" spans="17:19" x14ac:dyDescent="0.25">
      <c r="Q120" s="904"/>
      <c r="R120" s="904"/>
      <c r="S120" s="904"/>
    </row>
    <row r="121" spans="17:19" x14ac:dyDescent="0.25">
      <c r="Q121" s="904"/>
      <c r="R121" s="904"/>
      <c r="S121" s="904"/>
    </row>
    <row r="122" spans="17:19" x14ac:dyDescent="0.25">
      <c r="Q122" s="904"/>
      <c r="R122" s="904"/>
      <c r="S122" s="904"/>
    </row>
    <row r="123" spans="17:19" x14ac:dyDescent="0.25">
      <c r="Q123" s="904"/>
      <c r="R123" s="904"/>
      <c r="S123" s="904"/>
    </row>
    <row r="124" spans="17:19" x14ac:dyDescent="0.25">
      <c r="Q124" s="919" t="s">
        <v>223</v>
      </c>
      <c r="R124" s="918"/>
      <c r="S124" s="920">
        <f>(SUM(G$48:G$50,G$61:G$65)/SUM(G$51:G$60))*100</f>
        <v>89.580759825056077</v>
      </c>
    </row>
    <row r="125" spans="17:19" x14ac:dyDescent="0.25">
      <c r="Q125" s="919" t="s">
        <v>224</v>
      </c>
      <c r="R125" s="918"/>
      <c r="S125" s="920">
        <f>(SUM(G$48:G$50)/SUM(G$51:G$60))*100</f>
        <v>39.118764527558675</v>
      </c>
    </row>
    <row r="126" spans="17:19" x14ac:dyDescent="0.25">
      <c r="Q126" s="919" t="s">
        <v>225</v>
      </c>
      <c r="R126" s="918"/>
      <c r="S126" s="920">
        <f>(SUM(G$61:G$65)/SUM(G$51:G$60))*100</f>
        <v>50.461995297497388</v>
      </c>
    </row>
    <row r="127" spans="17:19" x14ac:dyDescent="0.25">
      <c r="Q127" s="919" t="s">
        <v>226</v>
      </c>
      <c r="R127" s="918"/>
      <c r="S127" s="920">
        <f>(SUM(G$61:G$65)/SUM(G$48:G$50))*100</f>
        <v>128.99690444453464</v>
      </c>
    </row>
    <row r="128" spans="17:19" x14ac:dyDescent="0.25">
      <c r="Q128" s="919" t="s">
        <v>227</v>
      </c>
      <c r="R128" s="918"/>
      <c r="S128" s="921">
        <f>(G$21/G$43)*100</f>
        <v>95.485513124620653</v>
      </c>
    </row>
    <row r="129" spans="17:19" x14ac:dyDescent="0.25">
      <c r="Q129" s="919" t="s">
        <v>228</v>
      </c>
      <c r="R129" s="918"/>
      <c r="S129" s="921">
        <f>(SUM(G$48)/SUM(G$28:G$33))*1000</f>
        <v>403.71800018739395</v>
      </c>
    </row>
    <row r="130" spans="17:19" x14ac:dyDescent="0.25">
      <c r="Q130" s="919" t="s">
        <v>229</v>
      </c>
      <c r="R130" s="918"/>
      <c r="S130" s="921">
        <f>(SUM(G$52:G$54)/SUM(G$48:G$51,G$55:G$65))*100</f>
        <v>21.326121148788758</v>
      </c>
    </row>
    <row r="147" spans="4:8" x14ac:dyDescent="0.25">
      <c r="D147" s="19"/>
      <c r="E147" s="19"/>
      <c r="F147" s="19"/>
      <c r="G147" s="19"/>
      <c r="H147" s="19"/>
    </row>
  </sheetData>
  <mergeCells count="3">
    <mergeCell ref="A1:G1"/>
    <mergeCell ref="A23:G23"/>
    <mergeCell ref="A46:G46"/>
  </mergeCells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Z147"/>
  <sheetViews>
    <sheetView workbookViewId="0">
      <selection sqref="A1:G1"/>
    </sheetView>
  </sheetViews>
  <sheetFormatPr defaultRowHeight="15" x14ac:dyDescent="0.25"/>
  <cols>
    <col min="1" max="9" width="9.140625" style="18"/>
    <col min="10" max="11" width="11.140625" style="18" bestFit="1" customWidth="1"/>
    <col min="12" max="12" width="11.140625" style="18" customWidth="1"/>
    <col min="13" max="14" width="11.140625" style="18" bestFit="1" customWidth="1"/>
    <col min="15" max="15" width="11.140625" style="18" customWidth="1"/>
    <col min="16" max="17" width="11.140625" style="18" bestFit="1" customWidth="1"/>
    <col min="18" max="18" width="11.140625" style="18" customWidth="1"/>
    <col min="19" max="20" width="11.140625" style="18" bestFit="1" customWidth="1"/>
    <col min="21" max="21" width="11.140625" style="18" customWidth="1"/>
    <col min="22" max="23" width="11.140625" style="18" bestFit="1" customWidth="1"/>
    <col min="24" max="24" width="11.140625" style="18" customWidth="1"/>
    <col min="25" max="26" width="11.140625" style="18" bestFit="1" customWidth="1"/>
    <col min="27" max="16384" width="9.140625" style="18"/>
  </cols>
  <sheetData>
    <row r="1" spans="1:26" x14ac:dyDescent="0.25">
      <c r="A1" s="922" t="s">
        <v>171</v>
      </c>
      <c r="B1" s="923"/>
      <c r="C1" s="923"/>
      <c r="D1" s="923"/>
      <c r="E1" s="923"/>
      <c r="F1" s="923"/>
      <c r="G1" s="924"/>
      <c r="J1" s="20" t="s">
        <v>23</v>
      </c>
      <c r="K1" s="20" t="s">
        <v>24</v>
      </c>
      <c r="L1" s="20"/>
      <c r="M1" s="20" t="s">
        <v>23</v>
      </c>
      <c r="N1" s="20" t="s">
        <v>24</v>
      </c>
      <c r="O1" s="20"/>
      <c r="P1" s="20" t="s">
        <v>23</v>
      </c>
      <c r="Q1" s="20" t="s">
        <v>24</v>
      </c>
      <c r="R1" s="20"/>
      <c r="S1" s="20" t="s">
        <v>23</v>
      </c>
      <c r="T1" s="20" t="s">
        <v>24</v>
      </c>
      <c r="U1" s="20"/>
      <c r="V1" s="20" t="s">
        <v>23</v>
      </c>
      <c r="W1" s="20" t="s">
        <v>24</v>
      </c>
      <c r="X1" s="20"/>
      <c r="Y1" s="20" t="s">
        <v>23</v>
      </c>
      <c r="Z1" s="20" t="s">
        <v>24</v>
      </c>
    </row>
    <row r="2" spans="1:26" x14ac:dyDescent="0.25">
      <c r="A2" s="673" t="s">
        <v>1</v>
      </c>
      <c r="B2" s="667">
        <v>2010</v>
      </c>
      <c r="C2" s="667">
        <v>2015</v>
      </c>
      <c r="D2" s="667">
        <v>2020</v>
      </c>
      <c r="E2" s="667">
        <v>2025</v>
      </c>
      <c r="F2" s="667">
        <v>2030</v>
      </c>
      <c r="G2" s="676">
        <v>2035</v>
      </c>
      <c r="J2" s="1">
        <f>B2</f>
        <v>2010</v>
      </c>
      <c r="K2" s="1">
        <f>B24</f>
        <v>2010</v>
      </c>
      <c r="L2" s="1"/>
      <c r="M2" s="1">
        <v>2015</v>
      </c>
      <c r="N2" s="1">
        <v>2015</v>
      </c>
      <c r="O2" s="1"/>
      <c r="P2" s="1">
        <v>2020</v>
      </c>
      <c r="Q2" s="1">
        <v>2020</v>
      </c>
      <c r="R2" s="1"/>
      <c r="S2" s="1">
        <v>2025</v>
      </c>
      <c r="T2" s="1">
        <v>2025</v>
      </c>
      <c r="U2" s="1"/>
      <c r="V2" s="1">
        <v>2030</v>
      </c>
      <c r="W2" s="1">
        <v>2030</v>
      </c>
      <c r="X2" s="1"/>
      <c r="Y2" s="1">
        <v>2035</v>
      </c>
      <c r="Z2" s="1">
        <v>2035</v>
      </c>
    </row>
    <row r="3" spans="1:26" x14ac:dyDescent="0.25">
      <c r="A3" s="673" t="s">
        <v>2</v>
      </c>
      <c r="B3" s="667">
        <v>3742</v>
      </c>
      <c r="C3" s="668">
        <v>4116.4442418843173</v>
      </c>
      <c r="D3" s="668">
        <v>4131.3762058006214</v>
      </c>
      <c r="E3" s="668">
        <v>4147.4732354624011</v>
      </c>
      <c r="F3" s="668">
        <v>4268.6876340507815</v>
      </c>
      <c r="G3" s="677">
        <v>4535.8854617207835</v>
      </c>
      <c r="I3" s="21" t="s">
        <v>2</v>
      </c>
      <c r="J3" s="20">
        <f>-B3/B$66</f>
        <v>-3.7068589768989975E-2</v>
      </c>
      <c r="K3" s="20">
        <f>B25/B$66</f>
        <v>3.5850140666481754E-2</v>
      </c>
      <c r="L3" s="21" t="s">
        <v>2</v>
      </c>
      <c r="M3" s="20">
        <f>-C3/C$66</f>
        <v>-3.8169913222054326E-2</v>
      </c>
      <c r="N3" s="20">
        <f>C25/C$66</f>
        <v>3.667619910620655E-2</v>
      </c>
      <c r="O3" s="21" t="s">
        <v>2</v>
      </c>
      <c r="P3" s="20">
        <f>-D3/D$66</f>
        <v>-3.6189106466480811E-2</v>
      </c>
      <c r="Q3" s="20">
        <f>D25/D$66</f>
        <v>3.4769970270167094E-2</v>
      </c>
      <c r="R3" s="21" t="s">
        <v>2</v>
      </c>
      <c r="S3" s="20">
        <f>-E3/E$66</f>
        <v>-3.459801005463773E-2</v>
      </c>
      <c r="T3" s="20">
        <f>E25/E$66</f>
        <v>3.3241225964196326E-2</v>
      </c>
      <c r="U3" s="21" t="s">
        <v>2</v>
      </c>
      <c r="V3" s="20">
        <f>-F3/F$66</f>
        <v>-3.4107372492296811E-2</v>
      </c>
      <c r="W3" s="20">
        <f>F25/F$66</f>
        <v>3.276982848127788E-2</v>
      </c>
      <c r="X3" s="21" t="s">
        <v>2</v>
      </c>
      <c r="Y3" s="20">
        <f>-G3/G$66</f>
        <v>-3.4822857394104088E-2</v>
      </c>
      <c r="Z3" s="20">
        <f>G25/G$66</f>
        <v>3.3457255143461963E-2</v>
      </c>
    </row>
    <row r="4" spans="1:26" x14ac:dyDescent="0.25">
      <c r="A4" s="673" t="s">
        <v>3</v>
      </c>
      <c r="B4" s="667">
        <v>3546</v>
      </c>
      <c r="C4" s="668">
        <v>3803.811905525401</v>
      </c>
      <c r="D4" s="668">
        <v>4177.3454752778625</v>
      </c>
      <c r="E4" s="668">
        <v>4195.0092381171653</v>
      </c>
      <c r="F4" s="668">
        <v>4207.6919278313262</v>
      </c>
      <c r="G4" s="677">
        <v>4325.6199709415705</v>
      </c>
      <c r="I4" s="21" t="s">
        <v>3</v>
      </c>
      <c r="J4" s="20">
        <f t="shared" ref="J4:J20" si="0">-B4/B$66</f>
        <v>-3.5126996077188256E-2</v>
      </c>
      <c r="K4" s="20">
        <f t="shared" ref="K4:K20" si="1">B26/B$66</f>
        <v>3.2709910052700401E-2</v>
      </c>
      <c r="L4" s="21" t="s">
        <v>3</v>
      </c>
      <c r="M4" s="20">
        <f t="shared" ref="M4:M20" si="2">-C4/C$66</f>
        <v>-3.5271015909706549E-2</v>
      </c>
      <c r="N4" s="20">
        <f t="shared" ref="N4:N20" si="3">C26/C$66</f>
        <v>3.4135470089451489E-2</v>
      </c>
      <c r="O4" s="21" t="s">
        <v>3</v>
      </c>
      <c r="P4" s="20">
        <f t="shared" ref="P4:P20" si="4">-D4/D$66</f>
        <v>-3.6591777805140911E-2</v>
      </c>
      <c r="Q4" s="20">
        <f t="shared" ref="Q4:Q20" si="5">D26/D$66</f>
        <v>3.5214365967310764E-2</v>
      </c>
      <c r="R4" s="21" t="s">
        <v>3</v>
      </c>
      <c r="S4" s="20">
        <f t="shared" ref="S4:S20" si="6">-E4/E$66</f>
        <v>-3.4994552962677367E-2</v>
      </c>
      <c r="T4" s="20">
        <f t="shared" ref="T4:T20" si="7">E26/E$66</f>
        <v>3.3671086102776464E-2</v>
      </c>
      <c r="U4" s="21" t="s">
        <v>3</v>
      </c>
      <c r="V4" s="20">
        <f t="shared" ref="V4:V20" si="8">-F4/F$66</f>
        <v>-3.3620008822052454E-2</v>
      </c>
      <c r="W4" s="20">
        <f t="shared" ref="W4:W20" si="9">F26/F$66</f>
        <v>3.2348377026989172E-2</v>
      </c>
      <c r="X4" s="21" t="s">
        <v>3</v>
      </c>
      <c r="Y4" s="20">
        <f t="shared" ref="Y4:Y20" si="10">-G4/G$66</f>
        <v>-3.3208609137154482E-2</v>
      </c>
      <c r="Z4" s="20">
        <f t="shared" ref="Z4:Z20" si="11">G26/G$66</f>
        <v>3.1952534826224795E-2</v>
      </c>
    </row>
    <row r="5" spans="1:26" x14ac:dyDescent="0.25">
      <c r="A5" s="673" t="s">
        <v>4</v>
      </c>
      <c r="B5" s="667">
        <v>3434</v>
      </c>
      <c r="C5" s="668">
        <v>3612.5116588346882</v>
      </c>
      <c r="D5" s="668">
        <v>3868.8578054960331</v>
      </c>
      <c r="E5" s="668">
        <v>4242.6806101685579</v>
      </c>
      <c r="F5" s="668">
        <v>4263.4821097425047</v>
      </c>
      <c r="G5" s="677">
        <v>4273.3544081828431</v>
      </c>
      <c r="I5" s="21" t="s">
        <v>4</v>
      </c>
      <c r="J5" s="20">
        <f t="shared" si="0"/>
        <v>-3.4017513967587273E-2</v>
      </c>
      <c r="K5" s="20">
        <f t="shared" si="1"/>
        <v>3.196695328287831E-2</v>
      </c>
      <c r="L5" s="21" t="s">
        <v>4</v>
      </c>
      <c r="M5" s="20">
        <f t="shared" si="2"/>
        <v>-3.3497175821883662E-2</v>
      </c>
      <c r="N5" s="20">
        <f t="shared" si="3"/>
        <v>3.1192204624392206E-2</v>
      </c>
      <c r="O5" s="21" t="s">
        <v>4</v>
      </c>
      <c r="P5" s="20">
        <f t="shared" si="4"/>
        <v>-3.388955642194743E-2</v>
      </c>
      <c r="Q5" s="20">
        <f t="shared" si="5"/>
        <v>3.276987048038553E-2</v>
      </c>
      <c r="R5" s="21" t="s">
        <v>4</v>
      </c>
      <c r="S5" s="20">
        <f t="shared" si="6"/>
        <v>-3.5392225115314799E-2</v>
      </c>
      <c r="T5" s="20">
        <f t="shared" si="7"/>
        <v>3.4056467271786996E-2</v>
      </c>
      <c r="U5" s="21" t="s">
        <v>4</v>
      </c>
      <c r="V5" s="20">
        <f t="shared" si="8"/>
        <v>-3.4065779672249767E-2</v>
      </c>
      <c r="W5" s="20">
        <f t="shared" si="9"/>
        <v>3.2771483705999964E-2</v>
      </c>
      <c r="X5" s="21" t="s">
        <v>4</v>
      </c>
      <c r="Y5" s="20">
        <f t="shared" si="10"/>
        <v>-3.2807356448141631E-2</v>
      </c>
      <c r="Z5" s="20">
        <f t="shared" si="11"/>
        <v>3.1560585153037016E-2</v>
      </c>
    </row>
    <row r="6" spans="1:26" x14ac:dyDescent="0.25">
      <c r="A6" s="673" t="s">
        <v>5</v>
      </c>
      <c r="B6" s="667">
        <v>3448</v>
      </c>
      <c r="C6" s="668">
        <v>3502.9168309788715</v>
      </c>
      <c r="D6" s="668">
        <v>3677.7470828163609</v>
      </c>
      <c r="E6" s="668">
        <v>3933.3118644961655</v>
      </c>
      <c r="F6" s="668">
        <v>4308.064590896146</v>
      </c>
      <c r="G6" s="677">
        <v>4332.2381563898343</v>
      </c>
      <c r="I6" s="21" t="s">
        <v>5</v>
      </c>
      <c r="J6" s="20">
        <f t="shared" si="0"/>
        <v>-3.4156199231287397E-2</v>
      </c>
      <c r="K6" s="20">
        <f t="shared" si="1"/>
        <v>3.0976344256448865E-2</v>
      </c>
      <c r="L6" s="21" t="s">
        <v>5</v>
      </c>
      <c r="M6" s="20">
        <f t="shared" si="2"/>
        <v>-3.2480952882124464E-2</v>
      </c>
      <c r="N6" s="20">
        <f t="shared" si="3"/>
        <v>3.0507969713630088E-2</v>
      </c>
      <c r="O6" s="21" t="s">
        <v>5</v>
      </c>
      <c r="P6" s="20">
        <f t="shared" si="4"/>
        <v>-3.2215507401616085E-2</v>
      </c>
      <c r="Q6" s="20">
        <f t="shared" si="5"/>
        <v>3.0010290463257556E-2</v>
      </c>
      <c r="R6" s="21" t="s">
        <v>5</v>
      </c>
      <c r="S6" s="20">
        <f t="shared" si="6"/>
        <v>-3.2811486828242822E-2</v>
      </c>
      <c r="T6" s="20">
        <f t="shared" si="7"/>
        <v>3.1714513524552734E-2</v>
      </c>
      <c r="U6" s="21" t="s">
        <v>5</v>
      </c>
      <c r="V6" s="20">
        <f t="shared" si="8"/>
        <v>-3.4421999527553419E-2</v>
      </c>
      <c r="W6" s="20">
        <f t="shared" si="9"/>
        <v>3.3132687026054063E-2</v>
      </c>
      <c r="X6" s="21" t="s">
        <v>5</v>
      </c>
      <c r="Y6" s="20">
        <f t="shared" si="10"/>
        <v>-3.3259418208507266E-2</v>
      </c>
      <c r="Z6" s="20">
        <f t="shared" si="11"/>
        <v>3.2003249404046689E-2</v>
      </c>
    </row>
    <row r="7" spans="1:26" x14ac:dyDescent="0.25">
      <c r="A7" s="673" t="s">
        <v>6</v>
      </c>
      <c r="B7" s="667">
        <v>3764</v>
      </c>
      <c r="C7" s="668">
        <v>3511.8238434460773</v>
      </c>
      <c r="D7" s="668">
        <v>3556.5652406937775</v>
      </c>
      <c r="E7" s="668">
        <v>3727.6848652205358</v>
      </c>
      <c r="F7" s="668">
        <v>3982.0409620756946</v>
      </c>
      <c r="G7" s="677">
        <v>4356.7173049738876</v>
      </c>
      <c r="I7" s="21" t="s">
        <v>6</v>
      </c>
      <c r="J7" s="20">
        <f t="shared" si="0"/>
        <v>-3.7286523754804457E-2</v>
      </c>
      <c r="K7" s="20">
        <f t="shared" si="1"/>
        <v>3.2313666442128623E-2</v>
      </c>
      <c r="L7" s="21" t="s">
        <v>6</v>
      </c>
      <c r="M7" s="20">
        <f t="shared" si="2"/>
        <v>-3.2563543553335732E-2</v>
      </c>
      <c r="N7" s="20">
        <f t="shared" si="3"/>
        <v>2.9580904244542381E-2</v>
      </c>
      <c r="O7" s="21" t="s">
        <v>6</v>
      </c>
      <c r="P7" s="20">
        <f t="shared" si="4"/>
        <v>-3.115400576924935E-2</v>
      </c>
      <c r="Q7" s="20">
        <f t="shared" si="5"/>
        <v>2.9320880597482567E-2</v>
      </c>
      <c r="R7" s="21" t="s">
        <v>6</v>
      </c>
      <c r="S7" s="20">
        <f t="shared" si="6"/>
        <v>-3.1096156894920166E-2</v>
      </c>
      <c r="T7" s="20">
        <f t="shared" si="7"/>
        <v>2.9049950011120925E-2</v>
      </c>
      <c r="U7" s="21" t="s">
        <v>6</v>
      </c>
      <c r="V7" s="20">
        <f t="shared" si="8"/>
        <v>-3.1817028093061903E-2</v>
      </c>
      <c r="W7" s="20">
        <f t="shared" si="9"/>
        <v>3.0818353523117473E-2</v>
      </c>
      <c r="X7" s="21" t="s">
        <v>6</v>
      </c>
      <c r="Y7" s="20">
        <f t="shared" si="10"/>
        <v>-3.3447349298801637E-2</v>
      </c>
      <c r="Z7" s="20">
        <f t="shared" si="11"/>
        <v>3.2283579693610301E-2</v>
      </c>
    </row>
    <row r="8" spans="1:26" x14ac:dyDescent="0.25">
      <c r="A8" s="673" t="s">
        <v>7</v>
      </c>
      <c r="B8" s="667">
        <v>3776</v>
      </c>
      <c r="C8" s="668">
        <v>3824.0682651737188</v>
      </c>
      <c r="D8" s="668">
        <v>3569.0454523371031</v>
      </c>
      <c r="E8" s="668">
        <v>3604.7333616649425</v>
      </c>
      <c r="F8" s="668">
        <v>3772.4933055760175</v>
      </c>
      <c r="G8" s="677">
        <v>4025.7397606688705</v>
      </c>
      <c r="I8" s="21" t="s">
        <v>7</v>
      </c>
      <c r="J8" s="20">
        <f t="shared" si="0"/>
        <v>-3.7405396837975988E-2</v>
      </c>
      <c r="K8" s="20">
        <f t="shared" si="1"/>
        <v>3.6295914728375005E-2</v>
      </c>
      <c r="L8" s="21" t="s">
        <v>7</v>
      </c>
      <c r="M8" s="20">
        <f t="shared" si="2"/>
        <v>-3.5458843909926728E-2</v>
      </c>
      <c r="N8" s="20">
        <f t="shared" si="3"/>
        <v>3.0895504941275478E-2</v>
      </c>
      <c r="O8" s="21" t="s">
        <v>7</v>
      </c>
      <c r="P8" s="20">
        <f t="shared" si="4"/>
        <v>-3.1263327139511007E-2</v>
      </c>
      <c r="Q8" s="20">
        <f t="shared" si="5"/>
        <v>2.8458714536023232E-2</v>
      </c>
      <c r="R8" s="21" t="s">
        <v>7</v>
      </c>
      <c r="S8" s="20">
        <f t="shared" si="6"/>
        <v>-3.0070501727364883E-2</v>
      </c>
      <c r="T8" s="20">
        <f t="shared" si="7"/>
        <v>2.8367311203253625E-2</v>
      </c>
      <c r="U8" s="21" t="s">
        <v>7</v>
      </c>
      <c r="V8" s="20">
        <f t="shared" si="8"/>
        <v>-3.0142714911157779E-2</v>
      </c>
      <c r="W8" s="20">
        <f t="shared" si="9"/>
        <v>2.824671543589493E-2</v>
      </c>
      <c r="X8" s="21" t="s">
        <v>7</v>
      </c>
      <c r="Y8" s="20">
        <f t="shared" si="10"/>
        <v>-3.0906371594833795E-2</v>
      </c>
      <c r="Z8" s="20">
        <f t="shared" si="11"/>
        <v>3.0009083163789498E-2</v>
      </c>
    </row>
    <row r="9" spans="1:26" x14ac:dyDescent="0.25">
      <c r="A9" s="673" t="s">
        <v>8</v>
      </c>
      <c r="B9" s="667">
        <v>3277</v>
      </c>
      <c r="C9" s="668">
        <v>3822.2974171799269</v>
      </c>
      <c r="D9" s="668">
        <v>3876.3584190748597</v>
      </c>
      <c r="E9" s="668">
        <v>3619.693362677282</v>
      </c>
      <c r="F9" s="668">
        <v>3647.2582891698521</v>
      </c>
      <c r="G9" s="677">
        <v>3811.8221930721129</v>
      </c>
      <c r="I9" s="21" t="s">
        <v>8</v>
      </c>
      <c r="J9" s="20">
        <f t="shared" si="0"/>
        <v>-3.246225779609304E-2</v>
      </c>
      <c r="K9" s="20">
        <f t="shared" si="1"/>
        <v>3.1857986289971073E-2</v>
      </c>
      <c r="L9" s="21" t="s">
        <v>8</v>
      </c>
      <c r="M9" s="20">
        <f t="shared" si="2"/>
        <v>-3.5442423642754219E-2</v>
      </c>
      <c r="N9" s="20">
        <f t="shared" si="3"/>
        <v>3.4514225981197709E-2</v>
      </c>
      <c r="O9" s="21" t="s">
        <v>8</v>
      </c>
      <c r="P9" s="20">
        <f t="shared" si="4"/>
        <v>-3.3955258621371186E-2</v>
      </c>
      <c r="Q9" s="20">
        <f t="shared" si="5"/>
        <v>2.9752115149432594E-2</v>
      </c>
      <c r="R9" s="21" t="s">
        <v>8</v>
      </c>
      <c r="S9" s="20">
        <f t="shared" si="6"/>
        <v>-3.0195297292292648E-2</v>
      </c>
      <c r="T9" s="20">
        <f t="shared" si="7"/>
        <v>2.7558762966876881E-2</v>
      </c>
      <c r="U9" s="21" t="s">
        <v>8</v>
      </c>
      <c r="V9" s="20">
        <f t="shared" si="8"/>
        <v>-2.9142070750743869E-2</v>
      </c>
      <c r="W9" s="20">
        <f t="shared" si="9"/>
        <v>2.7568706475074211E-2</v>
      </c>
      <c r="X9" s="21" t="s">
        <v>8</v>
      </c>
      <c r="Y9" s="20">
        <f t="shared" si="10"/>
        <v>-2.9264085647937445E-2</v>
      </c>
      <c r="Z9" s="20">
        <f t="shared" si="11"/>
        <v>2.7520264361969419E-2</v>
      </c>
    </row>
    <row r="10" spans="1:26" x14ac:dyDescent="0.25">
      <c r="A10" s="673" t="s">
        <v>9</v>
      </c>
      <c r="B10" s="667">
        <v>2917</v>
      </c>
      <c r="C10" s="668">
        <v>3315.0878154093248</v>
      </c>
      <c r="D10" s="668">
        <v>3860.4815393659014</v>
      </c>
      <c r="E10" s="668">
        <v>3920.6442642194647</v>
      </c>
      <c r="F10" s="668">
        <v>3663.4228239002609</v>
      </c>
      <c r="G10" s="677">
        <v>3683.5666779324242</v>
      </c>
      <c r="I10" s="21" t="s">
        <v>9</v>
      </c>
      <c r="J10" s="20">
        <f t="shared" si="0"/>
        <v>-2.8896065300947023E-2</v>
      </c>
      <c r="K10" s="20">
        <f t="shared" si="1"/>
        <v>3.0322542299005429E-2</v>
      </c>
      <c r="L10" s="21" t="s">
        <v>9</v>
      </c>
      <c r="M10" s="20">
        <f t="shared" si="2"/>
        <v>-3.0739299940023234E-2</v>
      </c>
      <c r="N10" s="20">
        <f t="shared" si="3"/>
        <v>3.0327946442367467E-2</v>
      </c>
      <c r="O10" s="21" t="s">
        <v>9</v>
      </c>
      <c r="P10" s="20">
        <f t="shared" si="4"/>
        <v>-3.3816183876898318E-2</v>
      </c>
      <c r="Q10" s="20">
        <f t="shared" si="5"/>
        <v>3.3071776802725605E-2</v>
      </c>
      <c r="R10" s="21" t="s">
        <v>9</v>
      </c>
      <c r="S10" s="20">
        <f t="shared" si="6"/>
        <v>-3.2705814353253947E-2</v>
      </c>
      <c r="T10" s="20">
        <f t="shared" si="7"/>
        <v>2.8834161324031642E-2</v>
      </c>
      <c r="U10" s="21" t="s">
        <v>9</v>
      </c>
      <c r="V10" s="20">
        <f t="shared" si="8"/>
        <v>-2.9271227497378791E-2</v>
      </c>
      <c r="W10" s="20">
        <f t="shared" si="9"/>
        <v>2.6806730440328018E-2</v>
      </c>
      <c r="X10" s="21" t="s">
        <v>9</v>
      </c>
      <c r="Y10" s="20">
        <f t="shared" si="10"/>
        <v>-2.8279443608051721E-2</v>
      </c>
      <c r="Z10" s="20">
        <f t="shared" si="11"/>
        <v>2.6847181480382284E-2</v>
      </c>
    </row>
    <row r="11" spans="1:26" x14ac:dyDescent="0.25">
      <c r="A11" s="673" t="s">
        <v>10</v>
      </c>
      <c r="B11" s="667">
        <v>2895</v>
      </c>
      <c r="C11" s="668">
        <v>2953.0778204175394</v>
      </c>
      <c r="D11" s="668">
        <v>3345.1235807384769</v>
      </c>
      <c r="E11" s="668">
        <v>3890.0160201378167</v>
      </c>
      <c r="F11" s="668">
        <v>3956.3052590111097</v>
      </c>
      <c r="G11" s="677">
        <v>3699.459759096118</v>
      </c>
      <c r="I11" s="21" t="s">
        <v>10</v>
      </c>
      <c r="J11" s="20">
        <f t="shared" si="0"/>
        <v>-2.8678131315132544E-2</v>
      </c>
      <c r="K11" s="20">
        <f t="shared" si="1"/>
        <v>2.8301699885089352E-2</v>
      </c>
      <c r="L11" s="21" t="s">
        <v>10</v>
      </c>
      <c r="M11" s="20">
        <f t="shared" si="2"/>
        <v>-2.7382546081011268E-2</v>
      </c>
      <c r="N11" s="20">
        <f t="shared" si="3"/>
        <v>2.8821284145942885E-2</v>
      </c>
      <c r="O11" s="21" t="s">
        <v>10</v>
      </c>
      <c r="P11" s="20">
        <f t="shared" si="4"/>
        <v>-2.930186634587071E-2</v>
      </c>
      <c r="Q11" s="20">
        <f t="shared" si="5"/>
        <v>2.9066138428595831E-2</v>
      </c>
      <c r="R11" s="21" t="s">
        <v>10</v>
      </c>
      <c r="S11" s="20">
        <f t="shared" si="6"/>
        <v>-3.2450315104305905E-2</v>
      </c>
      <c r="T11" s="20">
        <f t="shared" si="7"/>
        <v>3.1878490912992483E-2</v>
      </c>
      <c r="U11" s="21" t="s">
        <v>10</v>
      </c>
      <c r="V11" s="20">
        <f t="shared" si="8"/>
        <v>-3.1611396459635968E-2</v>
      </c>
      <c r="W11" s="20">
        <f t="shared" si="9"/>
        <v>2.8042960233302518E-2</v>
      </c>
      <c r="X11" s="21" t="s">
        <v>10</v>
      </c>
      <c r="Y11" s="20">
        <f t="shared" si="10"/>
        <v>-2.8401457821943771E-2</v>
      </c>
      <c r="Z11" s="20">
        <f t="shared" si="11"/>
        <v>2.6106207398258047E-2</v>
      </c>
    </row>
    <row r="12" spans="1:26" x14ac:dyDescent="0.25">
      <c r="A12" s="674" t="s">
        <v>11</v>
      </c>
      <c r="B12" s="669">
        <v>3583</v>
      </c>
      <c r="C12" s="670">
        <v>2943.7525420710099</v>
      </c>
      <c r="D12" s="670">
        <v>2984.0539209945991</v>
      </c>
      <c r="E12" s="670">
        <v>3370.1484117061341</v>
      </c>
      <c r="F12" s="670">
        <v>3914.3108939609929</v>
      </c>
      <c r="G12" s="678">
        <v>3986.6622108723691</v>
      </c>
      <c r="I12" s="21" t="s">
        <v>11</v>
      </c>
      <c r="J12" s="20">
        <f t="shared" si="0"/>
        <v>-3.5493521416967148E-2</v>
      </c>
      <c r="K12" s="20">
        <f t="shared" si="1"/>
        <v>3.4849625549788009E-2</v>
      </c>
      <c r="L12" s="21" t="s">
        <v>11</v>
      </c>
      <c r="M12" s="20">
        <f t="shared" si="2"/>
        <v>-2.7296077020739093E-2</v>
      </c>
      <c r="N12" s="20">
        <f t="shared" si="3"/>
        <v>2.7030675247338272E-2</v>
      </c>
      <c r="O12" s="21" t="s">
        <v>11</v>
      </c>
      <c r="P12" s="20">
        <f t="shared" si="4"/>
        <v>-2.6139048992190626E-2</v>
      </c>
      <c r="Q12" s="20">
        <f t="shared" si="5"/>
        <v>2.7580149731571624E-2</v>
      </c>
      <c r="R12" s="21" t="s">
        <v>11</v>
      </c>
      <c r="S12" s="20">
        <f t="shared" si="6"/>
        <v>-2.8113606047377046E-2</v>
      </c>
      <c r="T12" s="20">
        <f t="shared" si="7"/>
        <v>2.8017122458823856E-2</v>
      </c>
      <c r="U12" s="21" t="s">
        <v>11</v>
      </c>
      <c r="V12" s="20">
        <f t="shared" si="8"/>
        <v>-3.1275855990495899E-2</v>
      </c>
      <c r="W12" s="20">
        <f t="shared" si="9"/>
        <v>3.0842504314790114E-2</v>
      </c>
      <c r="X12" s="21" t="s">
        <v>11</v>
      </c>
      <c r="Y12" s="20">
        <f t="shared" si="10"/>
        <v>-3.0606365795446101E-2</v>
      </c>
      <c r="Z12" s="20">
        <f t="shared" si="11"/>
        <v>2.7299445133168416E-2</v>
      </c>
    </row>
    <row r="13" spans="1:26" x14ac:dyDescent="0.25">
      <c r="A13" s="674" t="s">
        <v>12</v>
      </c>
      <c r="B13" s="669">
        <v>3715</v>
      </c>
      <c r="C13" s="670">
        <v>3606.8960066074492</v>
      </c>
      <c r="D13" s="670">
        <v>2970.1416792179525</v>
      </c>
      <c r="E13" s="670">
        <v>2994.204728507651</v>
      </c>
      <c r="F13" s="670">
        <v>3372.3380926641953</v>
      </c>
      <c r="G13" s="678">
        <v>3912.5071308499719</v>
      </c>
      <c r="I13" s="21" t="s">
        <v>12</v>
      </c>
      <c r="J13" s="20">
        <f t="shared" si="0"/>
        <v>-3.680112533185402E-2</v>
      </c>
      <c r="K13" s="20">
        <f t="shared" si="1"/>
        <v>3.8514878947576971E-2</v>
      </c>
      <c r="L13" s="21" t="s">
        <v>12</v>
      </c>
      <c r="M13" s="20">
        <f t="shared" si="2"/>
        <v>-3.3445104435608594E-2</v>
      </c>
      <c r="N13" s="20">
        <f t="shared" si="3"/>
        <v>3.3026764652018953E-2</v>
      </c>
      <c r="O13" s="21" t="s">
        <v>12</v>
      </c>
      <c r="P13" s="20">
        <f t="shared" si="4"/>
        <v>-2.6017183644238145E-2</v>
      </c>
      <c r="Q13" s="20">
        <f t="shared" si="5"/>
        <v>2.5873588186447184E-2</v>
      </c>
      <c r="R13" s="21" t="s">
        <v>12</v>
      </c>
      <c r="S13" s="20">
        <f t="shared" si="6"/>
        <v>-2.4977503029263531E-2</v>
      </c>
      <c r="T13" s="20">
        <f t="shared" si="7"/>
        <v>2.6441120881451941E-2</v>
      </c>
      <c r="U13" s="21" t="s">
        <v>12</v>
      </c>
      <c r="V13" s="20">
        <f t="shared" si="8"/>
        <v>-2.6945422424200536E-2</v>
      </c>
      <c r="W13" s="20">
        <f t="shared" si="9"/>
        <v>2.6995752188100106E-2</v>
      </c>
      <c r="X13" s="21" t="s">
        <v>12</v>
      </c>
      <c r="Y13" s="20">
        <f t="shared" si="10"/>
        <v>-3.0037063109463226E-2</v>
      </c>
      <c r="Z13" s="20">
        <f t="shared" si="11"/>
        <v>2.9756645219322243E-2</v>
      </c>
    </row>
    <row r="14" spans="1:26" x14ac:dyDescent="0.25">
      <c r="A14" s="674" t="s">
        <v>13</v>
      </c>
      <c r="B14" s="669">
        <v>3428</v>
      </c>
      <c r="C14" s="670">
        <v>3705.206306397105</v>
      </c>
      <c r="D14" s="670">
        <v>3600.3064554126404</v>
      </c>
      <c r="E14" s="670">
        <v>2971.5477000439591</v>
      </c>
      <c r="F14" s="670">
        <v>2980.8783750298048</v>
      </c>
      <c r="G14" s="678">
        <v>3348.6953462320316</v>
      </c>
      <c r="I14" s="21" t="s">
        <v>13</v>
      </c>
      <c r="J14" s="20">
        <f t="shared" si="0"/>
        <v>-3.3958077426001508E-2</v>
      </c>
      <c r="K14" s="20">
        <f t="shared" si="1"/>
        <v>3.509727780639537E-2</v>
      </c>
      <c r="L14" s="21" t="s">
        <v>13</v>
      </c>
      <c r="M14" s="20">
        <f t="shared" si="2"/>
        <v>-3.435669108449943E-2</v>
      </c>
      <c r="N14" s="20">
        <f t="shared" si="3"/>
        <v>3.6223739731936856E-2</v>
      </c>
      <c r="O14" s="21" t="s">
        <v>13</v>
      </c>
      <c r="P14" s="20">
        <f t="shared" si="4"/>
        <v>-3.1537160291515223E-2</v>
      </c>
      <c r="Q14" s="20">
        <f t="shared" si="5"/>
        <v>3.1423681071402886E-2</v>
      </c>
      <c r="R14" s="21" t="s">
        <v>13</v>
      </c>
      <c r="S14" s="20">
        <f t="shared" si="6"/>
        <v>-2.478849925417163E-2</v>
      </c>
      <c r="T14" s="20">
        <f t="shared" si="7"/>
        <v>2.4841219613692109E-2</v>
      </c>
      <c r="U14" s="21" t="s">
        <v>13</v>
      </c>
      <c r="V14" s="20">
        <f t="shared" si="8"/>
        <v>-2.3817608081782748E-2</v>
      </c>
      <c r="W14" s="20">
        <f t="shared" si="9"/>
        <v>2.5383432564185755E-2</v>
      </c>
      <c r="X14" s="21" t="s">
        <v>13</v>
      </c>
      <c r="Y14" s="20">
        <f t="shared" si="10"/>
        <v>-2.5708572555952321E-2</v>
      </c>
      <c r="Z14" s="20">
        <f t="shared" si="11"/>
        <v>2.5979579771901289E-2</v>
      </c>
    </row>
    <row r="15" spans="1:26" x14ac:dyDescent="0.25">
      <c r="A15" s="674" t="s">
        <v>14</v>
      </c>
      <c r="B15" s="669">
        <v>2776</v>
      </c>
      <c r="C15" s="670">
        <v>3341.2883326095775</v>
      </c>
      <c r="D15" s="670">
        <v>3614.133285789313</v>
      </c>
      <c r="E15" s="670">
        <v>3515.0813008527034</v>
      </c>
      <c r="F15" s="670">
        <v>2907.9279055038182</v>
      </c>
      <c r="G15" s="678">
        <v>2904.0499608938239</v>
      </c>
      <c r="I15" s="21" t="s">
        <v>14</v>
      </c>
      <c r="J15" s="20">
        <f t="shared" si="0"/>
        <v>-2.7499306573681499E-2</v>
      </c>
      <c r="K15" s="20">
        <f t="shared" si="1"/>
        <v>2.7202123865752666E-2</v>
      </c>
      <c r="L15" s="21" t="s">
        <v>14</v>
      </c>
      <c r="M15" s="20">
        <f t="shared" si="2"/>
        <v>-3.0982245406824649E-2</v>
      </c>
      <c r="N15" s="20">
        <f t="shared" si="3"/>
        <v>3.2674722462930149E-2</v>
      </c>
      <c r="O15" s="21" t="s">
        <v>14</v>
      </c>
      <c r="P15" s="20">
        <f t="shared" si="4"/>
        <v>-3.1658277471764466E-2</v>
      </c>
      <c r="Q15" s="20">
        <f t="shared" si="5"/>
        <v>3.408393325123197E-2</v>
      </c>
      <c r="R15" s="21" t="s">
        <v>14</v>
      </c>
      <c r="S15" s="20">
        <f t="shared" si="6"/>
        <v>-2.9322628811662987E-2</v>
      </c>
      <c r="T15" s="20">
        <f t="shared" si="7"/>
        <v>2.9878315114308839E-2</v>
      </c>
      <c r="U15" s="21" t="s">
        <v>14</v>
      </c>
      <c r="V15" s="20">
        <f t="shared" si="8"/>
        <v>-2.3234724289170911E-2</v>
      </c>
      <c r="W15" s="20">
        <f t="shared" si="9"/>
        <v>2.378269370563765E-2</v>
      </c>
      <c r="X15" s="21" t="s">
        <v>14</v>
      </c>
      <c r="Y15" s="20">
        <f t="shared" si="10"/>
        <v>-2.2294945167154731E-2</v>
      </c>
      <c r="Z15" s="20">
        <f t="shared" si="11"/>
        <v>2.4247367362266996E-2</v>
      </c>
    </row>
    <row r="16" spans="1:26" x14ac:dyDescent="0.25">
      <c r="A16" s="674" t="s">
        <v>15</v>
      </c>
      <c r="B16" s="669">
        <v>1919</v>
      </c>
      <c r="C16" s="670">
        <v>2648.0185941810382</v>
      </c>
      <c r="D16" s="670">
        <v>3190.7672988648956</v>
      </c>
      <c r="E16" s="670">
        <v>3454.2486848125709</v>
      </c>
      <c r="F16" s="670">
        <v>3363.0127513115835</v>
      </c>
      <c r="G16" s="678">
        <v>2788.5101994207539</v>
      </c>
      <c r="I16" s="21" t="s">
        <v>15</v>
      </c>
      <c r="J16" s="20">
        <f t="shared" si="0"/>
        <v>-1.9009787217181124E-2</v>
      </c>
      <c r="K16" s="20">
        <f t="shared" si="1"/>
        <v>2.03074850418037E-2</v>
      </c>
      <c r="L16" s="21" t="s">
        <v>15</v>
      </c>
      <c r="M16" s="20">
        <f t="shared" si="2"/>
        <v>-2.45538707707624E-2</v>
      </c>
      <c r="N16" s="20">
        <f t="shared" si="3"/>
        <v>2.4977140618463161E-2</v>
      </c>
      <c r="O16" s="21" t="s">
        <v>15</v>
      </c>
      <c r="P16" s="20">
        <f t="shared" si="4"/>
        <v>-2.7949770666312369E-2</v>
      </c>
      <c r="Q16" s="20">
        <f t="shared" si="5"/>
        <v>3.0258887079060558E-2</v>
      </c>
      <c r="R16" s="21" t="s">
        <v>15</v>
      </c>
      <c r="S16" s="20">
        <f t="shared" si="6"/>
        <v>-2.8815166233385064E-2</v>
      </c>
      <c r="T16" s="20">
        <f t="shared" si="7"/>
        <v>3.1866364743633885E-2</v>
      </c>
      <c r="U16" s="21" t="s">
        <v>15</v>
      </c>
      <c r="V16" s="20">
        <f t="shared" si="8"/>
        <v>-2.6870911727143624E-2</v>
      </c>
      <c r="W16" s="20">
        <f t="shared" si="9"/>
        <v>2.8163263878469957E-2</v>
      </c>
      <c r="X16" s="21" t="s">
        <v>15</v>
      </c>
      <c r="Y16" s="20">
        <f t="shared" si="10"/>
        <v>-2.1407924392252017E-2</v>
      </c>
      <c r="Z16" s="20">
        <f t="shared" si="11"/>
        <v>2.2515126646438351E-2</v>
      </c>
    </row>
    <row r="17" spans="1:26" x14ac:dyDescent="0.25">
      <c r="A17" s="674" t="s">
        <v>16</v>
      </c>
      <c r="B17" s="669">
        <v>1452</v>
      </c>
      <c r="C17" s="670">
        <v>1764.0251471579595</v>
      </c>
      <c r="D17" s="670">
        <v>2426.8211846748136</v>
      </c>
      <c r="E17" s="670">
        <v>2927.4915916273812</v>
      </c>
      <c r="F17" s="670">
        <v>3172.1958006597674</v>
      </c>
      <c r="G17" s="678">
        <v>3091.7151130442221</v>
      </c>
      <c r="I17" s="21" t="s">
        <v>16</v>
      </c>
      <c r="J17" s="20">
        <f t="shared" si="0"/>
        <v>-1.4383643063755598E-2</v>
      </c>
      <c r="K17" s="20">
        <f t="shared" si="1"/>
        <v>1.7038475254586519E-2</v>
      </c>
      <c r="L17" s="21" t="s">
        <v>16</v>
      </c>
      <c r="M17" s="20">
        <f t="shared" si="2"/>
        <v>-1.6357002022143057E-2</v>
      </c>
      <c r="N17" s="20">
        <f t="shared" si="3"/>
        <v>1.8094551919416408E-2</v>
      </c>
      <c r="O17" s="21" t="s">
        <v>16</v>
      </c>
      <c r="P17" s="20">
        <f t="shared" si="4"/>
        <v>-2.1257926137057848E-2</v>
      </c>
      <c r="Q17" s="20">
        <f t="shared" si="5"/>
        <v>2.2381458551739439E-2</v>
      </c>
      <c r="R17" s="21" t="s">
        <v>16</v>
      </c>
      <c r="S17" s="20">
        <f t="shared" si="6"/>
        <v>-2.4420985446262745E-2</v>
      </c>
      <c r="T17" s="20">
        <f t="shared" si="7"/>
        <v>2.7319272715804543E-2</v>
      </c>
      <c r="U17" s="21" t="s">
        <v>16</v>
      </c>
      <c r="V17" s="20">
        <f t="shared" si="8"/>
        <v>-2.5346259334729122E-2</v>
      </c>
      <c r="W17" s="20">
        <f t="shared" si="9"/>
        <v>2.8980015222197394E-2</v>
      </c>
      <c r="X17" s="21" t="s">
        <v>16</v>
      </c>
      <c r="Y17" s="20">
        <f t="shared" si="10"/>
        <v>-2.3735686316005731E-2</v>
      </c>
      <c r="Z17" s="20">
        <f t="shared" si="11"/>
        <v>2.5753745366748505E-2</v>
      </c>
    </row>
    <row r="18" spans="1:26" x14ac:dyDescent="0.25">
      <c r="A18" s="674" t="s">
        <v>17</v>
      </c>
      <c r="B18" s="669">
        <v>1166</v>
      </c>
      <c r="C18" s="670">
        <v>1267.0652794155828</v>
      </c>
      <c r="D18" s="670">
        <v>1534.5419797605425</v>
      </c>
      <c r="E18" s="670">
        <v>2105.3859167407122</v>
      </c>
      <c r="F18" s="670">
        <v>2542.5793149233896</v>
      </c>
      <c r="G18" s="678">
        <v>2757.8131179487132</v>
      </c>
      <c r="I18" s="21" t="s">
        <v>17</v>
      </c>
      <c r="J18" s="20">
        <f t="shared" si="0"/>
        <v>-1.1550501248167373E-2</v>
      </c>
      <c r="K18" s="20">
        <f t="shared" si="1"/>
        <v>1.4086460355826762E-2</v>
      </c>
      <c r="L18" s="21" t="s">
        <v>17</v>
      </c>
      <c r="M18" s="20">
        <f t="shared" si="2"/>
        <v>-1.1748919436312375E-2</v>
      </c>
      <c r="N18" s="20">
        <f t="shared" si="3"/>
        <v>1.4765049952109959E-2</v>
      </c>
      <c r="O18" s="21" t="s">
        <v>17</v>
      </c>
      <c r="P18" s="20">
        <f t="shared" si="4"/>
        <v>-1.3441938065303013E-2</v>
      </c>
      <c r="Q18" s="20">
        <f t="shared" si="5"/>
        <v>1.5802414917682434E-2</v>
      </c>
      <c r="R18" s="21" t="s">
        <v>17</v>
      </c>
      <c r="S18" s="20">
        <f t="shared" si="6"/>
        <v>-1.7563021864363322E-2</v>
      </c>
      <c r="T18" s="20">
        <f t="shared" si="7"/>
        <v>1.9642456530997464E-2</v>
      </c>
      <c r="U18" s="21" t="s">
        <v>17</v>
      </c>
      <c r="V18" s="20">
        <f t="shared" si="8"/>
        <v>-2.0315541266955405E-2</v>
      </c>
      <c r="W18" s="20">
        <f t="shared" si="9"/>
        <v>2.4104220321774821E-2</v>
      </c>
      <c r="X18" s="21" t="s">
        <v>17</v>
      </c>
      <c r="Y18" s="20">
        <f t="shared" si="10"/>
        <v>-2.1172257045812777E-2</v>
      </c>
      <c r="Z18" s="20">
        <f t="shared" si="11"/>
        <v>2.5687819721041394E-2</v>
      </c>
    </row>
    <row r="19" spans="1:26" x14ac:dyDescent="0.25">
      <c r="A19" s="674" t="s">
        <v>18</v>
      </c>
      <c r="B19" s="669">
        <v>863</v>
      </c>
      <c r="C19" s="670">
        <v>928.48741619011946</v>
      </c>
      <c r="D19" s="670">
        <v>1007.533360662678</v>
      </c>
      <c r="E19" s="670">
        <v>1216.8522476422543</v>
      </c>
      <c r="F19" s="670">
        <v>1665.3957708341052</v>
      </c>
      <c r="G19" s="678">
        <v>2013.4290027854379</v>
      </c>
      <c r="I19" s="21" t="s">
        <v>18</v>
      </c>
      <c r="J19" s="20">
        <f t="shared" si="0"/>
        <v>-8.5489558980861441E-3</v>
      </c>
      <c r="K19" s="20">
        <f t="shared" si="1"/>
        <v>1.1401909894202956E-2</v>
      </c>
      <c r="L19" s="21" t="s">
        <v>18</v>
      </c>
      <c r="M19" s="20">
        <f t="shared" si="2"/>
        <v>-8.60944106642955E-3</v>
      </c>
      <c r="N19" s="20">
        <f t="shared" si="3"/>
        <v>1.1470670952409138E-2</v>
      </c>
      <c r="O19" s="21" t="s">
        <v>18</v>
      </c>
      <c r="P19" s="20">
        <f t="shared" si="4"/>
        <v>-8.8255656810820315E-3</v>
      </c>
      <c r="Q19" s="20">
        <f t="shared" si="5"/>
        <v>1.2110234379293483E-2</v>
      </c>
      <c r="R19" s="21" t="s">
        <v>18</v>
      </c>
      <c r="S19" s="20">
        <f t="shared" si="6"/>
        <v>-1.0150919345050684E-2</v>
      </c>
      <c r="T19" s="20">
        <f t="shared" si="7"/>
        <v>1.3050414678372459E-2</v>
      </c>
      <c r="U19" s="21" t="s">
        <v>18</v>
      </c>
      <c r="V19" s="20">
        <f t="shared" si="8"/>
        <v>-1.3306730023961004E-2</v>
      </c>
      <c r="W19" s="20">
        <f t="shared" si="9"/>
        <v>1.6269074684639957E-2</v>
      </c>
      <c r="X19" s="21" t="s">
        <v>18</v>
      </c>
      <c r="Y19" s="20">
        <f t="shared" si="10"/>
        <v>-1.5457478287062287E-2</v>
      </c>
      <c r="Z19" s="20">
        <f t="shared" si="11"/>
        <v>2.0020004888297912E-2</v>
      </c>
    </row>
    <row r="20" spans="1:26" ht="15.75" thickBot="1" x14ac:dyDescent="0.3">
      <c r="A20" s="675" t="s">
        <v>19</v>
      </c>
      <c r="B20" s="671">
        <v>605</v>
      </c>
      <c r="C20" s="672">
        <v>966.18422107726201</v>
      </c>
      <c r="D20" s="672">
        <v>1249.5802732543195</v>
      </c>
      <c r="E20" s="672">
        <v>1489.1939038728208</v>
      </c>
      <c r="F20" s="672">
        <v>1783.915994680096</v>
      </c>
      <c r="G20" s="679">
        <v>2270.5730762007706</v>
      </c>
      <c r="I20" s="21" t="s">
        <v>19</v>
      </c>
      <c r="J20" s="20">
        <f t="shared" si="0"/>
        <v>-5.9931846098981653E-3</v>
      </c>
      <c r="K20" s="20">
        <f t="shared" si="1"/>
        <v>1.2570828545389705E-2</v>
      </c>
      <c r="L20" s="21" t="s">
        <v>19</v>
      </c>
      <c r="M20" s="20">
        <f t="shared" si="2"/>
        <v>-8.958986374647376E-3</v>
      </c>
      <c r="N20" s="20">
        <f t="shared" si="3"/>
        <v>1.7770922593584194E-2</v>
      </c>
      <c r="O20" s="21" t="s">
        <v>19</v>
      </c>
      <c r="P20" s="20">
        <f t="shared" si="4"/>
        <v>-1.0945794160241893E-2</v>
      </c>
      <c r="Q20" s="20">
        <f t="shared" si="5"/>
        <v>2.190227517839816E-2</v>
      </c>
      <c r="R20" s="21" t="s">
        <v>19</v>
      </c>
      <c r="S20" s="20">
        <f t="shared" si="6"/>
        <v>-1.242277954175942E-2</v>
      </c>
      <c r="T20" s="20">
        <f t="shared" si="7"/>
        <v>2.5682274075020307E-2</v>
      </c>
      <c r="U20" s="21" t="s">
        <v>19</v>
      </c>
      <c r="V20" s="20">
        <f t="shared" si="8"/>
        <v>-1.4253722113599933E-2</v>
      </c>
      <c r="W20" s="20">
        <f t="shared" si="9"/>
        <v>2.9406827293996119E-2</v>
      </c>
      <c r="X20" s="21" t="s">
        <v>19</v>
      </c>
      <c r="Y20" s="20">
        <f t="shared" si="10"/>
        <v>-1.7431622359669465E-2</v>
      </c>
      <c r="Z20" s="20">
        <f t="shared" si="11"/>
        <v>3.4751461077740457E-2</v>
      </c>
    </row>
    <row r="21" spans="1:26" ht="15.75" thickTop="1" x14ac:dyDescent="0.25">
      <c r="A21" s="674" t="s">
        <v>20</v>
      </c>
      <c r="B21" s="669">
        <v>50306</v>
      </c>
      <c r="C21" s="670">
        <v>53632.96364455697</v>
      </c>
      <c r="D21" s="670">
        <v>56640.780240232758</v>
      </c>
      <c r="E21" s="670">
        <v>59325.401307970511</v>
      </c>
      <c r="F21" s="670">
        <v>61772.001801821447</v>
      </c>
      <c r="G21" s="678">
        <v>64118.358851226541</v>
      </c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 x14ac:dyDescent="0.25">
      <c r="A22" s="666"/>
      <c r="B22" s="666"/>
      <c r="C22" s="666"/>
      <c r="D22" s="666"/>
      <c r="E22" s="666"/>
      <c r="F22" s="666"/>
      <c r="G22" s="666"/>
    </row>
    <row r="23" spans="1:26" x14ac:dyDescent="0.25">
      <c r="A23" s="922" t="s">
        <v>172</v>
      </c>
      <c r="B23" s="923"/>
      <c r="C23" s="923"/>
      <c r="D23" s="923"/>
      <c r="E23" s="923"/>
      <c r="F23" s="923"/>
      <c r="G23" s="924"/>
    </row>
    <row r="24" spans="1:26" x14ac:dyDescent="0.25">
      <c r="A24" s="673" t="s">
        <v>1</v>
      </c>
      <c r="B24" s="667">
        <v>2010</v>
      </c>
      <c r="C24" s="667">
        <v>2015</v>
      </c>
      <c r="D24" s="667">
        <v>2020</v>
      </c>
      <c r="E24" s="667">
        <v>2025</v>
      </c>
      <c r="F24" s="667">
        <v>2030</v>
      </c>
      <c r="G24" s="676">
        <v>2035</v>
      </c>
      <c r="Q24" s="919" t="s">
        <v>223</v>
      </c>
      <c r="R24" s="918"/>
      <c r="S24" s="920">
        <f>(SUM(B$48:B$50,B$61:B$65)/SUM(B$51:B$60))*100</f>
        <v>51.890582446848533</v>
      </c>
    </row>
    <row r="25" spans="1:26" x14ac:dyDescent="0.25">
      <c r="A25" s="673" t="s">
        <v>2</v>
      </c>
      <c r="B25" s="667">
        <v>3619</v>
      </c>
      <c r="C25" s="668">
        <v>3955.3542536668392</v>
      </c>
      <c r="D25" s="668">
        <v>3969.3665270131301</v>
      </c>
      <c r="E25" s="668">
        <v>3984.8273002620722</v>
      </c>
      <c r="F25" s="668">
        <v>4101.2881200270995</v>
      </c>
      <c r="G25" s="677">
        <v>4358.007600490776</v>
      </c>
      <c r="Q25" s="919" t="s">
        <v>224</v>
      </c>
      <c r="R25" s="918"/>
      <c r="S25" s="920">
        <f>(SUM(B$48:B$50)/SUM(B$51:B$60))*100</f>
        <v>31.40187478370774</v>
      </c>
    </row>
    <row r="26" spans="1:26" x14ac:dyDescent="0.25">
      <c r="A26" s="673" t="s">
        <v>3</v>
      </c>
      <c r="B26" s="667">
        <v>3302</v>
      </c>
      <c r="C26" s="668">
        <v>3681.3486705164228</v>
      </c>
      <c r="D26" s="668">
        <v>4020.0990813203234</v>
      </c>
      <c r="E26" s="668">
        <v>4036.3572413464822</v>
      </c>
      <c r="F26" s="668">
        <v>4048.5416174437873</v>
      </c>
      <c r="G26" s="677">
        <v>4162.008778979146</v>
      </c>
      <c r="Q26" s="919" t="s">
        <v>225</v>
      </c>
      <c r="R26" s="918"/>
      <c r="S26" s="920">
        <f>(SUM(B$61:B$65)/SUM(B$51:B$60))*100</f>
        <v>20.48870766314079</v>
      </c>
    </row>
    <row r="27" spans="1:26" x14ac:dyDescent="0.25">
      <c r="A27" s="673" t="s">
        <v>4</v>
      </c>
      <c r="B27" s="667">
        <v>3227</v>
      </c>
      <c r="C27" s="668">
        <v>3363.9314391620737</v>
      </c>
      <c r="D27" s="668">
        <v>3741.0335979206716</v>
      </c>
      <c r="E27" s="668">
        <v>4082.5552186694044</v>
      </c>
      <c r="F27" s="668">
        <v>4101.4952786789227</v>
      </c>
      <c r="G27" s="677">
        <v>4110.9549896758108</v>
      </c>
      <c r="Q27" s="919" t="s">
        <v>226</v>
      </c>
      <c r="R27" s="918"/>
      <c r="S27" s="920">
        <f>(SUM(B$61:B$65)/SUM(B$48:B$50))*100</f>
        <v>65.246765692381402</v>
      </c>
    </row>
    <row r="28" spans="1:26" x14ac:dyDescent="0.25">
      <c r="A28" s="673" t="s">
        <v>5</v>
      </c>
      <c r="B28" s="667">
        <v>3127</v>
      </c>
      <c r="C28" s="668">
        <v>3290.1399468388599</v>
      </c>
      <c r="D28" s="668">
        <v>3425.9978224083607</v>
      </c>
      <c r="E28" s="668">
        <v>3801.8110235551262</v>
      </c>
      <c r="F28" s="668">
        <v>4146.7014623578698</v>
      </c>
      <c r="G28" s="677">
        <v>4168.6146560798161</v>
      </c>
      <c r="Q28" s="919" t="s">
        <v>227</v>
      </c>
      <c r="R28" s="918"/>
      <c r="S28" s="921">
        <f>(B$21/B$43)*100</f>
        <v>99.336519094822478</v>
      </c>
    </row>
    <row r="29" spans="1:26" x14ac:dyDescent="0.25">
      <c r="A29" s="673" t="s">
        <v>6</v>
      </c>
      <c r="B29" s="667">
        <v>3262</v>
      </c>
      <c r="C29" s="668">
        <v>3190.1603296499247</v>
      </c>
      <c r="D29" s="668">
        <v>3347.2942623150748</v>
      </c>
      <c r="E29" s="668">
        <v>3482.393639760629</v>
      </c>
      <c r="F29" s="668">
        <v>3857.0524485768733</v>
      </c>
      <c r="G29" s="677">
        <v>4205.129353036501</v>
      </c>
      <c r="Q29" s="919" t="s">
        <v>228</v>
      </c>
      <c r="R29" s="918"/>
      <c r="S29" s="921">
        <f>(SUM(B$48)/SUM(B$28:B$33))*1000</f>
        <v>383.64517642153538</v>
      </c>
    </row>
    <row r="30" spans="1:26" x14ac:dyDescent="0.25">
      <c r="A30" s="673" t="s">
        <v>7</v>
      </c>
      <c r="B30" s="667">
        <v>3664</v>
      </c>
      <c r="C30" s="668">
        <v>3331.9337844901979</v>
      </c>
      <c r="D30" s="668">
        <v>3248.8687221580922</v>
      </c>
      <c r="E30" s="668">
        <v>3400.5615869735907</v>
      </c>
      <c r="F30" s="668">
        <v>3535.2006347304632</v>
      </c>
      <c r="G30" s="677">
        <v>3908.8625755693738</v>
      </c>
      <c r="Q30" s="919" t="s">
        <v>229</v>
      </c>
      <c r="R30" s="918"/>
      <c r="S30" s="921">
        <f>(SUM(B$52:B$54)/SUM(B$48:B$51,B$55:B$65))*100</f>
        <v>26.20235282351323</v>
      </c>
    </row>
    <row r="31" spans="1:26" x14ac:dyDescent="0.25">
      <c r="A31" s="673" t="s">
        <v>8</v>
      </c>
      <c r="B31" s="667">
        <v>3216</v>
      </c>
      <c r="C31" s="668">
        <v>3722.195698399044</v>
      </c>
      <c r="D31" s="668">
        <v>3396.5243301725277</v>
      </c>
      <c r="E31" s="668">
        <v>3303.6360075932425</v>
      </c>
      <c r="F31" s="668">
        <v>3450.344832147468</v>
      </c>
      <c r="G31" s="677">
        <v>3584.6790402474162</v>
      </c>
      <c r="Q31" s="918"/>
      <c r="R31" s="918"/>
      <c r="S31" s="904"/>
    </row>
    <row r="32" spans="1:26" x14ac:dyDescent="0.25">
      <c r="A32" s="673" t="s">
        <v>9</v>
      </c>
      <c r="B32" s="667">
        <v>3061</v>
      </c>
      <c r="C32" s="668">
        <v>3270.7252902195723</v>
      </c>
      <c r="D32" s="668">
        <v>3775.4994556961828</v>
      </c>
      <c r="E32" s="668">
        <v>3456.525741496971</v>
      </c>
      <c r="F32" s="668">
        <v>3354.9801810680351</v>
      </c>
      <c r="G32" s="677">
        <v>3497.0059690065382</v>
      </c>
      <c r="Q32" s="904"/>
      <c r="R32" s="904"/>
      <c r="S32" s="904"/>
    </row>
    <row r="33" spans="1:19" x14ac:dyDescent="0.25">
      <c r="A33" s="673" t="s">
        <v>10</v>
      </c>
      <c r="B33" s="667">
        <v>2857</v>
      </c>
      <c r="C33" s="668">
        <v>3108.2389020923483</v>
      </c>
      <c r="D33" s="668">
        <v>3318.212700543786</v>
      </c>
      <c r="E33" s="668">
        <v>3821.467987314049</v>
      </c>
      <c r="F33" s="668">
        <v>3509.6997752351685</v>
      </c>
      <c r="G33" s="677">
        <v>3400.4896628177107</v>
      </c>
      <c r="Q33" s="904"/>
      <c r="R33" s="904"/>
      <c r="S33" s="904"/>
    </row>
    <row r="34" spans="1:19" x14ac:dyDescent="0.25">
      <c r="A34" s="674" t="s">
        <v>11</v>
      </c>
      <c r="B34" s="669">
        <v>3518</v>
      </c>
      <c r="C34" s="670">
        <v>2915.1302186314465</v>
      </c>
      <c r="D34" s="670">
        <v>3148.57108889856</v>
      </c>
      <c r="E34" s="670">
        <v>3358.5823389593552</v>
      </c>
      <c r="F34" s="670">
        <v>3860.0750263432733</v>
      </c>
      <c r="G34" s="678">
        <v>3555.9160149088793</v>
      </c>
      <c r="Q34" s="904"/>
      <c r="R34" s="904"/>
      <c r="S34" s="904"/>
    </row>
    <row r="35" spans="1:19" x14ac:dyDescent="0.25">
      <c r="A35" s="674" t="s">
        <v>12</v>
      </c>
      <c r="B35" s="669">
        <v>3888</v>
      </c>
      <c r="C35" s="670">
        <v>3561.7800435899148</v>
      </c>
      <c r="D35" s="670">
        <v>2953.7487114023997</v>
      </c>
      <c r="E35" s="670">
        <v>3169.6574744693421</v>
      </c>
      <c r="F35" s="670">
        <v>3378.6370839110677</v>
      </c>
      <c r="G35" s="678">
        <v>3875.9810233941189</v>
      </c>
      <c r="Q35" s="904"/>
      <c r="R35" s="904"/>
      <c r="S35" s="904"/>
    </row>
    <row r="36" spans="1:19" x14ac:dyDescent="0.25">
      <c r="A36" s="674" t="s">
        <v>13</v>
      </c>
      <c r="B36" s="669">
        <v>3543</v>
      </c>
      <c r="C36" s="670">
        <v>3906.5586544978341</v>
      </c>
      <c r="D36" s="670">
        <v>3587.3515804350232</v>
      </c>
      <c r="E36" s="670">
        <v>2977.8676091869947</v>
      </c>
      <c r="F36" s="670">
        <v>3176.8481937731649</v>
      </c>
      <c r="G36" s="678">
        <v>3383.9956570862605</v>
      </c>
      <c r="Q36" s="904"/>
      <c r="R36" s="904"/>
      <c r="S36" s="904"/>
    </row>
    <row r="37" spans="1:19" x14ac:dyDescent="0.25">
      <c r="A37" s="674" t="s">
        <v>14</v>
      </c>
      <c r="B37" s="669">
        <v>2746</v>
      </c>
      <c r="C37" s="670">
        <v>3523.8139619343337</v>
      </c>
      <c r="D37" s="670">
        <v>3891.0480137071399</v>
      </c>
      <c r="E37" s="670">
        <v>3581.6947871167149</v>
      </c>
      <c r="F37" s="670">
        <v>2976.5086873402929</v>
      </c>
      <c r="G37" s="678">
        <v>3158.364629840265</v>
      </c>
      <c r="Q37" s="904"/>
      <c r="R37" s="904"/>
      <c r="S37" s="904"/>
    </row>
    <row r="38" spans="1:19" x14ac:dyDescent="0.25">
      <c r="A38" s="674" t="s">
        <v>15</v>
      </c>
      <c r="B38" s="669">
        <v>2050</v>
      </c>
      <c r="C38" s="670">
        <v>2693.6662412478472</v>
      </c>
      <c r="D38" s="670">
        <v>3454.3778031167089</v>
      </c>
      <c r="E38" s="670">
        <v>3820.0143498712009</v>
      </c>
      <c r="F38" s="670">
        <v>3524.7563053907375</v>
      </c>
      <c r="G38" s="678">
        <v>2932.7299155431469</v>
      </c>
      <c r="Q38" s="904"/>
      <c r="R38" s="904"/>
      <c r="S38" s="904"/>
    </row>
    <row r="39" spans="1:19" x14ac:dyDescent="0.25">
      <c r="A39" s="674" t="s">
        <v>16</v>
      </c>
      <c r="B39" s="669">
        <v>1720</v>
      </c>
      <c r="C39" s="670">
        <v>1951.4116687884273</v>
      </c>
      <c r="D39" s="670">
        <v>2555.0845085775609</v>
      </c>
      <c r="E39" s="670">
        <v>3274.9268591506561</v>
      </c>
      <c r="F39" s="670">
        <v>3626.9763272306222</v>
      </c>
      <c r="G39" s="678">
        <v>3354.5793750306038</v>
      </c>
      <c r="Q39" s="904"/>
      <c r="R39" s="904"/>
      <c r="S39" s="904"/>
    </row>
    <row r="40" spans="1:19" x14ac:dyDescent="0.25">
      <c r="A40" s="674" t="s">
        <v>17</v>
      </c>
      <c r="B40" s="669">
        <v>1422</v>
      </c>
      <c r="C40" s="670">
        <v>1592.3406611618743</v>
      </c>
      <c r="D40" s="670">
        <v>1804.0158312715223</v>
      </c>
      <c r="E40" s="670">
        <v>2354.6603579914663</v>
      </c>
      <c r="F40" s="670">
        <v>3016.7491570696138</v>
      </c>
      <c r="G40" s="678">
        <v>3345.9921653558436</v>
      </c>
      <c r="Q40" s="904"/>
      <c r="R40" s="904"/>
      <c r="S40" s="904"/>
    </row>
    <row r="41" spans="1:19" x14ac:dyDescent="0.25">
      <c r="A41" s="674" t="s">
        <v>18</v>
      </c>
      <c r="B41" s="669">
        <v>1151</v>
      </c>
      <c r="C41" s="670">
        <v>1237.0574991328988</v>
      </c>
      <c r="D41" s="670">
        <v>1382.5136635418864</v>
      </c>
      <c r="E41" s="670">
        <v>1564.4323330954121</v>
      </c>
      <c r="F41" s="670">
        <v>2036.1462302455584</v>
      </c>
      <c r="G41" s="678">
        <v>2607.7253824605568</v>
      </c>
      <c r="Q41" s="904"/>
      <c r="R41" s="904"/>
      <c r="S41" s="904"/>
    </row>
    <row r="42" spans="1:19" ht="15.75" thickBot="1" x14ac:dyDescent="0.3">
      <c r="A42" s="675" t="s">
        <v>19</v>
      </c>
      <c r="B42" s="671">
        <v>1269</v>
      </c>
      <c r="C42" s="672">
        <v>1916.5097797776557</v>
      </c>
      <c r="D42" s="672">
        <v>2500.3805664210709</v>
      </c>
      <c r="E42" s="672">
        <v>3078.6899068398438</v>
      </c>
      <c r="F42" s="672">
        <v>3680.3937346654016</v>
      </c>
      <c r="G42" s="679">
        <v>4526.5856644712612</v>
      </c>
      <c r="Q42" s="904"/>
      <c r="R42" s="904"/>
      <c r="S42" s="904"/>
    </row>
    <row r="43" spans="1:19" ht="15.75" thickTop="1" x14ac:dyDescent="0.25">
      <c r="A43" s="674" t="s">
        <v>20</v>
      </c>
      <c r="B43" s="669">
        <v>50642</v>
      </c>
      <c r="C43" s="670">
        <v>54212.297043797516</v>
      </c>
      <c r="D43" s="670">
        <v>57519.988266920031</v>
      </c>
      <c r="E43" s="670">
        <v>60550.661763652555</v>
      </c>
      <c r="F43" s="670">
        <v>63382.395096235414</v>
      </c>
      <c r="G43" s="678">
        <v>66137.622453994016</v>
      </c>
      <c r="Q43" s="904"/>
      <c r="R43" s="904"/>
      <c r="S43" s="904"/>
    </row>
    <row r="44" spans="1:19" x14ac:dyDescent="0.25">
      <c r="A44" s="666"/>
      <c r="B44" s="666"/>
      <c r="C44" s="666"/>
      <c r="D44" s="666"/>
      <c r="E44" s="666"/>
      <c r="F44" s="666"/>
      <c r="G44" s="666"/>
      <c r="Q44" s="919" t="s">
        <v>223</v>
      </c>
      <c r="R44" s="918"/>
      <c r="S44" s="920">
        <f>(SUM(C$48:C$50,C$61:C$65)/SUM(C$51:C$60))*100</f>
        <v>57.790562137705749</v>
      </c>
    </row>
    <row r="45" spans="1:19" x14ac:dyDescent="0.25">
      <c r="A45" s="666"/>
      <c r="B45" s="666"/>
      <c r="C45" s="666"/>
      <c r="D45" s="666"/>
      <c r="E45" s="666"/>
      <c r="F45" s="666"/>
      <c r="G45" s="666"/>
      <c r="Q45" s="919" t="s">
        <v>224</v>
      </c>
      <c r="R45" s="918"/>
      <c r="S45" s="920">
        <f>(SUM(C$48:C$50)/SUM(C$51:C$60))*100</f>
        <v>32.969072284865881</v>
      </c>
    </row>
    <row r="46" spans="1:19" x14ac:dyDescent="0.25">
      <c r="A46" s="922" t="s">
        <v>173</v>
      </c>
      <c r="B46" s="923"/>
      <c r="C46" s="923"/>
      <c r="D46" s="923"/>
      <c r="E46" s="923"/>
      <c r="F46" s="923"/>
      <c r="G46" s="924"/>
      <c r="Q46" s="919" t="s">
        <v>225</v>
      </c>
      <c r="R46" s="918"/>
      <c r="S46" s="920">
        <f>(SUM(C$61:C$65)/SUM(C$51:C$60))*100</f>
        <v>24.821489852839868</v>
      </c>
    </row>
    <row r="47" spans="1:19" x14ac:dyDescent="0.25">
      <c r="A47" s="673" t="s">
        <v>1</v>
      </c>
      <c r="B47" s="667">
        <v>2010</v>
      </c>
      <c r="C47" s="667">
        <v>2015</v>
      </c>
      <c r="D47" s="667">
        <v>2020</v>
      </c>
      <c r="E47" s="667">
        <v>2025</v>
      </c>
      <c r="F47" s="667">
        <v>2030</v>
      </c>
      <c r="G47" s="676">
        <v>2035</v>
      </c>
      <c r="Q47" s="919" t="s">
        <v>226</v>
      </c>
      <c r="R47" s="918"/>
      <c r="S47" s="920">
        <f>(SUM(C$61:C$65)/SUM(C$48:C$50))*100</f>
        <v>75.287195339839514</v>
      </c>
    </row>
    <row r="48" spans="1:19" x14ac:dyDescent="0.25">
      <c r="A48" s="673" t="s">
        <v>2</v>
      </c>
      <c r="B48" s="667">
        <v>7361</v>
      </c>
      <c r="C48" s="668">
        <v>8071.7984955511565</v>
      </c>
      <c r="D48" s="668">
        <v>8100.742732813751</v>
      </c>
      <c r="E48" s="668">
        <v>8132.3005357244729</v>
      </c>
      <c r="F48" s="668">
        <v>8369.975754077881</v>
      </c>
      <c r="G48" s="677">
        <v>8893.8930622115586</v>
      </c>
      <c r="Q48" s="919" t="s">
        <v>227</v>
      </c>
      <c r="R48" s="918"/>
      <c r="S48" s="921">
        <f>(C$21/C$43)*100</f>
        <v>98.931361645177091</v>
      </c>
    </row>
    <row r="49" spans="1:19" x14ac:dyDescent="0.25">
      <c r="A49" s="673" t="s">
        <v>3</v>
      </c>
      <c r="B49" s="667">
        <v>6848</v>
      </c>
      <c r="C49" s="668">
        <v>7485.1605760418242</v>
      </c>
      <c r="D49" s="668">
        <v>8197.444556598186</v>
      </c>
      <c r="E49" s="668">
        <v>8231.3664794636479</v>
      </c>
      <c r="F49" s="668">
        <v>8256.233545275114</v>
      </c>
      <c r="G49" s="677">
        <v>8487.6287499207174</v>
      </c>
      <c r="Q49" s="919" t="s">
        <v>228</v>
      </c>
      <c r="R49" s="918"/>
      <c r="S49" s="921">
        <f>(SUM(C$48)/SUM(C$28:C$33))*1000</f>
        <v>405.34519204176871</v>
      </c>
    </row>
    <row r="50" spans="1:19" x14ac:dyDescent="0.25">
      <c r="A50" s="673" t="s">
        <v>4</v>
      </c>
      <c r="B50" s="667">
        <v>6661</v>
      </c>
      <c r="C50" s="668">
        <v>6976.4430979967619</v>
      </c>
      <c r="D50" s="668">
        <v>7609.8914034167046</v>
      </c>
      <c r="E50" s="668">
        <v>8325.2358288379619</v>
      </c>
      <c r="F50" s="668">
        <v>8364.9773884214264</v>
      </c>
      <c r="G50" s="677">
        <v>8384.3093978586548</v>
      </c>
      <c r="Q50" s="919" t="s">
        <v>229</v>
      </c>
      <c r="R50" s="918"/>
      <c r="S50" s="921">
        <f>(SUM(C$52:C$54)/SUM(C$48:C$51,C$55:C$65))*100</f>
        <v>24.75912852882195</v>
      </c>
    </row>
    <row r="51" spans="1:19" x14ac:dyDescent="0.25">
      <c r="A51" s="673" t="s">
        <v>5</v>
      </c>
      <c r="B51" s="667">
        <v>6575</v>
      </c>
      <c r="C51" s="668">
        <v>6793.0567778177319</v>
      </c>
      <c r="D51" s="668">
        <v>7103.7449052247212</v>
      </c>
      <c r="E51" s="668">
        <v>7735.1228880512917</v>
      </c>
      <c r="F51" s="668">
        <v>8454.7660532540158</v>
      </c>
      <c r="G51" s="677">
        <v>8500.8528124696495</v>
      </c>
      <c r="Q51" s="904"/>
      <c r="R51" s="904"/>
      <c r="S51" s="904"/>
    </row>
    <row r="52" spans="1:19" x14ac:dyDescent="0.25">
      <c r="A52" s="673" t="s">
        <v>6</v>
      </c>
      <c r="B52" s="667">
        <v>7026</v>
      </c>
      <c r="C52" s="668">
        <v>6701.9841730960015</v>
      </c>
      <c r="D52" s="668">
        <v>6903.8595030088527</v>
      </c>
      <c r="E52" s="668">
        <v>7210.0785049811648</v>
      </c>
      <c r="F52" s="668">
        <v>7839.0934106525674</v>
      </c>
      <c r="G52" s="677">
        <v>8561.8466580103886</v>
      </c>
      <c r="Q52" s="904"/>
      <c r="R52" s="904"/>
      <c r="S52" s="904"/>
    </row>
    <row r="53" spans="1:19" x14ac:dyDescent="0.25">
      <c r="A53" s="673" t="s">
        <v>7</v>
      </c>
      <c r="B53" s="667">
        <v>7440</v>
      </c>
      <c r="C53" s="668">
        <v>7156.0020496639172</v>
      </c>
      <c r="D53" s="668">
        <v>6817.9141744951958</v>
      </c>
      <c r="E53" s="668">
        <v>7005.2949486385332</v>
      </c>
      <c r="F53" s="668">
        <v>7307.6939403064807</v>
      </c>
      <c r="G53" s="677">
        <v>7934.6023362382439</v>
      </c>
      <c r="Q53" s="904"/>
      <c r="R53" s="904"/>
      <c r="S53" s="904"/>
    </row>
    <row r="54" spans="1:19" x14ac:dyDescent="0.25">
      <c r="A54" s="673" t="s">
        <v>8</v>
      </c>
      <c r="B54" s="667">
        <v>6493</v>
      </c>
      <c r="C54" s="668">
        <v>7544.4931155789709</v>
      </c>
      <c r="D54" s="668">
        <v>7272.8827492473874</v>
      </c>
      <c r="E54" s="668">
        <v>6923.329370270525</v>
      </c>
      <c r="F54" s="668">
        <v>7097.6031213173201</v>
      </c>
      <c r="G54" s="677">
        <v>7396.5012333195291</v>
      </c>
      <c r="Q54" s="904"/>
      <c r="R54" s="904"/>
      <c r="S54" s="904"/>
    </row>
    <row r="55" spans="1:19" x14ac:dyDescent="0.25">
      <c r="A55" s="673" t="s">
        <v>9</v>
      </c>
      <c r="B55" s="667">
        <v>5978</v>
      </c>
      <c r="C55" s="668">
        <v>6585.8131056288967</v>
      </c>
      <c r="D55" s="668">
        <v>7635.9809950620838</v>
      </c>
      <c r="E55" s="668">
        <v>7377.1700057164362</v>
      </c>
      <c r="F55" s="668">
        <v>7018.403004968296</v>
      </c>
      <c r="G55" s="677">
        <v>7180.5726469389629</v>
      </c>
      <c r="Q55" s="904"/>
      <c r="R55" s="904"/>
      <c r="S55" s="904"/>
    </row>
    <row r="56" spans="1:19" x14ac:dyDescent="0.25">
      <c r="A56" s="673" t="s">
        <v>10</v>
      </c>
      <c r="B56" s="667">
        <v>5752</v>
      </c>
      <c r="C56" s="668">
        <v>6061.3167225098878</v>
      </c>
      <c r="D56" s="668">
        <v>6663.3362812822634</v>
      </c>
      <c r="E56" s="668">
        <v>7711.4840074518652</v>
      </c>
      <c r="F56" s="668">
        <v>7466.0050342462782</v>
      </c>
      <c r="G56" s="677">
        <v>7099.9494219138287</v>
      </c>
      <c r="Q56" s="904"/>
      <c r="R56" s="904"/>
      <c r="S56" s="904"/>
    </row>
    <row r="57" spans="1:19" x14ac:dyDescent="0.25">
      <c r="A57" s="674" t="s">
        <v>11</v>
      </c>
      <c r="B57" s="669">
        <v>7101</v>
      </c>
      <c r="C57" s="670">
        <v>5858.8827607024559</v>
      </c>
      <c r="D57" s="670">
        <v>6132.6250098931596</v>
      </c>
      <c r="E57" s="670">
        <v>6728.7307506654888</v>
      </c>
      <c r="F57" s="670">
        <v>7774.3859203042666</v>
      </c>
      <c r="G57" s="678">
        <v>7542.578225781248</v>
      </c>
      <c r="Q57" s="904"/>
      <c r="R57" s="904"/>
      <c r="S57" s="904"/>
    </row>
    <row r="58" spans="1:19" x14ac:dyDescent="0.25">
      <c r="A58" s="674" t="s">
        <v>12</v>
      </c>
      <c r="B58" s="669">
        <v>7603</v>
      </c>
      <c r="C58" s="670">
        <v>7168.676050197364</v>
      </c>
      <c r="D58" s="670">
        <v>5923.8903906203523</v>
      </c>
      <c r="E58" s="670">
        <v>6163.8622029769931</v>
      </c>
      <c r="F58" s="670">
        <v>6750.9751765752626</v>
      </c>
      <c r="G58" s="678">
        <v>7788.4881542440908</v>
      </c>
      <c r="Q58" s="904"/>
      <c r="R58" s="904"/>
      <c r="S58" s="904"/>
    </row>
    <row r="59" spans="1:19" x14ac:dyDescent="0.25">
      <c r="A59" s="674" t="s">
        <v>13</v>
      </c>
      <c r="B59" s="669">
        <v>6971</v>
      </c>
      <c r="C59" s="670">
        <v>7611.7649608949396</v>
      </c>
      <c r="D59" s="670">
        <v>7187.658035847664</v>
      </c>
      <c r="E59" s="670">
        <v>5949.4153092309534</v>
      </c>
      <c r="F59" s="670">
        <v>6157.7265688029693</v>
      </c>
      <c r="G59" s="678">
        <v>6732.6910033182921</v>
      </c>
      <c r="Q59" s="904"/>
      <c r="R59" s="904"/>
      <c r="S59" s="904"/>
    </row>
    <row r="60" spans="1:19" x14ac:dyDescent="0.25">
      <c r="A60" s="674" t="s">
        <v>14</v>
      </c>
      <c r="B60" s="669">
        <v>5522</v>
      </c>
      <c r="C60" s="670">
        <v>6865.1022945439108</v>
      </c>
      <c r="D60" s="670">
        <v>7505.181299496453</v>
      </c>
      <c r="E60" s="670">
        <v>7096.7760879694179</v>
      </c>
      <c r="F60" s="670">
        <v>5884.4365928441111</v>
      </c>
      <c r="G60" s="678">
        <v>6062.414590734089</v>
      </c>
      <c r="Q60" s="904"/>
      <c r="R60" s="904"/>
      <c r="S60" s="904"/>
    </row>
    <row r="61" spans="1:19" x14ac:dyDescent="0.25">
      <c r="A61" s="674" t="s">
        <v>15</v>
      </c>
      <c r="B61" s="669">
        <v>3969</v>
      </c>
      <c r="C61" s="670">
        <v>5341.684835428885</v>
      </c>
      <c r="D61" s="670">
        <v>6645.145101981605</v>
      </c>
      <c r="E61" s="670">
        <v>7274.2630346837723</v>
      </c>
      <c r="F61" s="670">
        <v>6887.769056702321</v>
      </c>
      <c r="G61" s="678">
        <v>5721.2401149639009</v>
      </c>
      <c r="Q61" s="904"/>
      <c r="R61" s="904"/>
      <c r="S61" s="904"/>
    </row>
    <row r="62" spans="1:19" x14ac:dyDescent="0.25">
      <c r="A62" s="674" t="s">
        <v>16</v>
      </c>
      <c r="B62" s="669">
        <v>3172</v>
      </c>
      <c r="C62" s="670">
        <v>3715.4368159463866</v>
      </c>
      <c r="D62" s="670">
        <v>4981.9056932523745</v>
      </c>
      <c r="E62" s="670">
        <v>6202.4184507780374</v>
      </c>
      <c r="F62" s="670">
        <v>6799.1721278903897</v>
      </c>
      <c r="G62" s="678">
        <v>6446.2944880748255</v>
      </c>
      <c r="Q62" s="904"/>
      <c r="R62" s="904"/>
      <c r="S62" s="904"/>
    </row>
    <row r="63" spans="1:19" x14ac:dyDescent="0.25">
      <c r="A63" s="674" t="s">
        <v>17</v>
      </c>
      <c r="B63" s="669">
        <v>2588</v>
      </c>
      <c r="C63" s="670">
        <v>2859.4059405774569</v>
      </c>
      <c r="D63" s="670">
        <v>3338.5578110320648</v>
      </c>
      <c r="E63" s="670">
        <v>4460.0462747321781</v>
      </c>
      <c r="F63" s="670">
        <v>5559.3284719930034</v>
      </c>
      <c r="G63" s="678">
        <v>6103.8052833045567</v>
      </c>
      <c r="Q63" s="904"/>
      <c r="R63" s="904"/>
      <c r="S63" s="904"/>
    </row>
    <row r="64" spans="1:19" x14ac:dyDescent="0.25">
      <c r="A64" s="674" t="s">
        <v>18</v>
      </c>
      <c r="B64" s="669">
        <v>2014</v>
      </c>
      <c r="C64" s="670">
        <v>2165.5449153230184</v>
      </c>
      <c r="D64" s="670">
        <v>2390.0470242045644</v>
      </c>
      <c r="E64" s="670">
        <v>2781.2845807376661</v>
      </c>
      <c r="F64" s="670">
        <v>3701.5420010796634</v>
      </c>
      <c r="G64" s="678">
        <v>4621.1543852459945</v>
      </c>
      <c r="Q64" s="919" t="s">
        <v>223</v>
      </c>
      <c r="R64" s="918"/>
      <c r="S64" s="920">
        <f>(SUM(D$48:D$50,D$61:D$65)/SUM(D$51:D$60))*100</f>
        <v>65.098482099046905</v>
      </c>
    </row>
    <row r="65" spans="1:19" ht="15.75" thickBot="1" x14ac:dyDescent="0.3">
      <c r="A65" s="675" t="s">
        <v>19</v>
      </c>
      <c r="B65" s="671">
        <v>1874</v>
      </c>
      <c r="C65" s="672">
        <v>2882.6940008549177</v>
      </c>
      <c r="D65" s="672">
        <v>3749.9608396753902</v>
      </c>
      <c r="E65" s="672">
        <v>4567.8838107126649</v>
      </c>
      <c r="F65" s="672">
        <v>5464.3097293454975</v>
      </c>
      <c r="G65" s="679">
        <v>6797.1587406720319</v>
      </c>
      <c r="Q65" s="919" t="s">
        <v>224</v>
      </c>
      <c r="R65" s="918"/>
      <c r="S65" s="920">
        <f>(SUM(D$48:D$50)/SUM(D$51:D$60))*100</f>
        <v>34.575691401755606</v>
      </c>
    </row>
    <row r="66" spans="1:19" ht="15.75" thickTop="1" x14ac:dyDescent="0.25">
      <c r="A66" s="674" t="s">
        <v>20</v>
      </c>
      <c r="B66" s="669">
        <v>100948</v>
      </c>
      <c r="C66" s="670">
        <v>107845.26068835448</v>
      </c>
      <c r="D66" s="670">
        <v>114160.76850715278</v>
      </c>
      <c r="E66" s="670">
        <v>119876.06307162305</v>
      </c>
      <c r="F66" s="670">
        <v>125154.39689805686</v>
      </c>
      <c r="G66" s="678">
        <v>130255.98130522056</v>
      </c>
      <c r="Q66" s="919" t="s">
        <v>225</v>
      </c>
      <c r="R66" s="918"/>
      <c r="S66" s="920">
        <f>(SUM(D$61:D$65)/SUM(D$51:D$60))*100</f>
        <v>30.522790697291303</v>
      </c>
    </row>
    <row r="67" spans="1:19" x14ac:dyDescent="0.25">
      <c r="Q67" s="919" t="s">
        <v>226</v>
      </c>
      <c r="R67" s="918"/>
      <c r="S67" s="920">
        <f>(SUM(D$61:D$65)/SUM(D$48:D$50))*100</f>
        <v>88.278178858750138</v>
      </c>
    </row>
    <row r="68" spans="1:19" x14ac:dyDescent="0.25">
      <c r="Q68" s="919" t="s">
        <v>227</v>
      </c>
      <c r="R68" s="918"/>
      <c r="S68" s="921">
        <f>(D$21/D$43)*100</f>
        <v>98.471473911629943</v>
      </c>
    </row>
    <row r="69" spans="1:19" x14ac:dyDescent="0.25">
      <c r="Q69" s="919" t="s">
        <v>228</v>
      </c>
      <c r="R69" s="918"/>
      <c r="S69" s="921">
        <f>(SUM(D$48)/SUM(D$28:D$33))*1000</f>
        <v>394.91935618183794</v>
      </c>
    </row>
    <row r="70" spans="1:19" x14ac:dyDescent="0.25">
      <c r="Q70" s="919" t="s">
        <v>229</v>
      </c>
      <c r="R70" s="918"/>
      <c r="S70" s="921">
        <f>(SUM(D$52:D$54)/SUM(D$48:D$51,D$55:D$65))*100</f>
        <v>22.534649088536909</v>
      </c>
    </row>
    <row r="71" spans="1:19" x14ac:dyDescent="0.25">
      <c r="Q71" s="904"/>
      <c r="R71" s="904"/>
      <c r="S71" s="904"/>
    </row>
    <row r="72" spans="1:19" x14ac:dyDescent="0.25">
      <c r="Q72" s="904"/>
      <c r="R72" s="904"/>
      <c r="S72" s="904"/>
    </row>
    <row r="73" spans="1:19" x14ac:dyDescent="0.25">
      <c r="Q73" s="904"/>
      <c r="R73" s="904"/>
      <c r="S73" s="904"/>
    </row>
    <row r="74" spans="1:19" x14ac:dyDescent="0.25">
      <c r="Q74" s="904"/>
      <c r="R74" s="904"/>
      <c r="S74" s="904"/>
    </row>
    <row r="75" spans="1:19" x14ac:dyDescent="0.25">
      <c r="Q75" s="904"/>
      <c r="R75" s="904"/>
      <c r="S75" s="904"/>
    </row>
    <row r="76" spans="1:19" x14ac:dyDescent="0.25">
      <c r="Q76" s="904"/>
      <c r="R76" s="904"/>
      <c r="S76" s="904"/>
    </row>
    <row r="77" spans="1:19" x14ac:dyDescent="0.25">
      <c r="Q77" s="904"/>
      <c r="R77" s="904"/>
      <c r="S77" s="904"/>
    </row>
    <row r="78" spans="1:19" x14ac:dyDescent="0.25">
      <c r="Q78" s="904"/>
      <c r="R78" s="904"/>
      <c r="S78" s="904"/>
    </row>
    <row r="79" spans="1:19" x14ac:dyDescent="0.25">
      <c r="Q79" s="904"/>
      <c r="R79" s="904"/>
      <c r="S79" s="904"/>
    </row>
    <row r="80" spans="1:19" x14ac:dyDescent="0.25">
      <c r="Q80" s="904"/>
      <c r="R80" s="904"/>
      <c r="S80" s="904"/>
    </row>
    <row r="81" spans="17:19" x14ac:dyDescent="0.25">
      <c r="Q81" s="904"/>
      <c r="R81" s="904"/>
      <c r="S81" s="904"/>
    </row>
    <row r="82" spans="17:19" x14ac:dyDescent="0.25">
      <c r="Q82" s="904"/>
      <c r="R82" s="904"/>
      <c r="S82" s="904"/>
    </row>
    <row r="83" spans="17:19" x14ac:dyDescent="0.25">
      <c r="Q83" s="904"/>
      <c r="R83" s="904"/>
      <c r="S83" s="904"/>
    </row>
    <row r="84" spans="17:19" x14ac:dyDescent="0.25">
      <c r="Q84" s="919" t="s">
        <v>223</v>
      </c>
      <c r="R84" s="918"/>
      <c r="S84" s="920">
        <f>(SUM(E$48:E$50,E$61:E$65)/SUM(E$51:E$60))*100</f>
        <v>71.493412395760458</v>
      </c>
    </row>
    <row r="85" spans="17:19" x14ac:dyDescent="0.25">
      <c r="Q85" s="919" t="s">
        <v>224</v>
      </c>
      <c r="R85" s="918"/>
      <c r="S85" s="920">
        <f>(SUM(E$48:E$50)/SUM(E$51:E$60))*100</f>
        <v>35.319680080749102</v>
      </c>
    </row>
    <row r="86" spans="17:19" x14ac:dyDescent="0.25">
      <c r="Q86" s="919" t="s">
        <v>225</v>
      </c>
      <c r="R86" s="918"/>
      <c r="S86" s="920">
        <f>(SUM(E$61:E$65)/SUM(E$51:E$60))*100</f>
        <v>36.173732315011357</v>
      </c>
    </row>
    <row r="87" spans="17:19" x14ac:dyDescent="0.25">
      <c r="Q87" s="919" t="s">
        <v>226</v>
      </c>
      <c r="R87" s="918"/>
      <c r="S87" s="920">
        <f>(SUM(E$61:E$65)/SUM(E$48:E$50))*100</f>
        <v>102.41806333553897</v>
      </c>
    </row>
    <row r="88" spans="17:19" x14ac:dyDescent="0.25">
      <c r="Q88" s="919" t="s">
        <v>227</v>
      </c>
      <c r="R88" s="918"/>
      <c r="S88" s="921">
        <f>(E$21/E$43)*100</f>
        <v>97.97647057853041</v>
      </c>
    </row>
    <row r="89" spans="17:19" x14ac:dyDescent="0.25">
      <c r="Q89" s="919" t="s">
        <v>228</v>
      </c>
      <c r="R89" s="918"/>
      <c r="S89" s="921">
        <f>(SUM(E$48)/SUM(E$28:E$33))*1000</f>
        <v>382.4014440816797</v>
      </c>
    </row>
    <row r="90" spans="17:19" x14ac:dyDescent="0.25">
      <c r="Q90" s="919" t="s">
        <v>229</v>
      </c>
      <c r="R90" s="918"/>
      <c r="S90" s="921">
        <f>(SUM(E$52:E$54)/SUM(E$48:E$51,E$55:E$65))*100</f>
        <v>21.409021641709934</v>
      </c>
    </row>
    <row r="91" spans="17:19" x14ac:dyDescent="0.25">
      <c r="Q91" s="904"/>
      <c r="R91" s="904"/>
      <c r="S91" s="904"/>
    </row>
    <row r="92" spans="17:19" x14ac:dyDescent="0.25">
      <c r="Q92" s="904"/>
      <c r="R92" s="904"/>
      <c r="S92" s="904"/>
    </row>
    <row r="93" spans="17:19" x14ac:dyDescent="0.25">
      <c r="Q93" s="904"/>
      <c r="R93" s="904"/>
      <c r="S93" s="904"/>
    </row>
    <row r="94" spans="17:19" x14ac:dyDescent="0.25">
      <c r="Q94" s="904"/>
      <c r="R94" s="904"/>
      <c r="S94" s="904"/>
    </row>
    <row r="95" spans="17:19" x14ac:dyDescent="0.25">
      <c r="Q95" s="904"/>
      <c r="R95" s="904"/>
      <c r="S95" s="904"/>
    </row>
    <row r="96" spans="17:19" x14ac:dyDescent="0.25">
      <c r="Q96" s="904"/>
      <c r="R96" s="904"/>
      <c r="S96" s="904"/>
    </row>
    <row r="97" spans="17:19" x14ac:dyDescent="0.25">
      <c r="Q97" s="904"/>
      <c r="R97" s="904"/>
      <c r="S97" s="904"/>
    </row>
    <row r="98" spans="17:19" x14ac:dyDescent="0.25">
      <c r="Q98" s="904"/>
      <c r="R98" s="904"/>
      <c r="S98" s="904"/>
    </row>
    <row r="99" spans="17:19" x14ac:dyDescent="0.25">
      <c r="Q99" s="904"/>
      <c r="R99" s="904"/>
      <c r="S99" s="904"/>
    </row>
    <row r="100" spans="17:19" x14ac:dyDescent="0.25">
      <c r="Q100" s="904"/>
      <c r="R100" s="904"/>
      <c r="S100" s="904"/>
    </row>
    <row r="101" spans="17:19" x14ac:dyDescent="0.25">
      <c r="Q101" s="904"/>
      <c r="R101" s="904"/>
      <c r="S101" s="904"/>
    </row>
    <row r="102" spans="17:19" x14ac:dyDescent="0.25">
      <c r="Q102" s="904"/>
      <c r="R102" s="904"/>
      <c r="S102" s="904"/>
    </row>
    <row r="103" spans="17:19" x14ac:dyDescent="0.25">
      <c r="Q103" s="904"/>
      <c r="R103" s="904"/>
      <c r="S103" s="904"/>
    </row>
    <row r="104" spans="17:19" x14ac:dyDescent="0.25">
      <c r="Q104" s="919" t="s">
        <v>223</v>
      </c>
      <c r="R104" s="918"/>
      <c r="S104" s="920">
        <f>(SUM(F$48:F$50,F$61:F$65)/SUM(F$51:F$60))*100</f>
        <v>74.428568194026624</v>
      </c>
    </row>
    <row r="105" spans="17:19" x14ac:dyDescent="0.25">
      <c r="Q105" s="919" t="s">
        <v>224</v>
      </c>
      <c r="R105" s="918"/>
      <c r="S105" s="920">
        <f>(SUM(F$48:F$50)/SUM(F$51:F$60))*100</f>
        <v>34.830393653439366</v>
      </c>
    </row>
    <row r="106" spans="17:19" x14ac:dyDescent="0.25">
      <c r="Q106" s="919" t="s">
        <v>225</v>
      </c>
      <c r="R106" s="918"/>
      <c r="S106" s="920">
        <f>(SUM(F$61:F$65)/SUM(F$51:F$60))*100</f>
        <v>39.598174540587259</v>
      </c>
    </row>
    <row r="107" spans="17:19" x14ac:dyDescent="0.25">
      <c r="Q107" s="919" t="s">
        <v>226</v>
      </c>
      <c r="R107" s="918"/>
      <c r="S107" s="920">
        <f>(SUM(F$61:F$65)/SUM(F$48:F$50))*100</f>
        <v>113.68856446064626</v>
      </c>
    </row>
    <row r="108" spans="17:19" x14ac:dyDescent="0.25">
      <c r="Q108" s="919" t="s">
        <v>227</v>
      </c>
      <c r="R108" s="918"/>
      <c r="S108" s="921">
        <f>(F$21/F$43)*100</f>
        <v>97.459241967791115</v>
      </c>
    </row>
    <row r="109" spans="17:19" x14ac:dyDescent="0.25">
      <c r="Q109" s="919" t="s">
        <v>228</v>
      </c>
      <c r="R109" s="918"/>
      <c r="S109" s="921">
        <f>(SUM(F$48)/SUM(F$28:F$33))*1000</f>
        <v>382.9955005499458</v>
      </c>
    </row>
    <row r="110" spans="17:19" x14ac:dyDescent="0.25">
      <c r="Q110" s="919" t="s">
        <v>229</v>
      </c>
      <c r="R110" s="918"/>
      <c r="S110" s="921">
        <f>(SUM(F$52:F$54)/SUM(F$48:F$51,F$55:F$65))*100</f>
        <v>21.615381482187736</v>
      </c>
    </row>
    <row r="111" spans="17:19" x14ac:dyDescent="0.25">
      <c r="Q111" s="904"/>
      <c r="R111" s="904"/>
      <c r="S111" s="904"/>
    </row>
    <row r="112" spans="17:19" x14ac:dyDescent="0.25">
      <c r="Q112" s="904"/>
      <c r="R112" s="904"/>
      <c r="S112" s="904"/>
    </row>
    <row r="113" spans="17:19" x14ac:dyDescent="0.25">
      <c r="Q113" s="904"/>
      <c r="R113" s="904"/>
      <c r="S113" s="904"/>
    </row>
    <row r="114" spans="17:19" x14ac:dyDescent="0.25">
      <c r="Q114" s="904"/>
      <c r="R114" s="904"/>
      <c r="S114" s="904"/>
    </row>
    <row r="115" spans="17:19" x14ac:dyDescent="0.25">
      <c r="Q115" s="904"/>
      <c r="R115" s="904"/>
      <c r="S115" s="904"/>
    </row>
    <row r="116" spans="17:19" x14ac:dyDescent="0.25">
      <c r="Q116" s="904"/>
      <c r="R116" s="904"/>
      <c r="S116" s="904"/>
    </row>
    <row r="117" spans="17:19" x14ac:dyDescent="0.25">
      <c r="Q117" s="904"/>
      <c r="R117" s="904"/>
      <c r="S117" s="904"/>
    </row>
    <row r="118" spans="17:19" x14ac:dyDescent="0.25">
      <c r="Q118" s="904"/>
      <c r="R118" s="904"/>
      <c r="S118" s="904"/>
    </row>
    <row r="119" spans="17:19" x14ac:dyDescent="0.25">
      <c r="Q119" s="904"/>
      <c r="R119" s="904"/>
      <c r="S119" s="904"/>
    </row>
    <row r="120" spans="17:19" x14ac:dyDescent="0.25">
      <c r="Q120" s="904"/>
      <c r="R120" s="904"/>
      <c r="S120" s="904"/>
    </row>
    <row r="121" spans="17:19" x14ac:dyDescent="0.25">
      <c r="Q121" s="904"/>
      <c r="R121" s="904"/>
      <c r="S121" s="904"/>
    </row>
    <row r="122" spans="17:19" x14ac:dyDescent="0.25">
      <c r="Q122" s="904"/>
      <c r="R122" s="904"/>
      <c r="S122" s="904"/>
    </row>
    <row r="123" spans="17:19" x14ac:dyDescent="0.25">
      <c r="Q123" s="904"/>
      <c r="R123" s="904"/>
      <c r="S123" s="904"/>
    </row>
    <row r="124" spans="17:19" x14ac:dyDescent="0.25">
      <c r="Q124" s="919" t="s">
        <v>223</v>
      </c>
      <c r="R124" s="918"/>
      <c r="S124" s="920">
        <f>(SUM(G$48:G$50,G$61:G$65)/SUM(G$51:G$60))*100</f>
        <v>74.137855208022629</v>
      </c>
    </row>
    <row r="125" spans="17:19" x14ac:dyDescent="0.25">
      <c r="Q125" s="919" t="s">
        <v>224</v>
      </c>
      <c r="R125" s="918"/>
      <c r="S125" s="920">
        <f>(SUM(G$48:G$50)/SUM(G$51:G$60))*100</f>
        <v>34.446069497922736</v>
      </c>
    </row>
    <row r="126" spans="17:19" x14ac:dyDescent="0.25">
      <c r="Q126" s="919" t="s">
        <v>225</v>
      </c>
      <c r="R126" s="918"/>
      <c r="S126" s="920">
        <f>(SUM(G$61:G$65)/SUM(G$51:G$60))*100</f>
        <v>39.6917857100999</v>
      </c>
    </row>
    <row r="127" spans="17:19" x14ac:dyDescent="0.25">
      <c r="Q127" s="919" t="s">
        <v>226</v>
      </c>
      <c r="R127" s="918"/>
      <c r="S127" s="920">
        <f>(SUM(G$61:G$65)/SUM(G$48:G$50))*100</f>
        <v>115.22878020232035</v>
      </c>
    </row>
    <row r="128" spans="17:19" x14ac:dyDescent="0.25">
      <c r="Q128" s="919" t="s">
        <v>227</v>
      </c>
      <c r="R128" s="918"/>
      <c r="S128" s="921">
        <f>(G$21/G$43)*100</f>
        <v>96.946876032364031</v>
      </c>
    </row>
    <row r="129" spans="17:19" x14ac:dyDescent="0.25">
      <c r="Q129" s="919" t="s">
        <v>228</v>
      </c>
      <c r="R129" s="918"/>
      <c r="S129" s="921">
        <f>(SUM(G$48)/SUM(G$28:G$33))*1000</f>
        <v>390.6865153633554</v>
      </c>
    </row>
    <row r="130" spans="17:19" x14ac:dyDescent="0.25">
      <c r="Q130" s="919" t="s">
        <v>229</v>
      </c>
      <c r="R130" s="918"/>
      <c r="S130" s="921">
        <f>(SUM(G$52:G$54)/SUM(G$48:G$51,G$55:G$65))*100</f>
        <v>22.463585312950183</v>
      </c>
    </row>
    <row r="147" spans="4:8" x14ac:dyDescent="0.25">
      <c r="D147" s="19"/>
      <c r="E147" s="19"/>
      <c r="F147" s="19"/>
      <c r="G147" s="19"/>
      <c r="H147" s="19"/>
    </row>
  </sheetData>
  <mergeCells count="3">
    <mergeCell ref="A1:G1"/>
    <mergeCell ref="A23:G23"/>
    <mergeCell ref="A46:G46"/>
  </mergeCells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Z147"/>
  <sheetViews>
    <sheetView workbookViewId="0">
      <selection sqref="A1:G1"/>
    </sheetView>
  </sheetViews>
  <sheetFormatPr defaultRowHeight="15" x14ac:dyDescent="0.25"/>
  <cols>
    <col min="1" max="9" width="9.140625" style="18"/>
    <col min="10" max="11" width="11.140625" style="18" bestFit="1" customWidth="1"/>
    <col min="12" max="12" width="11.140625" style="18" customWidth="1"/>
    <col min="13" max="14" width="11.140625" style="18" bestFit="1" customWidth="1"/>
    <col min="15" max="15" width="11.140625" style="18" customWidth="1"/>
    <col min="16" max="17" width="11.140625" style="18" bestFit="1" customWidth="1"/>
    <col min="18" max="18" width="11.140625" style="18" customWidth="1"/>
    <col min="19" max="20" width="11.140625" style="18" bestFit="1" customWidth="1"/>
    <col min="21" max="21" width="11.140625" style="18" customWidth="1"/>
    <col min="22" max="23" width="11.140625" style="18" bestFit="1" customWidth="1"/>
    <col min="24" max="24" width="11.140625" style="18" customWidth="1"/>
    <col min="25" max="26" width="11.140625" style="18" bestFit="1" customWidth="1"/>
    <col min="27" max="16384" width="9.140625" style="18"/>
  </cols>
  <sheetData>
    <row r="1" spans="1:26" x14ac:dyDescent="0.25">
      <c r="A1" s="922" t="s">
        <v>174</v>
      </c>
      <c r="B1" s="923"/>
      <c r="C1" s="923"/>
      <c r="D1" s="923"/>
      <c r="E1" s="923"/>
      <c r="F1" s="923"/>
      <c r="G1" s="924"/>
      <c r="J1" s="20" t="s">
        <v>23</v>
      </c>
      <c r="K1" s="20" t="s">
        <v>24</v>
      </c>
      <c r="L1" s="20"/>
      <c r="M1" s="20" t="s">
        <v>23</v>
      </c>
      <c r="N1" s="20" t="s">
        <v>24</v>
      </c>
      <c r="O1" s="20"/>
      <c r="P1" s="20" t="s">
        <v>23</v>
      </c>
      <c r="Q1" s="20" t="s">
        <v>24</v>
      </c>
      <c r="R1" s="20"/>
      <c r="S1" s="20" t="s">
        <v>23</v>
      </c>
      <c r="T1" s="20" t="s">
        <v>24</v>
      </c>
      <c r="U1" s="20"/>
      <c r="V1" s="20" t="s">
        <v>23</v>
      </c>
      <c r="W1" s="20" t="s">
        <v>24</v>
      </c>
      <c r="X1" s="20"/>
      <c r="Y1" s="20" t="s">
        <v>23</v>
      </c>
      <c r="Z1" s="20" t="s">
        <v>24</v>
      </c>
    </row>
    <row r="2" spans="1:26" x14ac:dyDescent="0.25">
      <c r="A2" s="687" t="s">
        <v>1</v>
      </c>
      <c r="B2" s="681">
        <v>2010</v>
      </c>
      <c r="C2" s="681">
        <v>2015</v>
      </c>
      <c r="D2" s="681">
        <v>2020</v>
      </c>
      <c r="E2" s="681">
        <v>2025</v>
      </c>
      <c r="F2" s="681">
        <v>2030</v>
      </c>
      <c r="G2" s="690">
        <v>2035</v>
      </c>
      <c r="J2" s="1">
        <f>B2</f>
        <v>2010</v>
      </c>
      <c r="K2" s="1">
        <f>B24</f>
        <v>2010</v>
      </c>
      <c r="L2" s="1"/>
      <c r="M2" s="1">
        <v>2015</v>
      </c>
      <c r="N2" s="1">
        <v>2015</v>
      </c>
      <c r="O2" s="1"/>
      <c r="P2" s="1">
        <v>2020</v>
      </c>
      <c r="Q2" s="1">
        <v>2020</v>
      </c>
      <c r="R2" s="1"/>
      <c r="S2" s="1">
        <v>2025</v>
      </c>
      <c r="T2" s="1">
        <v>2025</v>
      </c>
      <c r="U2" s="1"/>
      <c r="V2" s="1">
        <v>2030</v>
      </c>
      <c r="W2" s="1">
        <v>2030</v>
      </c>
      <c r="X2" s="1"/>
      <c r="Y2" s="1">
        <v>2035</v>
      </c>
      <c r="Z2" s="1">
        <v>2035</v>
      </c>
    </row>
    <row r="3" spans="1:26" x14ac:dyDescent="0.25">
      <c r="A3" s="687" t="s">
        <v>2</v>
      </c>
      <c r="B3" s="681">
        <v>82</v>
      </c>
      <c r="C3" s="682">
        <v>67.506277363497958</v>
      </c>
      <c r="D3" s="682">
        <v>73.357745678990469</v>
      </c>
      <c r="E3" s="682">
        <v>87.384760968728287</v>
      </c>
      <c r="F3" s="682">
        <v>85.705840481771091</v>
      </c>
      <c r="G3" s="691">
        <v>77.940633705199332</v>
      </c>
      <c r="I3" s="21" t="s">
        <v>2</v>
      </c>
      <c r="J3" s="20">
        <f>-B3/B$66</f>
        <v>-2.7498323272971161E-2</v>
      </c>
      <c r="K3" s="20">
        <f>B25/B$66</f>
        <v>2.6156941649899398E-2</v>
      </c>
      <c r="L3" s="21" t="s">
        <v>2</v>
      </c>
      <c r="M3" s="20">
        <f>-C3/C$66</f>
        <v>-2.3583309560666021E-2</v>
      </c>
      <c r="N3" s="20">
        <f>C25/C$66</f>
        <v>2.2670533746461149E-2</v>
      </c>
      <c r="O3" s="21" t="s">
        <v>2</v>
      </c>
      <c r="P3" s="20">
        <f>-D3/D$66</f>
        <v>-2.6714664019921952E-2</v>
      </c>
      <c r="Q3" s="20">
        <f>D25/D$66</f>
        <v>2.5666628020555877E-2</v>
      </c>
      <c r="R3" s="21" t="s">
        <v>2</v>
      </c>
      <c r="S3" s="20">
        <f>-E3/E$66</f>
        <v>-3.2943563244433836E-2</v>
      </c>
      <c r="T3" s="20">
        <f>E25/E$66</f>
        <v>3.1651671800360777E-2</v>
      </c>
      <c r="U3" s="21" t="s">
        <v>2</v>
      </c>
      <c r="V3" s="20">
        <f>-F3/F$66</f>
        <v>-3.3577259972792331E-2</v>
      </c>
      <c r="W3" s="20">
        <f>F25/F$66</f>
        <v>3.2260504249865117E-2</v>
      </c>
      <c r="X3" s="21" t="s">
        <v>2</v>
      </c>
      <c r="Y3" s="20">
        <f>-G3/G$66</f>
        <v>-3.1998096440900944E-2</v>
      </c>
      <c r="Z3" s="20">
        <f>G25/G$66</f>
        <v>3.0743269144336314E-2</v>
      </c>
    </row>
    <row r="4" spans="1:26" x14ac:dyDescent="0.25">
      <c r="A4" s="687" t="s">
        <v>3</v>
      </c>
      <c r="B4" s="681">
        <v>87</v>
      </c>
      <c r="C4" s="682">
        <v>78.739963523395545</v>
      </c>
      <c r="D4" s="682">
        <v>64.456062061213117</v>
      </c>
      <c r="E4" s="682">
        <v>70.717156925050602</v>
      </c>
      <c r="F4" s="682">
        <v>84.375893909922098</v>
      </c>
      <c r="G4" s="691">
        <v>82.02939341510934</v>
      </c>
      <c r="I4" s="21" t="s">
        <v>3</v>
      </c>
      <c r="J4" s="20">
        <f t="shared" ref="J4:J20" si="0">-B4/B$66</f>
        <v>-2.9175050301810865E-2</v>
      </c>
      <c r="K4" s="20">
        <f t="shared" ref="K4:K20" si="1">B26/B$66</f>
        <v>2.4815560026827631E-2</v>
      </c>
      <c r="L4" s="21" t="s">
        <v>3</v>
      </c>
      <c r="M4" s="20">
        <f t="shared" ref="M4:M20" si="2">-C4/C$66</f>
        <v>-2.7507796416750399E-2</v>
      </c>
      <c r="N4" s="20">
        <f t="shared" ref="N4:N20" si="3">C26/C$66</f>
        <v>2.6281637270623426E-2</v>
      </c>
      <c r="O4" s="21" t="s">
        <v>3</v>
      </c>
      <c r="P4" s="20">
        <f t="shared" ref="P4:P20" si="4">-D4/D$66</f>
        <v>-2.3472941079018216E-2</v>
      </c>
      <c r="Q4" s="20">
        <f t="shared" ref="Q4:Q20" si="5">D26/D$66</f>
        <v>2.2577528704150807E-2</v>
      </c>
      <c r="R4" s="21" t="s">
        <v>3</v>
      </c>
      <c r="S4" s="20">
        <f t="shared" ref="S4:S20" si="6">-E4/E$66</f>
        <v>-2.6659970294599301E-2</v>
      </c>
      <c r="T4" s="20">
        <f t="shared" ref="T4:T20" si="7">E26/E$66</f>
        <v>2.5620849314062197E-2</v>
      </c>
      <c r="U4" s="21" t="s">
        <v>3</v>
      </c>
      <c r="V4" s="20">
        <f t="shared" ref="V4:V20" si="8">-F4/F$66</f>
        <v>-3.3056222415236432E-2</v>
      </c>
      <c r="W4" s="20">
        <f t="shared" ref="W4:W20" si="9">F26/F$66</f>
        <v>3.1769278513653361E-2</v>
      </c>
      <c r="X4" s="21" t="s">
        <v>3</v>
      </c>
      <c r="Y4" s="20">
        <f t="shared" ref="Y4:Y20" si="10">-G4/G$66</f>
        <v>-3.3676714143911012E-2</v>
      </c>
      <c r="Z4" s="20">
        <f t="shared" ref="Z4:Z20" si="11">G26/G$66</f>
        <v>3.236554841783492E-2</v>
      </c>
    </row>
    <row r="5" spans="1:26" x14ac:dyDescent="0.25">
      <c r="A5" s="687" t="s">
        <v>4</v>
      </c>
      <c r="B5" s="681">
        <v>104</v>
      </c>
      <c r="C5" s="682">
        <v>83.273064011307994</v>
      </c>
      <c r="D5" s="682">
        <v>75.626566631238333</v>
      </c>
      <c r="E5" s="682">
        <v>61.516137315690521</v>
      </c>
      <c r="F5" s="682">
        <v>68.229271446488994</v>
      </c>
      <c r="G5" s="691">
        <v>81.506196491391435</v>
      </c>
      <c r="I5" s="21" t="s">
        <v>4</v>
      </c>
      <c r="J5" s="20">
        <f t="shared" si="0"/>
        <v>-3.4875922199865864E-2</v>
      </c>
      <c r="K5" s="20">
        <f t="shared" si="1"/>
        <v>3.2528504359490278E-2</v>
      </c>
      <c r="L5" s="21" t="s">
        <v>4</v>
      </c>
      <c r="M5" s="20">
        <f t="shared" si="2"/>
        <v>-2.9091434505700207E-2</v>
      </c>
      <c r="N5" s="20">
        <f t="shared" si="3"/>
        <v>2.4644522518432181E-2</v>
      </c>
      <c r="O5" s="21" t="s">
        <v>4</v>
      </c>
      <c r="P5" s="20">
        <f t="shared" si="4"/>
        <v>-2.7540899735041806E-2</v>
      </c>
      <c r="Q5" s="20">
        <f t="shared" si="5"/>
        <v>2.643916508711518E-2</v>
      </c>
      <c r="R5" s="21" t="s">
        <v>4</v>
      </c>
      <c r="S5" s="20">
        <f t="shared" si="6"/>
        <v>-2.319123766829272E-2</v>
      </c>
      <c r="T5" s="20">
        <f t="shared" si="7"/>
        <v>2.2313240860396582E-2</v>
      </c>
      <c r="U5" s="21" t="s">
        <v>4</v>
      </c>
      <c r="V5" s="20">
        <f t="shared" si="8"/>
        <v>-2.673040684549665E-2</v>
      </c>
      <c r="W5" s="20">
        <f t="shared" si="9"/>
        <v>2.5692765536565621E-2</v>
      </c>
      <c r="X5" s="21" t="s">
        <v>4</v>
      </c>
      <c r="Y5" s="20">
        <f t="shared" si="10"/>
        <v>-3.3461918538244907E-2</v>
      </c>
      <c r="Z5" s="20">
        <f t="shared" si="11"/>
        <v>3.2165665956490438E-2</v>
      </c>
    </row>
    <row r="6" spans="1:26" x14ac:dyDescent="0.25">
      <c r="A6" s="687" t="s">
        <v>5</v>
      </c>
      <c r="B6" s="681">
        <v>87</v>
      </c>
      <c r="C6" s="682">
        <v>100.81265960560786</v>
      </c>
      <c r="D6" s="682">
        <v>79.475825380748603</v>
      </c>
      <c r="E6" s="682">
        <v>72.497443792917124</v>
      </c>
      <c r="F6" s="682">
        <v>58.57304626045903</v>
      </c>
      <c r="G6" s="691">
        <v>65.738474987528335</v>
      </c>
      <c r="I6" s="21" t="s">
        <v>5</v>
      </c>
      <c r="J6" s="20">
        <f t="shared" si="0"/>
        <v>-2.9175050301810865E-2</v>
      </c>
      <c r="K6" s="20">
        <f t="shared" si="1"/>
        <v>2.8169014084507043E-2</v>
      </c>
      <c r="L6" s="21" t="s">
        <v>5</v>
      </c>
      <c r="M6" s="20">
        <f t="shared" si="2"/>
        <v>-3.5218890034642354E-2</v>
      </c>
      <c r="N6" s="20">
        <f t="shared" si="3"/>
        <v>3.2832881642431894E-2</v>
      </c>
      <c r="O6" s="21" t="s">
        <v>5</v>
      </c>
      <c r="P6" s="20">
        <f t="shared" si="4"/>
        <v>-2.8942682917814318E-2</v>
      </c>
      <c r="Q6" s="20">
        <f t="shared" si="5"/>
        <v>2.4418765690318804E-2</v>
      </c>
      <c r="R6" s="21" t="s">
        <v>5</v>
      </c>
      <c r="S6" s="20">
        <f t="shared" si="6"/>
        <v>-2.7331128427603567E-2</v>
      </c>
      <c r="T6" s="20">
        <f t="shared" si="7"/>
        <v>2.6386879906025579E-2</v>
      </c>
      <c r="U6" s="21" t="s">
        <v>5</v>
      </c>
      <c r="V6" s="20">
        <f t="shared" si="8"/>
        <v>-2.2947355636797354E-2</v>
      </c>
      <c r="W6" s="20">
        <f t="shared" si="9"/>
        <v>2.2088297308972774E-2</v>
      </c>
      <c r="X6" s="21" t="s">
        <v>5</v>
      </c>
      <c r="Y6" s="20">
        <f t="shared" si="10"/>
        <v>-2.6988567612690115E-2</v>
      </c>
      <c r="Z6" s="20">
        <f t="shared" si="11"/>
        <v>2.5955127711909668E-2</v>
      </c>
    </row>
    <row r="7" spans="1:26" x14ac:dyDescent="0.25">
      <c r="A7" s="687" t="s">
        <v>6</v>
      </c>
      <c r="B7" s="681">
        <v>49</v>
      </c>
      <c r="C7" s="682">
        <v>84.841061884133921</v>
      </c>
      <c r="D7" s="682">
        <v>97.198117290798493</v>
      </c>
      <c r="E7" s="682">
        <v>75.363094580603843</v>
      </c>
      <c r="F7" s="682">
        <v>69.152931284627428</v>
      </c>
      <c r="G7" s="691">
        <v>55.436444435925821</v>
      </c>
      <c r="I7" s="21" t="s">
        <v>6</v>
      </c>
      <c r="J7" s="20">
        <f t="shared" si="0"/>
        <v>-1.6431924882629109E-2</v>
      </c>
      <c r="K7" s="20">
        <f t="shared" si="1"/>
        <v>1.3078470824949699E-2</v>
      </c>
      <c r="L7" s="21" t="s">
        <v>6</v>
      </c>
      <c r="M7" s="20">
        <f t="shared" si="2"/>
        <v>-2.9639214366618958E-2</v>
      </c>
      <c r="N7" s="20">
        <f t="shared" si="3"/>
        <v>2.8730052202293511E-2</v>
      </c>
      <c r="O7" s="21" t="s">
        <v>6</v>
      </c>
      <c r="P7" s="20">
        <f t="shared" si="4"/>
        <v>-3.5396603627315587E-2</v>
      </c>
      <c r="Q7" s="20">
        <f t="shared" si="5"/>
        <v>3.2968963970352649E-2</v>
      </c>
      <c r="R7" s="21" t="s">
        <v>6</v>
      </c>
      <c r="S7" s="20">
        <f t="shared" si="6"/>
        <v>-2.8411462651947363E-2</v>
      </c>
      <c r="T7" s="20">
        <f t="shared" si="7"/>
        <v>2.3856843566168944E-2</v>
      </c>
      <c r="U7" s="21" t="s">
        <v>6</v>
      </c>
      <c r="V7" s="20">
        <f t="shared" si="8"/>
        <v>-2.7092272108555328E-2</v>
      </c>
      <c r="W7" s="20">
        <f t="shared" si="9"/>
        <v>2.631321244949927E-2</v>
      </c>
      <c r="X7" s="21" t="s">
        <v>6</v>
      </c>
      <c r="Y7" s="20">
        <f t="shared" si="10"/>
        <v>-2.2759125902296441E-2</v>
      </c>
      <c r="Z7" s="20">
        <f t="shared" si="11"/>
        <v>2.1905380015699263E-2</v>
      </c>
    </row>
    <row r="8" spans="1:26" x14ac:dyDescent="0.25">
      <c r="A8" s="687" t="s">
        <v>7</v>
      </c>
      <c r="B8" s="681">
        <v>90</v>
      </c>
      <c r="C8" s="682">
        <v>45.307615866491382</v>
      </c>
      <c r="D8" s="682">
        <v>82.272910642065398</v>
      </c>
      <c r="E8" s="682">
        <v>93.014005991139229</v>
      </c>
      <c r="F8" s="682">
        <v>70.876235274582228</v>
      </c>
      <c r="G8" s="691">
        <v>65.498728602140574</v>
      </c>
      <c r="I8" s="21" t="s">
        <v>7</v>
      </c>
      <c r="J8" s="20">
        <f t="shared" si="0"/>
        <v>-3.0181086519114688E-2</v>
      </c>
      <c r="K8" s="20">
        <f t="shared" si="1"/>
        <v>2.1462105969148222E-2</v>
      </c>
      <c r="L8" s="21" t="s">
        <v>7</v>
      </c>
      <c r="M8" s="20">
        <f t="shared" si="2"/>
        <v>-1.5828209940857613E-2</v>
      </c>
      <c r="N8" s="20">
        <f t="shared" si="3"/>
        <v>1.2810278803333942E-2</v>
      </c>
      <c r="O8" s="21" t="s">
        <v>7</v>
      </c>
      <c r="P8" s="20">
        <f t="shared" si="4"/>
        <v>-2.9961296457523382E-2</v>
      </c>
      <c r="Q8" s="20">
        <f t="shared" si="5"/>
        <v>2.9399405157502785E-2</v>
      </c>
      <c r="R8" s="21" t="s">
        <v>7</v>
      </c>
      <c r="S8" s="20">
        <f t="shared" si="6"/>
        <v>-3.5065756946841213E-2</v>
      </c>
      <c r="T8" s="20">
        <f t="shared" si="7"/>
        <v>3.2898369438738223E-2</v>
      </c>
      <c r="U8" s="21" t="s">
        <v>7</v>
      </c>
      <c r="V8" s="20">
        <f t="shared" si="8"/>
        <v>-2.7767416599964522E-2</v>
      </c>
      <c r="W8" s="20">
        <f t="shared" si="9"/>
        <v>2.3389454629173485E-2</v>
      </c>
      <c r="X8" s="21" t="s">
        <v>7</v>
      </c>
      <c r="Y8" s="20">
        <f t="shared" si="10"/>
        <v>-2.6890141059090215E-2</v>
      </c>
      <c r="Z8" s="20">
        <f t="shared" si="11"/>
        <v>2.6510869794608059E-2</v>
      </c>
    </row>
    <row r="9" spans="1:26" x14ac:dyDescent="0.25">
      <c r="A9" s="687" t="s">
        <v>8</v>
      </c>
      <c r="B9" s="681">
        <v>69</v>
      </c>
      <c r="C9" s="682">
        <v>87.052918883747154</v>
      </c>
      <c r="D9" s="682">
        <v>41.853842972079612</v>
      </c>
      <c r="E9" s="682">
        <v>80.199438669426456</v>
      </c>
      <c r="F9" s="682">
        <v>89.304524280787376</v>
      </c>
      <c r="G9" s="691">
        <v>66.795045585055135</v>
      </c>
      <c r="I9" s="21" t="s">
        <v>8</v>
      </c>
      <c r="J9" s="20">
        <f t="shared" si="0"/>
        <v>-2.3138832997987926E-2</v>
      </c>
      <c r="K9" s="20">
        <f t="shared" si="1"/>
        <v>2.2803487592219986E-2</v>
      </c>
      <c r="L9" s="21" t="s">
        <v>8</v>
      </c>
      <c r="M9" s="20">
        <f t="shared" si="2"/>
        <v>-3.0411926333017661E-2</v>
      </c>
      <c r="N9" s="20">
        <f t="shared" si="3"/>
        <v>2.1469722920063175E-2</v>
      </c>
      <c r="O9" s="21" t="s">
        <v>8</v>
      </c>
      <c r="P9" s="20">
        <f t="shared" si="4"/>
        <v>-1.5241899033191031E-2</v>
      </c>
      <c r="Q9" s="20">
        <f t="shared" si="5"/>
        <v>1.2501572925199808E-2</v>
      </c>
      <c r="R9" s="21" t="s">
        <v>8</v>
      </c>
      <c r="S9" s="20">
        <f t="shared" si="6"/>
        <v>-3.0234737163380637E-2</v>
      </c>
      <c r="T9" s="20">
        <f t="shared" si="7"/>
        <v>2.9868825505326671E-2</v>
      </c>
      <c r="U9" s="21" t="s">
        <v>8</v>
      </c>
      <c r="V9" s="20">
        <f t="shared" si="8"/>
        <v>-3.4987128201144239E-2</v>
      </c>
      <c r="W9" s="20">
        <f t="shared" si="9"/>
        <v>3.2879545939368003E-2</v>
      </c>
      <c r="X9" s="21" t="s">
        <v>8</v>
      </c>
      <c r="Y9" s="20">
        <f t="shared" si="10"/>
        <v>-2.7422336832531955E-2</v>
      </c>
      <c r="Z9" s="20">
        <f t="shared" si="11"/>
        <v>2.3035556773637084E-2</v>
      </c>
    </row>
    <row r="10" spans="1:26" x14ac:dyDescent="0.25">
      <c r="A10" s="687" t="s">
        <v>9</v>
      </c>
      <c r="B10" s="681">
        <v>58</v>
      </c>
      <c r="C10" s="682">
        <v>66.466031797223266</v>
      </c>
      <c r="D10" s="682">
        <v>83.994464201337763</v>
      </c>
      <c r="E10" s="682">
        <v>38.343815371851385</v>
      </c>
      <c r="F10" s="682">
        <v>78.110096150962434</v>
      </c>
      <c r="G10" s="691">
        <v>85.45496120753505</v>
      </c>
      <c r="I10" s="21" t="s">
        <v>9</v>
      </c>
      <c r="J10" s="20">
        <f t="shared" si="0"/>
        <v>-1.9450033534540577E-2</v>
      </c>
      <c r="K10" s="20">
        <f t="shared" si="1"/>
        <v>2.0120724346076459E-2</v>
      </c>
      <c r="L10" s="21" t="s">
        <v>9</v>
      </c>
      <c r="M10" s="20">
        <f t="shared" si="2"/>
        <v>-2.3219899902087636E-2</v>
      </c>
      <c r="N10" s="20">
        <f t="shared" si="3"/>
        <v>2.3000328699616178E-2</v>
      </c>
      <c r="O10" s="21" t="s">
        <v>9</v>
      </c>
      <c r="P10" s="20">
        <f t="shared" si="4"/>
        <v>-3.0588234001781012E-2</v>
      </c>
      <c r="Q10" s="20">
        <f t="shared" si="5"/>
        <v>2.148461520135081E-2</v>
      </c>
      <c r="R10" s="21" t="s">
        <v>9</v>
      </c>
      <c r="S10" s="20">
        <f t="shared" si="6"/>
        <v>-1.4455402666690655E-2</v>
      </c>
      <c r="T10" s="20">
        <f t="shared" si="7"/>
        <v>1.2081897975850315E-2</v>
      </c>
      <c r="U10" s="21" t="s">
        <v>9</v>
      </c>
      <c r="V10" s="20">
        <f t="shared" si="8"/>
        <v>-3.060145014876206E-2</v>
      </c>
      <c r="W10" s="20">
        <f t="shared" si="9"/>
        <v>3.0520004571433609E-2</v>
      </c>
      <c r="X10" s="21" t="s">
        <v>9</v>
      </c>
      <c r="Y10" s="20">
        <f t="shared" si="10"/>
        <v>-3.5083062070224706E-2</v>
      </c>
      <c r="Z10" s="20">
        <f t="shared" si="11"/>
        <v>3.3114048148670333E-2</v>
      </c>
    </row>
    <row r="11" spans="1:26" x14ac:dyDescent="0.25">
      <c r="A11" s="687" t="s">
        <v>10</v>
      </c>
      <c r="B11" s="681">
        <v>85</v>
      </c>
      <c r="C11" s="682">
        <v>54.5417828610288</v>
      </c>
      <c r="D11" s="682">
        <v>63.932172994013776</v>
      </c>
      <c r="E11" s="682">
        <v>80.87605821878887</v>
      </c>
      <c r="F11" s="682">
        <v>34.834801276860574</v>
      </c>
      <c r="G11" s="691">
        <v>76.050548094267882</v>
      </c>
      <c r="I11" s="21" t="s">
        <v>10</v>
      </c>
      <c r="J11" s="20">
        <f t="shared" si="0"/>
        <v>-2.8504359490274984E-2</v>
      </c>
      <c r="K11" s="20">
        <f t="shared" si="1"/>
        <v>2.7498323272971161E-2</v>
      </c>
      <c r="L11" s="21" t="s">
        <v>10</v>
      </c>
      <c r="M11" s="20">
        <f t="shared" si="2"/>
        <v>-1.90541650264037E-2</v>
      </c>
      <c r="N11" s="20">
        <f t="shared" si="3"/>
        <v>1.9856293186555313E-2</v>
      </c>
      <c r="O11" s="21" t="s">
        <v>10</v>
      </c>
      <c r="P11" s="20">
        <f t="shared" si="4"/>
        <v>-2.3282156584696588E-2</v>
      </c>
      <c r="Q11" s="20">
        <f t="shared" si="5"/>
        <v>2.310694060240602E-2</v>
      </c>
      <c r="R11" s="21" t="s">
        <v>10</v>
      </c>
      <c r="S11" s="20">
        <f t="shared" si="6"/>
        <v>-3.0489818926719418E-2</v>
      </c>
      <c r="T11" s="20">
        <f t="shared" si="7"/>
        <v>2.1224673436836105E-2</v>
      </c>
      <c r="U11" s="21" t="s">
        <v>10</v>
      </c>
      <c r="V11" s="20">
        <f t="shared" si="8"/>
        <v>-1.3647345058385864E-2</v>
      </c>
      <c r="W11" s="20">
        <f t="shared" si="9"/>
        <v>1.1624918623402465E-2</v>
      </c>
      <c r="X11" s="21" t="s">
        <v>10</v>
      </c>
      <c r="Y11" s="20">
        <f t="shared" si="10"/>
        <v>-3.1222132238596684E-2</v>
      </c>
      <c r="Z11" s="20">
        <f t="shared" si="11"/>
        <v>3.1334706167389502E-2</v>
      </c>
    </row>
    <row r="12" spans="1:26" x14ac:dyDescent="0.25">
      <c r="A12" s="688" t="s">
        <v>11</v>
      </c>
      <c r="B12" s="683">
        <v>94</v>
      </c>
      <c r="C12" s="684">
        <v>80.770755837881751</v>
      </c>
      <c r="D12" s="684">
        <v>50.989031278197437</v>
      </c>
      <c r="E12" s="684">
        <v>61.290954786161031</v>
      </c>
      <c r="F12" s="684">
        <v>77.57511274141342</v>
      </c>
      <c r="G12" s="692">
        <v>31.266872734825412</v>
      </c>
      <c r="I12" s="21" t="s">
        <v>11</v>
      </c>
      <c r="J12" s="20">
        <f t="shared" si="0"/>
        <v>-3.1522468142186455E-2</v>
      </c>
      <c r="K12" s="20">
        <f t="shared" si="1"/>
        <v>3.5546613011401745E-2</v>
      </c>
      <c r="L12" s="21" t="s">
        <v>11</v>
      </c>
      <c r="M12" s="20">
        <f t="shared" si="2"/>
        <v>-2.8217253458027666E-2</v>
      </c>
      <c r="N12" s="20">
        <f t="shared" si="3"/>
        <v>2.7252264987540097E-2</v>
      </c>
      <c r="O12" s="21" t="s">
        <v>11</v>
      </c>
      <c r="P12" s="20">
        <f t="shared" si="4"/>
        <v>-1.8568657292974241E-2</v>
      </c>
      <c r="Q12" s="20">
        <f t="shared" si="5"/>
        <v>1.9591149598480226E-2</v>
      </c>
      <c r="R12" s="21" t="s">
        <v>11</v>
      </c>
      <c r="S12" s="20">
        <f t="shared" si="6"/>
        <v>-2.3106345121573377E-2</v>
      </c>
      <c r="T12" s="20">
        <f t="shared" si="7"/>
        <v>2.3069598215790913E-2</v>
      </c>
      <c r="U12" s="21" t="s">
        <v>11</v>
      </c>
      <c r="V12" s="20">
        <f t="shared" si="8"/>
        <v>-3.039185793284559E-2</v>
      </c>
      <c r="W12" s="20">
        <f t="shared" si="9"/>
        <v>2.1038035832417305E-2</v>
      </c>
      <c r="X12" s="21" t="s">
        <v>11</v>
      </c>
      <c r="Y12" s="20">
        <f t="shared" si="10"/>
        <v>-1.2836441809781936E-2</v>
      </c>
      <c r="Z12" s="20">
        <f t="shared" si="11"/>
        <v>1.1236526845621484E-2</v>
      </c>
    </row>
    <row r="13" spans="1:26" x14ac:dyDescent="0.25">
      <c r="A13" s="688" t="s">
        <v>12</v>
      </c>
      <c r="B13" s="683">
        <v>141</v>
      </c>
      <c r="C13" s="684">
        <v>87.152566329500246</v>
      </c>
      <c r="D13" s="684">
        <v>75.9561605163682</v>
      </c>
      <c r="E13" s="684">
        <v>47.063418520308623</v>
      </c>
      <c r="F13" s="684">
        <v>58.200433488097211</v>
      </c>
      <c r="G13" s="692">
        <v>73.627283236401709</v>
      </c>
      <c r="I13" s="21" t="s">
        <v>12</v>
      </c>
      <c r="J13" s="20">
        <f t="shared" si="0"/>
        <v>-4.7283702213279676E-2</v>
      </c>
      <c r="K13" s="20">
        <f t="shared" si="1"/>
        <v>4.4265593561368208E-2</v>
      </c>
      <c r="L13" s="21" t="s">
        <v>12</v>
      </c>
      <c r="M13" s="20">
        <f t="shared" si="2"/>
        <v>-3.0446738155738545E-2</v>
      </c>
      <c r="N13" s="20">
        <f t="shared" si="3"/>
        <v>3.5121272699810829E-2</v>
      </c>
      <c r="O13" s="21" t="s">
        <v>12</v>
      </c>
      <c r="P13" s="20">
        <f t="shared" si="4"/>
        <v>-2.7660927822366017E-2</v>
      </c>
      <c r="Q13" s="20">
        <f t="shared" si="5"/>
        <v>2.6845910319458984E-2</v>
      </c>
      <c r="R13" s="21" t="s">
        <v>12</v>
      </c>
      <c r="S13" s="20">
        <f t="shared" si="6"/>
        <v>-1.7742643995763616E-2</v>
      </c>
      <c r="T13" s="20">
        <f t="shared" si="7"/>
        <v>1.9061722348657297E-2</v>
      </c>
      <c r="U13" s="21" t="s">
        <v>12</v>
      </c>
      <c r="V13" s="20">
        <f t="shared" si="8"/>
        <v>-2.2801375901268867E-2</v>
      </c>
      <c r="W13" s="20">
        <f t="shared" si="9"/>
        <v>2.3004639972730456E-2</v>
      </c>
      <c r="X13" s="21" t="s">
        <v>12</v>
      </c>
      <c r="Y13" s="20">
        <f t="shared" si="10"/>
        <v>-3.0227274242995407E-2</v>
      </c>
      <c r="Z13" s="20">
        <f t="shared" si="11"/>
        <v>2.0884062170598888E-2</v>
      </c>
    </row>
    <row r="14" spans="1:26" x14ac:dyDescent="0.25">
      <c r="A14" s="688" t="s">
        <v>13</v>
      </c>
      <c r="B14" s="683">
        <v>130</v>
      </c>
      <c r="C14" s="684">
        <v>132.71409088659303</v>
      </c>
      <c r="D14" s="684">
        <v>79.992181265553384</v>
      </c>
      <c r="E14" s="684">
        <v>70.899709721779118</v>
      </c>
      <c r="F14" s="684">
        <v>43.019079314536846</v>
      </c>
      <c r="G14" s="692">
        <v>54.900061213724818</v>
      </c>
      <c r="I14" s="21" t="s">
        <v>13</v>
      </c>
      <c r="J14" s="20">
        <f t="shared" si="0"/>
        <v>-4.3594902749832326E-2</v>
      </c>
      <c r="K14" s="20">
        <f t="shared" si="1"/>
        <v>4.0241448692152917E-2</v>
      </c>
      <c r="L14" s="21" t="s">
        <v>13</v>
      </c>
      <c r="M14" s="20">
        <f t="shared" si="2"/>
        <v>-4.6363651065926742E-2</v>
      </c>
      <c r="N14" s="20">
        <f t="shared" si="3"/>
        <v>4.4122827676808557E-2</v>
      </c>
      <c r="O14" s="21" t="s">
        <v>13</v>
      </c>
      <c r="P14" s="20">
        <f t="shared" si="4"/>
        <v>-2.9130724055796288E-2</v>
      </c>
      <c r="Q14" s="20">
        <f t="shared" si="5"/>
        <v>3.4514938358191652E-2</v>
      </c>
      <c r="R14" s="21" t="s">
        <v>13</v>
      </c>
      <c r="S14" s="20">
        <f t="shared" si="6"/>
        <v>-2.6728791671894438E-2</v>
      </c>
      <c r="T14" s="20">
        <f t="shared" si="7"/>
        <v>2.6114562305878972E-2</v>
      </c>
      <c r="U14" s="21" t="s">
        <v>13</v>
      </c>
      <c r="V14" s="20">
        <f t="shared" si="8"/>
        <v>-1.6853726675040329E-2</v>
      </c>
      <c r="W14" s="20">
        <f t="shared" si="9"/>
        <v>1.8513401928659606E-2</v>
      </c>
      <c r="X14" s="21" t="s">
        <v>13</v>
      </c>
      <c r="Y14" s="20">
        <f t="shared" si="10"/>
        <v>-2.2538916734660124E-2</v>
      </c>
      <c r="Z14" s="20">
        <f t="shared" si="11"/>
        <v>2.3039465240196275E-2</v>
      </c>
    </row>
    <row r="15" spans="1:26" x14ac:dyDescent="0.25">
      <c r="A15" s="688" t="s">
        <v>14</v>
      </c>
      <c r="B15" s="683">
        <v>105</v>
      </c>
      <c r="C15" s="684">
        <v>121.26542386073311</v>
      </c>
      <c r="D15" s="684">
        <v>123.12330268664419</v>
      </c>
      <c r="E15" s="684">
        <v>72.184584298061168</v>
      </c>
      <c r="F15" s="684">
        <v>65.295020177176184</v>
      </c>
      <c r="G15" s="692">
        <v>38.666136603732156</v>
      </c>
      <c r="I15" s="21" t="s">
        <v>14</v>
      </c>
      <c r="J15" s="20">
        <f t="shared" si="0"/>
        <v>-3.5211267605633804E-2</v>
      </c>
      <c r="K15" s="20">
        <f t="shared" si="1"/>
        <v>3.5881958417169686E-2</v>
      </c>
      <c r="L15" s="21" t="s">
        <v>14</v>
      </c>
      <c r="M15" s="20">
        <f t="shared" si="2"/>
        <v>-4.2364060671184617E-2</v>
      </c>
      <c r="N15" s="20">
        <f t="shared" si="3"/>
        <v>3.950274304849799E-2</v>
      </c>
      <c r="O15" s="21" t="s">
        <v>14</v>
      </c>
      <c r="P15" s="20">
        <f t="shared" si="4"/>
        <v>-4.4837769125161027E-2</v>
      </c>
      <c r="Q15" s="20">
        <f t="shared" si="5"/>
        <v>4.3273878308581606E-2</v>
      </c>
      <c r="R15" s="21" t="s">
        <v>14</v>
      </c>
      <c r="S15" s="20">
        <f t="shared" si="6"/>
        <v>-2.7213182158240912E-2</v>
      </c>
      <c r="T15" s="20">
        <f t="shared" si="7"/>
        <v>3.3077337733906406E-2</v>
      </c>
      <c r="U15" s="21" t="s">
        <v>14</v>
      </c>
      <c r="V15" s="20">
        <f t="shared" si="8"/>
        <v>-2.5580845542073374E-2</v>
      </c>
      <c r="W15" s="20">
        <f t="shared" si="9"/>
        <v>2.5063580102544818E-2</v>
      </c>
      <c r="X15" s="21" t="s">
        <v>14</v>
      </c>
      <c r="Y15" s="20">
        <f t="shared" si="10"/>
        <v>-1.587416870028267E-2</v>
      </c>
      <c r="Z15" s="20">
        <f t="shared" si="11"/>
        <v>1.7809566851364554E-2</v>
      </c>
    </row>
    <row r="16" spans="1:26" x14ac:dyDescent="0.25">
      <c r="A16" s="688" t="s">
        <v>15</v>
      </c>
      <c r="B16" s="683">
        <v>101</v>
      </c>
      <c r="C16" s="684">
        <v>94.85894016485112</v>
      </c>
      <c r="D16" s="684">
        <v>110.18108002536842</v>
      </c>
      <c r="E16" s="684">
        <v>111.18895543865864</v>
      </c>
      <c r="F16" s="684">
        <v>63.256421787699608</v>
      </c>
      <c r="G16" s="692">
        <v>58.598134024496105</v>
      </c>
      <c r="I16" s="21" t="s">
        <v>15</v>
      </c>
      <c r="J16" s="20">
        <f t="shared" si="0"/>
        <v>-3.3869885982562041E-2</v>
      </c>
      <c r="K16" s="20">
        <f t="shared" si="1"/>
        <v>2.5150905432595575E-2</v>
      </c>
      <c r="L16" s="21" t="s">
        <v>15</v>
      </c>
      <c r="M16" s="20">
        <f t="shared" si="2"/>
        <v>-3.3138958892051408E-2</v>
      </c>
      <c r="N16" s="20">
        <f t="shared" si="3"/>
        <v>3.4896361685189115E-2</v>
      </c>
      <c r="O16" s="21" t="s">
        <v>15</v>
      </c>
      <c r="P16" s="20">
        <f t="shared" si="4"/>
        <v>-4.0124604525202168E-2</v>
      </c>
      <c r="Q16" s="20">
        <f t="shared" si="5"/>
        <v>3.8123975594413523E-2</v>
      </c>
      <c r="R16" s="21" t="s">
        <v>15</v>
      </c>
      <c r="S16" s="20">
        <f t="shared" si="6"/>
        <v>-4.1917610633355418E-2</v>
      </c>
      <c r="T16" s="20">
        <f t="shared" si="7"/>
        <v>4.141736867550775E-2</v>
      </c>
      <c r="U16" s="21" t="s">
        <v>15</v>
      </c>
      <c r="V16" s="20">
        <f t="shared" si="8"/>
        <v>-2.478217712322589E-2</v>
      </c>
      <c r="W16" s="20">
        <f t="shared" si="9"/>
        <v>3.123437250819185E-2</v>
      </c>
      <c r="X16" s="21" t="s">
        <v>15</v>
      </c>
      <c r="Y16" s="20">
        <f t="shared" si="10"/>
        <v>-2.4057140090299065E-2</v>
      </c>
      <c r="Z16" s="20">
        <f t="shared" si="11"/>
        <v>2.3820887474027753E-2</v>
      </c>
    </row>
    <row r="17" spans="1:26" x14ac:dyDescent="0.25">
      <c r="A17" s="688" t="s">
        <v>16</v>
      </c>
      <c r="B17" s="683">
        <v>63</v>
      </c>
      <c r="C17" s="684">
        <v>89.920612290867069</v>
      </c>
      <c r="D17" s="684">
        <v>83.238194404410308</v>
      </c>
      <c r="E17" s="684">
        <v>97.331667937062292</v>
      </c>
      <c r="F17" s="684">
        <v>97.581148859779475</v>
      </c>
      <c r="G17" s="692">
        <v>53.692600729063493</v>
      </c>
      <c r="I17" s="21" t="s">
        <v>16</v>
      </c>
      <c r="J17" s="20">
        <f t="shared" si="0"/>
        <v>-2.1126760563380281E-2</v>
      </c>
      <c r="K17" s="20">
        <f t="shared" si="1"/>
        <v>1.9450033534540577E-2</v>
      </c>
      <c r="L17" s="21" t="s">
        <v>16</v>
      </c>
      <c r="M17" s="20">
        <f t="shared" si="2"/>
        <v>-3.1413754666418825E-2</v>
      </c>
      <c r="N17" s="20">
        <f t="shared" si="3"/>
        <v>2.4054795690974223E-2</v>
      </c>
      <c r="O17" s="21" t="s">
        <v>16</v>
      </c>
      <c r="P17" s="20">
        <f t="shared" si="4"/>
        <v>-3.0312823500185979E-2</v>
      </c>
      <c r="Q17" s="20">
        <f t="shared" si="5"/>
        <v>3.3467402544972026E-2</v>
      </c>
      <c r="R17" s="21" t="s">
        <v>16</v>
      </c>
      <c r="S17" s="20">
        <f t="shared" si="6"/>
        <v>-3.6693491208590855E-2</v>
      </c>
      <c r="T17" s="20">
        <f t="shared" si="7"/>
        <v>3.5983292397090916E-2</v>
      </c>
      <c r="U17" s="21" t="s">
        <v>16</v>
      </c>
      <c r="V17" s="20">
        <f t="shared" si="8"/>
        <v>-3.8229688727052957E-2</v>
      </c>
      <c r="W17" s="20">
        <f t="shared" si="9"/>
        <v>3.9206820329764615E-2</v>
      </c>
      <c r="X17" s="21" t="s">
        <v>16</v>
      </c>
      <c r="Y17" s="20">
        <f t="shared" si="10"/>
        <v>-2.2043200505524659E-2</v>
      </c>
      <c r="Z17" s="20">
        <f t="shared" si="11"/>
        <v>2.9250719682058571E-2</v>
      </c>
    </row>
    <row r="18" spans="1:26" x14ac:dyDescent="0.25">
      <c r="A18" s="688" t="s">
        <v>17</v>
      </c>
      <c r="B18" s="683">
        <v>55</v>
      </c>
      <c r="C18" s="684">
        <v>51.507593331779759</v>
      </c>
      <c r="D18" s="684">
        <v>74.392141551758954</v>
      </c>
      <c r="E18" s="684">
        <v>67.76810241162363</v>
      </c>
      <c r="F18" s="684">
        <v>79.88592220378743</v>
      </c>
      <c r="G18" s="692">
        <v>79.493919375271958</v>
      </c>
      <c r="I18" s="21" t="s">
        <v>17</v>
      </c>
      <c r="J18" s="20">
        <f t="shared" si="0"/>
        <v>-1.8443997317236754E-2</v>
      </c>
      <c r="K18" s="20">
        <f t="shared" si="1"/>
        <v>2.448021462105969E-2</v>
      </c>
      <c r="L18" s="21" t="s">
        <v>17</v>
      </c>
      <c r="M18" s="20">
        <f t="shared" si="2"/>
        <v>-1.7994171293543776E-2</v>
      </c>
      <c r="N18" s="20">
        <f t="shared" si="3"/>
        <v>1.7352385983135196E-2</v>
      </c>
      <c r="O18" s="21" t="s">
        <v>17</v>
      </c>
      <c r="P18" s="20">
        <f t="shared" si="4"/>
        <v>-2.7091359595131238E-2</v>
      </c>
      <c r="Q18" s="20">
        <f t="shared" si="5"/>
        <v>2.1921880090074591E-2</v>
      </c>
      <c r="R18" s="21" t="s">
        <v>17</v>
      </c>
      <c r="S18" s="20">
        <f t="shared" si="6"/>
        <v>-2.5548193334894258E-2</v>
      </c>
      <c r="T18" s="20">
        <f t="shared" si="7"/>
        <v>3.0338087899518133E-2</v>
      </c>
      <c r="U18" s="21" t="s">
        <v>17</v>
      </c>
      <c r="V18" s="20">
        <f t="shared" si="8"/>
        <v>-3.1297171382075731E-2</v>
      </c>
      <c r="W18" s="20">
        <f t="shared" si="9"/>
        <v>3.243291357650973E-2</v>
      </c>
      <c r="X18" s="21" t="s">
        <v>17</v>
      </c>
      <c r="Y18" s="20">
        <f t="shared" si="10"/>
        <v>-3.2635789288758016E-2</v>
      </c>
      <c r="Z18" s="20">
        <f t="shared" si="11"/>
        <v>3.5607718811619969E-2</v>
      </c>
    </row>
    <row r="19" spans="1:26" x14ac:dyDescent="0.25">
      <c r="A19" s="688" t="s">
        <v>18</v>
      </c>
      <c r="B19" s="683">
        <v>43</v>
      </c>
      <c r="C19" s="684">
        <v>40.255290113218969</v>
      </c>
      <c r="D19" s="684">
        <v>37.640456252171873</v>
      </c>
      <c r="E19" s="684">
        <v>55.057315461458849</v>
      </c>
      <c r="F19" s="684">
        <v>49.286611545769418</v>
      </c>
      <c r="G19" s="692">
        <v>58.641354650913065</v>
      </c>
      <c r="I19" s="21" t="s">
        <v>18</v>
      </c>
      <c r="J19" s="20">
        <f t="shared" si="0"/>
        <v>-1.4419852448021462E-2</v>
      </c>
      <c r="K19" s="20">
        <f t="shared" si="1"/>
        <v>2.448021462105969E-2</v>
      </c>
      <c r="L19" s="21" t="s">
        <v>18</v>
      </c>
      <c r="M19" s="20">
        <f t="shared" si="2"/>
        <v>-1.4063180570341982E-2</v>
      </c>
      <c r="N19" s="20">
        <f t="shared" si="3"/>
        <v>2.1384077719333931E-2</v>
      </c>
      <c r="O19" s="21" t="s">
        <v>18</v>
      </c>
      <c r="P19" s="20">
        <f t="shared" si="4"/>
        <v>-1.3707511497607683E-2</v>
      </c>
      <c r="Q19" s="20">
        <f t="shared" si="5"/>
        <v>1.4986578238271927E-2</v>
      </c>
      <c r="R19" s="21" t="s">
        <v>18</v>
      </c>
      <c r="S19" s="20">
        <f t="shared" si="6"/>
        <v>-2.0756298167622148E-2</v>
      </c>
      <c r="T19" s="20">
        <f t="shared" si="7"/>
        <v>1.9234847187435442E-2</v>
      </c>
      <c r="U19" s="21" t="s">
        <v>18</v>
      </c>
      <c r="V19" s="20">
        <f t="shared" si="8"/>
        <v>-1.930917846144118E-2</v>
      </c>
      <c r="W19" s="20">
        <f t="shared" si="9"/>
        <v>2.6754840863667407E-2</v>
      </c>
      <c r="X19" s="21" t="s">
        <v>18</v>
      </c>
      <c r="Y19" s="20">
        <f t="shared" si="10"/>
        <v>-2.407488407962249E-2</v>
      </c>
      <c r="Z19" s="20">
        <f t="shared" si="11"/>
        <v>2.8541660219183636E-2</v>
      </c>
    </row>
    <row r="20" spans="1:26" ht="15.75" thickBot="1" x14ac:dyDescent="0.3">
      <c r="A20" s="689" t="s">
        <v>19</v>
      </c>
      <c r="B20" s="685">
        <v>55</v>
      </c>
      <c r="C20" s="686">
        <v>61.594422142728348</v>
      </c>
      <c r="D20" s="686">
        <v>63.767327296119184</v>
      </c>
      <c r="E20" s="686">
        <v>63.301902832606707</v>
      </c>
      <c r="F20" s="686">
        <v>74.223664756267851</v>
      </c>
      <c r="G20" s="693">
        <v>77.015460882992571</v>
      </c>
      <c r="I20" s="21" t="s">
        <v>19</v>
      </c>
      <c r="J20" s="20">
        <f t="shared" si="0"/>
        <v>-1.8443997317236754E-2</v>
      </c>
      <c r="K20" s="20">
        <f t="shared" si="1"/>
        <v>3.1522468142186455E-2</v>
      </c>
      <c r="L20" s="21" t="s">
        <v>19</v>
      </c>
      <c r="M20" s="20">
        <f t="shared" si="2"/>
        <v>-2.1518003678095799E-2</v>
      </c>
      <c r="N20" s="20">
        <f t="shared" si="3"/>
        <v>4.4942400980825234E-2</v>
      </c>
      <c r="O20" s="21" t="s">
        <v>19</v>
      </c>
      <c r="P20" s="20">
        <f t="shared" si="4"/>
        <v>-2.3222124785823511E-2</v>
      </c>
      <c r="Q20" s="20">
        <f t="shared" si="5"/>
        <v>5.2912821932050699E-2</v>
      </c>
      <c r="R20" s="21" t="s">
        <v>19</v>
      </c>
      <c r="S20" s="20">
        <f t="shared" si="6"/>
        <v>-2.3864461221164947E-2</v>
      </c>
      <c r="T20" s="20">
        <f t="shared" si="7"/>
        <v>5.3445835928840175E-2</v>
      </c>
      <c r="U20" s="21" t="s">
        <v>19</v>
      </c>
      <c r="V20" s="20">
        <f t="shared" si="8"/>
        <v>-2.9078850095223853E-2</v>
      </c>
      <c r="W20" s="20">
        <f t="shared" si="9"/>
        <v>5.748168423619824E-2</v>
      </c>
      <c r="X20" s="21" t="s">
        <v>19</v>
      </c>
      <c r="Y20" s="20">
        <f t="shared" si="10"/>
        <v>-3.1618271851567417E-2</v>
      </c>
      <c r="Z20" s="20">
        <f t="shared" si="11"/>
        <v>6.727103843277446E-2</v>
      </c>
    </row>
    <row r="21" spans="1:26" ht="15.75" thickTop="1" x14ac:dyDescent="0.25">
      <c r="A21" s="688" t="s">
        <v>20</v>
      </c>
      <c r="B21" s="683">
        <v>1498</v>
      </c>
      <c r="C21" s="684">
        <v>1428.5810707545872</v>
      </c>
      <c r="D21" s="684">
        <v>1361.4475831290774</v>
      </c>
      <c r="E21" s="684">
        <v>1305.9985232419162</v>
      </c>
      <c r="F21" s="684">
        <v>1247.4860552409889</v>
      </c>
      <c r="G21" s="692">
        <v>1182.3522499755743</v>
      </c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 x14ac:dyDescent="0.25">
      <c r="A22" s="680"/>
      <c r="B22" s="680"/>
      <c r="C22" s="680"/>
      <c r="D22" s="680"/>
      <c r="E22" s="680"/>
      <c r="F22" s="680"/>
      <c r="G22" s="680"/>
    </row>
    <row r="23" spans="1:26" x14ac:dyDescent="0.25">
      <c r="A23" s="922" t="s">
        <v>175</v>
      </c>
      <c r="B23" s="923"/>
      <c r="C23" s="923"/>
      <c r="D23" s="923"/>
      <c r="E23" s="923"/>
      <c r="F23" s="923"/>
      <c r="G23" s="924"/>
    </row>
    <row r="24" spans="1:26" x14ac:dyDescent="0.25">
      <c r="A24" s="687" t="s">
        <v>1</v>
      </c>
      <c r="B24" s="681">
        <v>2010</v>
      </c>
      <c r="C24" s="681">
        <v>2015</v>
      </c>
      <c r="D24" s="681">
        <v>2020</v>
      </c>
      <c r="E24" s="681">
        <v>2025</v>
      </c>
      <c r="F24" s="681">
        <v>2030</v>
      </c>
      <c r="G24" s="690">
        <v>2035</v>
      </c>
      <c r="Q24" s="919" t="s">
        <v>223</v>
      </c>
      <c r="R24" s="918"/>
      <c r="S24" s="920">
        <f>(SUM(B$48:B$50,B$61:B$65)/SUM(B$51:B$60))*100</f>
        <v>68.474576271186436</v>
      </c>
    </row>
    <row r="25" spans="1:26" x14ac:dyDescent="0.25">
      <c r="A25" s="687" t="s">
        <v>2</v>
      </c>
      <c r="B25" s="681">
        <v>78</v>
      </c>
      <c r="C25" s="682">
        <v>64.89349321944475</v>
      </c>
      <c r="D25" s="682">
        <v>70.479867138328672</v>
      </c>
      <c r="E25" s="682">
        <v>83.957942072416472</v>
      </c>
      <c r="F25" s="682">
        <v>82.344826032286392</v>
      </c>
      <c r="G25" s="691">
        <v>74.884138301934783</v>
      </c>
      <c r="Q25" s="919" t="s">
        <v>224</v>
      </c>
      <c r="R25" s="918"/>
      <c r="S25" s="920">
        <f>(SUM(B$48:B$50)/SUM(B$51:B$60))*100</f>
        <v>29.491525423728817</v>
      </c>
    </row>
    <row r="26" spans="1:26" x14ac:dyDescent="0.25">
      <c r="A26" s="687" t="s">
        <v>3</v>
      </c>
      <c r="B26" s="681">
        <v>74</v>
      </c>
      <c r="C26" s="682">
        <v>75.230132165870856</v>
      </c>
      <c r="D26" s="682">
        <v>61.99728387016566</v>
      </c>
      <c r="E26" s="682">
        <v>67.960826717899508</v>
      </c>
      <c r="F26" s="682">
        <v>81.090974031783091</v>
      </c>
      <c r="G26" s="691">
        <v>78.835669445570886</v>
      </c>
      <c r="Q26" s="919" t="s">
        <v>225</v>
      </c>
      <c r="R26" s="918"/>
      <c r="S26" s="920">
        <f>(SUM(B$61:B$65)/SUM(B$51:B$60))*100</f>
        <v>38.983050847457626</v>
      </c>
    </row>
    <row r="27" spans="1:26" x14ac:dyDescent="0.25">
      <c r="A27" s="687" t="s">
        <v>4</v>
      </c>
      <c r="B27" s="681">
        <v>97</v>
      </c>
      <c r="C27" s="682">
        <v>70.543956875121069</v>
      </c>
      <c r="D27" s="682">
        <v>72.601233052344625</v>
      </c>
      <c r="E27" s="682">
        <v>59.187198560036222</v>
      </c>
      <c r="F27" s="682">
        <v>65.580695577802857</v>
      </c>
      <c r="G27" s="691">
        <v>78.348797805174485</v>
      </c>
      <c r="Q27" s="919" t="s">
        <v>226</v>
      </c>
      <c r="R27" s="918"/>
      <c r="S27" s="920">
        <f>(SUM(B$61:B$65)/SUM(B$48:B$50))*100</f>
        <v>132.18390804597701</v>
      </c>
    </row>
    <row r="28" spans="1:26" x14ac:dyDescent="0.25">
      <c r="A28" s="687" t="s">
        <v>5</v>
      </c>
      <c r="B28" s="681">
        <v>84</v>
      </c>
      <c r="C28" s="682">
        <v>93.982806318822426</v>
      </c>
      <c r="D28" s="682">
        <v>67.053270891575991</v>
      </c>
      <c r="E28" s="682">
        <v>69.992768426110558</v>
      </c>
      <c r="F28" s="682">
        <v>56.380302836226981</v>
      </c>
      <c r="G28" s="691">
        <v>63.221232722450686</v>
      </c>
      <c r="Q28" s="919" t="s">
        <v>227</v>
      </c>
      <c r="R28" s="918"/>
      <c r="S28" s="921">
        <f>(B$21/B$43)*100</f>
        <v>100.9433962264151</v>
      </c>
    </row>
    <row r="29" spans="1:26" x14ac:dyDescent="0.25">
      <c r="A29" s="687" t="s">
        <v>6</v>
      </c>
      <c r="B29" s="681">
        <v>39</v>
      </c>
      <c r="C29" s="682">
        <v>82.238621667866894</v>
      </c>
      <c r="D29" s="682">
        <v>90.531884377559749</v>
      </c>
      <c r="E29" s="682">
        <v>63.281696549636386</v>
      </c>
      <c r="F29" s="682">
        <v>67.164384187010015</v>
      </c>
      <c r="G29" s="691">
        <v>53.35689899960618</v>
      </c>
      <c r="Q29" s="919" t="s">
        <v>228</v>
      </c>
      <c r="R29" s="918"/>
      <c r="S29" s="921">
        <f>(SUM(B$48)/SUM(B$28:B$33))*1000</f>
        <v>403.02267002518892</v>
      </c>
    </row>
    <row r="30" spans="1:26" x14ac:dyDescent="0.25">
      <c r="A30" s="687" t="s">
        <v>7</v>
      </c>
      <c r="B30" s="681">
        <v>64</v>
      </c>
      <c r="C30" s="682">
        <v>36.668909076439974</v>
      </c>
      <c r="D30" s="682">
        <v>80.729972312187471</v>
      </c>
      <c r="E30" s="682">
        <v>87.264881711020919</v>
      </c>
      <c r="F30" s="682">
        <v>59.701502416453984</v>
      </c>
      <c r="G30" s="691">
        <v>64.57490356290711</v>
      </c>
      <c r="Q30" s="919" t="s">
        <v>229</v>
      </c>
      <c r="R30" s="918"/>
      <c r="S30" s="921">
        <f>(SUM(B$52:B$54)/SUM(B$48:B$51,B$55:B$65))*100</f>
        <v>14.560122935074912</v>
      </c>
    </row>
    <row r="31" spans="1:26" x14ac:dyDescent="0.25">
      <c r="A31" s="687" t="s">
        <v>8</v>
      </c>
      <c r="B31" s="681">
        <v>68</v>
      </c>
      <c r="C31" s="682">
        <v>61.45622041007136</v>
      </c>
      <c r="D31" s="682">
        <v>34.328981511811648</v>
      </c>
      <c r="E31" s="682">
        <v>79.228836232238081</v>
      </c>
      <c r="F31" s="682">
        <v>83.924927813524391</v>
      </c>
      <c r="G31" s="691">
        <v>56.109771904882081</v>
      </c>
      <c r="Q31" s="918"/>
      <c r="R31" s="918"/>
      <c r="S31" s="904"/>
    </row>
    <row r="32" spans="1:26" x14ac:dyDescent="0.25">
      <c r="A32" s="687" t="s">
        <v>9</v>
      </c>
      <c r="B32" s="681">
        <v>60</v>
      </c>
      <c r="C32" s="682">
        <v>65.837518040197537</v>
      </c>
      <c r="D32" s="682">
        <v>58.996172917478823</v>
      </c>
      <c r="E32" s="682">
        <v>32.047953004799083</v>
      </c>
      <c r="F32" s="682">
        <v>77.902206595229941</v>
      </c>
      <c r="G32" s="691">
        <v>80.658857379804161</v>
      </c>
      <c r="Q32" s="904"/>
      <c r="R32" s="904"/>
      <c r="S32" s="904"/>
    </row>
    <row r="33" spans="1:19" x14ac:dyDescent="0.25">
      <c r="A33" s="687" t="s">
        <v>10</v>
      </c>
      <c r="B33" s="681">
        <v>82</v>
      </c>
      <c r="C33" s="682">
        <v>56.837842534967876</v>
      </c>
      <c r="D33" s="682">
        <v>63.451034640254925</v>
      </c>
      <c r="E33" s="682">
        <v>56.299708721721636</v>
      </c>
      <c r="F33" s="682">
        <v>29.672564764314387</v>
      </c>
      <c r="G33" s="691">
        <v>76.324754510421471</v>
      </c>
      <c r="Q33" s="904"/>
      <c r="R33" s="904"/>
      <c r="S33" s="904"/>
    </row>
    <row r="34" spans="1:19" x14ac:dyDescent="0.25">
      <c r="A34" s="688" t="s">
        <v>11</v>
      </c>
      <c r="B34" s="683">
        <v>106</v>
      </c>
      <c r="C34" s="684">
        <v>78.00851506019373</v>
      </c>
      <c r="D34" s="684">
        <v>53.796767525604366</v>
      </c>
      <c r="E34" s="684">
        <v>61.193481432889705</v>
      </c>
      <c r="F34" s="684">
        <v>53.699514033127791</v>
      </c>
      <c r="G34" s="692">
        <v>27.369816345505217</v>
      </c>
      <c r="Q34" s="904"/>
      <c r="R34" s="904"/>
      <c r="S34" s="904"/>
    </row>
    <row r="35" spans="1:19" x14ac:dyDescent="0.25">
      <c r="A35" s="688" t="s">
        <v>12</v>
      </c>
      <c r="B35" s="683">
        <v>132</v>
      </c>
      <c r="C35" s="684">
        <v>100.53323390143896</v>
      </c>
      <c r="D35" s="684">
        <v>73.718144471787056</v>
      </c>
      <c r="E35" s="684">
        <v>50.56235230932775</v>
      </c>
      <c r="F35" s="684">
        <v>58.719264330711482</v>
      </c>
      <c r="G35" s="692">
        <v>50.869183512887354</v>
      </c>
      <c r="Q35" s="904"/>
      <c r="R35" s="904"/>
      <c r="S35" s="904"/>
    </row>
    <row r="36" spans="1:19" x14ac:dyDescent="0.25">
      <c r="A36" s="688" t="s">
        <v>13</v>
      </c>
      <c r="B36" s="683">
        <v>120</v>
      </c>
      <c r="C36" s="684">
        <v>126.29982384577343</v>
      </c>
      <c r="D36" s="684">
        <v>94.777088280732684</v>
      </c>
      <c r="E36" s="684">
        <v>69.270429794438414</v>
      </c>
      <c r="F36" s="684">
        <v>47.255394685519974</v>
      </c>
      <c r="G36" s="692">
        <v>56.119292107466677</v>
      </c>
      <c r="Q36" s="904"/>
      <c r="R36" s="904"/>
      <c r="S36" s="904"/>
    </row>
    <row r="37" spans="1:19" x14ac:dyDescent="0.25">
      <c r="A37" s="688" t="s">
        <v>14</v>
      </c>
      <c r="B37" s="683">
        <v>107</v>
      </c>
      <c r="C37" s="684">
        <v>113.0750169729607</v>
      </c>
      <c r="D37" s="684">
        <v>118.82890075417785</v>
      </c>
      <c r="E37" s="684">
        <v>87.739605758878582</v>
      </c>
      <c r="F37" s="684">
        <v>63.974701923605458</v>
      </c>
      <c r="G37" s="692">
        <v>43.380359484015031</v>
      </c>
      <c r="Q37" s="904"/>
      <c r="R37" s="904"/>
      <c r="S37" s="904"/>
    </row>
    <row r="38" spans="1:19" x14ac:dyDescent="0.25">
      <c r="A38" s="688" t="s">
        <v>15</v>
      </c>
      <c r="B38" s="683">
        <v>75</v>
      </c>
      <c r="C38" s="684">
        <v>99.8894351463871</v>
      </c>
      <c r="D38" s="684">
        <v>104.6874070301408</v>
      </c>
      <c r="E38" s="684">
        <v>109.86203389138392</v>
      </c>
      <c r="F38" s="684">
        <v>79.725628294400892</v>
      </c>
      <c r="G38" s="692">
        <v>58.02267233537011</v>
      </c>
      <c r="Q38" s="904"/>
      <c r="R38" s="904"/>
      <c r="S38" s="904"/>
    </row>
    <row r="39" spans="1:19" x14ac:dyDescent="0.25">
      <c r="A39" s="688" t="s">
        <v>16</v>
      </c>
      <c r="B39" s="683">
        <v>58</v>
      </c>
      <c r="C39" s="684">
        <v>68.855887493651764</v>
      </c>
      <c r="D39" s="684">
        <v>91.900583237716077</v>
      </c>
      <c r="E39" s="684">
        <v>95.447823347370473</v>
      </c>
      <c r="F39" s="684">
        <v>100.07527391166167</v>
      </c>
      <c r="G39" s="692">
        <v>71.248601696151411</v>
      </c>
      <c r="Q39" s="904"/>
      <c r="R39" s="904"/>
      <c r="S39" s="904"/>
    </row>
    <row r="40" spans="1:19" x14ac:dyDescent="0.25">
      <c r="A40" s="688" t="s">
        <v>17</v>
      </c>
      <c r="B40" s="683">
        <v>73</v>
      </c>
      <c r="C40" s="684">
        <v>49.67050863165268</v>
      </c>
      <c r="D40" s="684">
        <v>60.196890488825801</v>
      </c>
      <c r="E40" s="684">
        <v>80.473582644269342</v>
      </c>
      <c r="F40" s="684">
        <v>82.784900244981117</v>
      </c>
      <c r="G40" s="692">
        <v>86.73291469384877</v>
      </c>
      <c r="Q40" s="904"/>
      <c r="R40" s="904"/>
      <c r="S40" s="904"/>
    </row>
    <row r="41" spans="1:19" x14ac:dyDescent="0.25">
      <c r="A41" s="688" t="s">
        <v>18</v>
      </c>
      <c r="B41" s="683">
        <v>73</v>
      </c>
      <c r="C41" s="684">
        <v>61.211064459401747</v>
      </c>
      <c r="D41" s="684">
        <v>41.152738966943481</v>
      </c>
      <c r="E41" s="684">
        <v>51.021576241545645</v>
      </c>
      <c r="F41" s="684">
        <v>68.291639193749148</v>
      </c>
      <c r="G41" s="692">
        <v>69.521481960350513</v>
      </c>
      <c r="Q41" s="904"/>
      <c r="R41" s="904"/>
      <c r="S41" s="904"/>
    </row>
    <row r="42" spans="1:19" ht="15.75" thickBot="1" x14ac:dyDescent="0.3">
      <c r="A42" s="689" t="s">
        <v>19</v>
      </c>
      <c r="B42" s="685">
        <v>94</v>
      </c>
      <c r="C42" s="686">
        <v>128.64581954405938</v>
      </c>
      <c r="D42" s="686">
        <v>145.29717953983928</v>
      </c>
      <c r="E42" s="686">
        <v>141.7682587266778</v>
      </c>
      <c r="F42" s="686">
        <v>146.72180111668135</v>
      </c>
      <c r="G42" s="693">
        <v>163.85810246997409</v>
      </c>
      <c r="Q42" s="904"/>
      <c r="R42" s="904"/>
      <c r="S42" s="904"/>
    </row>
    <row r="43" spans="1:19" ht="15.75" thickTop="1" x14ac:dyDescent="0.25">
      <c r="A43" s="688" t="s">
        <v>20</v>
      </c>
      <c r="B43" s="683">
        <v>1484</v>
      </c>
      <c r="C43" s="684">
        <v>1433.8788053643223</v>
      </c>
      <c r="D43" s="684">
        <v>1384.5254010074748</v>
      </c>
      <c r="E43" s="684">
        <v>1346.5609561426604</v>
      </c>
      <c r="F43" s="684">
        <v>1305.0105019890709</v>
      </c>
      <c r="G43" s="692">
        <v>1253.4374492383211</v>
      </c>
      <c r="Q43" s="904"/>
      <c r="R43" s="904"/>
      <c r="S43" s="904"/>
    </row>
    <row r="44" spans="1:19" x14ac:dyDescent="0.25">
      <c r="A44" s="680"/>
      <c r="B44" s="680"/>
      <c r="C44" s="680"/>
      <c r="D44" s="680"/>
      <c r="E44" s="680"/>
      <c r="F44" s="680"/>
      <c r="G44" s="680"/>
      <c r="Q44" s="919" t="s">
        <v>223</v>
      </c>
      <c r="R44" s="918"/>
      <c r="S44" s="920">
        <f>(SUM(C$48:C$50,C$61:C$65)/SUM(C$51:C$60))*100</f>
        <v>70.805081691153163</v>
      </c>
    </row>
    <row r="45" spans="1:19" x14ac:dyDescent="0.25">
      <c r="A45" s="680"/>
      <c r="B45" s="680"/>
      <c r="C45" s="680"/>
      <c r="D45" s="680"/>
      <c r="E45" s="680"/>
      <c r="F45" s="680"/>
      <c r="G45" s="680"/>
      <c r="Q45" s="919" t="s">
        <v>224</v>
      </c>
      <c r="R45" s="918"/>
      <c r="S45" s="920">
        <f>(SUM(C$48:C$50)/SUM(C$51:C$60))*100</f>
        <v>26.266274628955642</v>
      </c>
    </row>
    <row r="46" spans="1:19" x14ac:dyDescent="0.25">
      <c r="A46" s="922" t="s">
        <v>176</v>
      </c>
      <c r="B46" s="923"/>
      <c r="C46" s="923"/>
      <c r="D46" s="923"/>
      <c r="E46" s="923"/>
      <c r="F46" s="923"/>
      <c r="G46" s="924"/>
      <c r="Q46" s="919" t="s">
        <v>225</v>
      </c>
      <c r="R46" s="918"/>
      <c r="S46" s="920">
        <f>(SUM(C$61:C$65)/SUM(C$51:C$60))*100</f>
        <v>44.538807062197506</v>
      </c>
    </row>
    <row r="47" spans="1:19" x14ac:dyDescent="0.25">
      <c r="A47" s="687" t="s">
        <v>1</v>
      </c>
      <c r="B47" s="681">
        <v>2010</v>
      </c>
      <c r="C47" s="681">
        <v>2015</v>
      </c>
      <c r="D47" s="681">
        <v>2020</v>
      </c>
      <c r="E47" s="681">
        <v>2025</v>
      </c>
      <c r="F47" s="681">
        <v>2030</v>
      </c>
      <c r="G47" s="690">
        <v>2035</v>
      </c>
      <c r="Q47" s="919" t="s">
        <v>226</v>
      </c>
      <c r="R47" s="918"/>
      <c r="S47" s="920">
        <f>(SUM(C$61:C$65)/SUM(C$48:C$50))*100</f>
        <v>169.56651710744862</v>
      </c>
    </row>
    <row r="48" spans="1:19" x14ac:dyDescent="0.25">
      <c r="A48" s="687" t="s">
        <v>2</v>
      </c>
      <c r="B48" s="681">
        <v>160</v>
      </c>
      <c r="C48" s="682">
        <v>132.39977058294272</v>
      </c>
      <c r="D48" s="682">
        <v>143.83761281731915</v>
      </c>
      <c r="E48" s="682">
        <v>171.34270304114477</v>
      </c>
      <c r="F48" s="682">
        <v>168.05066651405747</v>
      </c>
      <c r="G48" s="691">
        <v>152.82477200713413</v>
      </c>
      <c r="Q48" s="919" t="s">
        <v>227</v>
      </c>
      <c r="R48" s="918"/>
      <c r="S48" s="921">
        <f>(C$21/C$43)*100</f>
        <v>99.630531214359578</v>
      </c>
    </row>
    <row r="49" spans="1:19" x14ac:dyDescent="0.25">
      <c r="A49" s="687" t="s">
        <v>3</v>
      </c>
      <c r="B49" s="681">
        <v>161</v>
      </c>
      <c r="C49" s="682">
        <v>153.9700956892664</v>
      </c>
      <c r="D49" s="682">
        <v>126.45334593137878</v>
      </c>
      <c r="E49" s="682">
        <v>138.6779836429501</v>
      </c>
      <c r="F49" s="682">
        <v>165.46686794170517</v>
      </c>
      <c r="G49" s="691">
        <v>160.86506286068021</v>
      </c>
      <c r="Q49" s="919" t="s">
        <v>228</v>
      </c>
      <c r="R49" s="918"/>
      <c r="S49" s="921">
        <f>(SUM(C$48)/SUM(C$28:C$33))*1000</f>
        <v>333.48227028315722</v>
      </c>
    </row>
    <row r="50" spans="1:19" x14ac:dyDescent="0.25">
      <c r="A50" s="687" t="s">
        <v>4</v>
      </c>
      <c r="B50" s="681">
        <v>201</v>
      </c>
      <c r="C50" s="682">
        <v>153.81702088642908</v>
      </c>
      <c r="D50" s="682">
        <v>148.22779968358296</v>
      </c>
      <c r="E50" s="682">
        <v>120.70333587572674</v>
      </c>
      <c r="F50" s="682">
        <v>133.80996702429184</v>
      </c>
      <c r="G50" s="691">
        <v>159.85499429656591</v>
      </c>
      <c r="Q50" s="919" t="s">
        <v>229</v>
      </c>
      <c r="R50" s="918"/>
      <c r="S50" s="921">
        <f>(SUM(C$52:C$54)/SUM(C$48:C$51,C$55:C$65))*100</f>
        <v>16.129101802099466</v>
      </c>
    </row>
    <row r="51" spans="1:19" x14ac:dyDescent="0.25">
      <c r="A51" s="687" t="s">
        <v>5</v>
      </c>
      <c r="B51" s="681">
        <v>171</v>
      </c>
      <c r="C51" s="682">
        <v>194.79546592443029</v>
      </c>
      <c r="D51" s="682">
        <v>146.52909627232458</v>
      </c>
      <c r="E51" s="682">
        <v>142.49021221902768</v>
      </c>
      <c r="F51" s="682">
        <v>114.95334909668601</v>
      </c>
      <c r="G51" s="691">
        <v>128.95970770997903</v>
      </c>
      <c r="Q51" s="904"/>
      <c r="R51" s="904"/>
      <c r="S51" s="904"/>
    </row>
    <row r="52" spans="1:19" x14ac:dyDescent="0.25">
      <c r="A52" s="687" t="s">
        <v>6</v>
      </c>
      <c r="B52" s="681">
        <v>88</v>
      </c>
      <c r="C52" s="682">
        <v>167.0796835520008</v>
      </c>
      <c r="D52" s="682">
        <v>187.73000166835823</v>
      </c>
      <c r="E52" s="682">
        <v>138.64479113024024</v>
      </c>
      <c r="F52" s="682">
        <v>136.31731547163744</v>
      </c>
      <c r="G52" s="691">
        <v>108.79334343553199</v>
      </c>
      <c r="Q52" s="904"/>
      <c r="R52" s="904"/>
      <c r="S52" s="904"/>
    </row>
    <row r="53" spans="1:19" x14ac:dyDescent="0.25">
      <c r="A53" s="687" t="s">
        <v>7</v>
      </c>
      <c r="B53" s="681">
        <v>154</v>
      </c>
      <c r="C53" s="682">
        <v>81.976524942931349</v>
      </c>
      <c r="D53" s="682">
        <v>163.00288295425287</v>
      </c>
      <c r="E53" s="682">
        <v>180.27888770216015</v>
      </c>
      <c r="F53" s="682">
        <v>130.57773769103622</v>
      </c>
      <c r="G53" s="691">
        <v>130.07363216504768</v>
      </c>
      <c r="Q53" s="904"/>
      <c r="R53" s="904"/>
      <c r="S53" s="904"/>
    </row>
    <row r="54" spans="1:19" x14ac:dyDescent="0.25">
      <c r="A54" s="687" t="s">
        <v>8</v>
      </c>
      <c r="B54" s="681">
        <v>137</v>
      </c>
      <c r="C54" s="682">
        <v>148.50913929381852</v>
      </c>
      <c r="D54" s="682">
        <v>76.182824483891267</v>
      </c>
      <c r="E54" s="682">
        <v>159.42827490166454</v>
      </c>
      <c r="F54" s="682">
        <v>173.22945209431177</v>
      </c>
      <c r="G54" s="691">
        <v>122.90481748993722</v>
      </c>
      <c r="Q54" s="904"/>
      <c r="R54" s="904"/>
      <c r="S54" s="904"/>
    </row>
    <row r="55" spans="1:19" x14ac:dyDescent="0.25">
      <c r="A55" s="687" t="s">
        <v>9</v>
      </c>
      <c r="B55" s="681">
        <v>118</v>
      </c>
      <c r="C55" s="682">
        <v>132.3035498374208</v>
      </c>
      <c r="D55" s="682">
        <v>142.99063711881658</v>
      </c>
      <c r="E55" s="682">
        <v>70.391768376650475</v>
      </c>
      <c r="F55" s="682">
        <v>156.01230274619238</v>
      </c>
      <c r="G55" s="691">
        <v>166.11381858733921</v>
      </c>
      <c r="Q55" s="904"/>
      <c r="R55" s="904"/>
      <c r="S55" s="904"/>
    </row>
    <row r="56" spans="1:19" x14ac:dyDescent="0.25">
      <c r="A56" s="687" t="s">
        <v>10</v>
      </c>
      <c r="B56" s="681">
        <v>167</v>
      </c>
      <c r="C56" s="682">
        <v>111.37962539599667</v>
      </c>
      <c r="D56" s="682">
        <v>127.3832076342687</v>
      </c>
      <c r="E56" s="682">
        <v>137.1757669405105</v>
      </c>
      <c r="F56" s="682">
        <v>64.507366041174961</v>
      </c>
      <c r="G56" s="691">
        <v>152.37530260468935</v>
      </c>
      <c r="Q56" s="904"/>
      <c r="R56" s="904"/>
      <c r="S56" s="904"/>
    </row>
    <row r="57" spans="1:19" x14ac:dyDescent="0.25">
      <c r="A57" s="688" t="s">
        <v>11</v>
      </c>
      <c r="B57" s="683">
        <v>200</v>
      </c>
      <c r="C57" s="684">
        <v>158.77927089807548</v>
      </c>
      <c r="D57" s="684">
        <v>104.78579880380181</v>
      </c>
      <c r="E57" s="684">
        <v>122.48443621905074</v>
      </c>
      <c r="F57" s="684">
        <v>131.27462677454122</v>
      </c>
      <c r="G57" s="692">
        <v>58.636689080330626</v>
      </c>
      <c r="Q57" s="904"/>
      <c r="R57" s="904"/>
      <c r="S57" s="904"/>
    </row>
    <row r="58" spans="1:19" x14ac:dyDescent="0.25">
      <c r="A58" s="688" t="s">
        <v>12</v>
      </c>
      <c r="B58" s="683">
        <v>273</v>
      </c>
      <c r="C58" s="684">
        <v>187.68580023093921</v>
      </c>
      <c r="D58" s="684">
        <v>149.67430498815526</v>
      </c>
      <c r="E58" s="684">
        <v>97.625770829636366</v>
      </c>
      <c r="F58" s="684">
        <v>116.91969781880869</v>
      </c>
      <c r="G58" s="692">
        <v>124.49646674928906</v>
      </c>
      <c r="Q58" s="904"/>
      <c r="R58" s="904"/>
      <c r="S58" s="904"/>
    </row>
    <row r="59" spans="1:19" x14ac:dyDescent="0.25">
      <c r="A59" s="688" t="s">
        <v>13</v>
      </c>
      <c r="B59" s="683">
        <v>250</v>
      </c>
      <c r="C59" s="684">
        <v>259.01391473236646</v>
      </c>
      <c r="D59" s="684">
        <v>174.76926954628607</v>
      </c>
      <c r="E59" s="684">
        <v>140.17013951621755</v>
      </c>
      <c r="F59" s="684">
        <v>90.274474000056813</v>
      </c>
      <c r="G59" s="692">
        <v>111.01935332119149</v>
      </c>
      <c r="Q59" s="904"/>
      <c r="R59" s="904"/>
      <c r="S59" s="904"/>
    </row>
    <row r="60" spans="1:19" x14ac:dyDescent="0.25">
      <c r="A60" s="688" t="s">
        <v>14</v>
      </c>
      <c r="B60" s="683">
        <v>212</v>
      </c>
      <c r="C60" s="684">
        <v>234.3404408336938</v>
      </c>
      <c r="D60" s="684">
        <v>241.95220344082205</v>
      </c>
      <c r="E60" s="684">
        <v>159.92419005693975</v>
      </c>
      <c r="F60" s="684">
        <v>129.26972210078165</v>
      </c>
      <c r="G60" s="692">
        <v>82.046496087747187</v>
      </c>
      <c r="Q60" s="904"/>
      <c r="R60" s="904"/>
      <c r="S60" s="904"/>
    </row>
    <row r="61" spans="1:19" x14ac:dyDescent="0.25">
      <c r="A61" s="688" t="s">
        <v>15</v>
      </c>
      <c r="B61" s="683">
        <v>176</v>
      </c>
      <c r="C61" s="684">
        <v>194.74837531123822</v>
      </c>
      <c r="D61" s="684">
        <v>214.86848705550921</v>
      </c>
      <c r="E61" s="684">
        <v>221.05098933004257</v>
      </c>
      <c r="F61" s="684">
        <v>142.9820500821005</v>
      </c>
      <c r="G61" s="692">
        <v>116.62080635986621</v>
      </c>
      <c r="Q61" s="904"/>
      <c r="R61" s="904"/>
      <c r="S61" s="904"/>
    </row>
    <row r="62" spans="1:19" x14ac:dyDescent="0.25">
      <c r="A62" s="688" t="s">
        <v>16</v>
      </c>
      <c r="B62" s="683">
        <v>121</v>
      </c>
      <c r="C62" s="684">
        <v>158.77649978451882</v>
      </c>
      <c r="D62" s="684">
        <v>175.1387776421264</v>
      </c>
      <c r="E62" s="684">
        <v>192.77949128443277</v>
      </c>
      <c r="F62" s="684">
        <v>197.65642277144116</v>
      </c>
      <c r="G62" s="692">
        <v>124.9412024252149</v>
      </c>
      <c r="Q62" s="904"/>
      <c r="R62" s="904"/>
      <c r="S62" s="904"/>
    </row>
    <row r="63" spans="1:19" x14ac:dyDescent="0.25">
      <c r="A63" s="688" t="s">
        <v>17</v>
      </c>
      <c r="B63" s="683">
        <v>128</v>
      </c>
      <c r="C63" s="684">
        <v>101.17810196343244</v>
      </c>
      <c r="D63" s="684">
        <v>134.58903204058475</v>
      </c>
      <c r="E63" s="684">
        <v>148.24168505589296</v>
      </c>
      <c r="F63" s="684">
        <v>162.67082244876855</v>
      </c>
      <c r="G63" s="692">
        <v>166.22683406912074</v>
      </c>
      <c r="Q63" s="904"/>
      <c r="R63" s="904"/>
      <c r="S63" s="904"/>
    </row>
    <row r="64" spans="1:19" x14ac:dyDescent="0.25">
      <c r="A64" s="688" t="s">
        <v>18</v>
      </c>
      <c r="B64" s="683">
        <v>116</v>
      </c>
      <c r="C64" s="684">
        <v>101.46635457262072</v>
      </c>
      <c r="D64" s="684">
        <v>78.793195219115347</v>
      </c>
      <c r="E64" s="684">
        <v>106.0788917030045</v>
      </c>
      <c r="F64" s="684">
        <v>117.57825073951857</v>
      </c>
      <c r="G64" s="692">
        <v>128.16283661126357</v>
      </c>
      <c r="Q64" s="919" t="s">
        <v>223</v>
      </c>
      <c r="R64" s="918"/>
      <c r="S64" s="920">
        <f>(SUM(D$48:D$50,D$61:D$65)/SUM(D$51:D$60))*100</f>
        <v>81.252315039944065</v>
      </c>
    </row>
    <row r="65" spans="1:19" ht="15.75" thickBot="1" x14ac:dyDescent="0.3">
      <c r="A65" s="689" t="s">
        <v>19</v>
      </c>
      <c r="B65" s="685">
        <v>149</v>
      </c>
      <c r="C65" s="686">
        <v>190.24024168678773</v>
      </c>
      <c r="D65" s="686">
        <v>209.06450683595847</v>
      </c>
      <c r="E65" s="686">
        <v>205.07016155928451</v>
      </c>
      <c r="F65" s="686">
        <v>220.9454658729492</v>
      </c>
      <c r="G65" s="693">
        <v>240.87356335296664</v>
      </c>
      <c r="Q65" s="919" t="s">
        <v>224</v>
      </c>
      <c r="R65" s="918"/>
      <c r="S65" s="920">
        <f>(SUM(D$48:D$50)/SUM(D$51:D$60))*100</f>
        <v>27.624996419018576</v>
      </c>
    </row>
    <row r="66" spans="1:19" ht="15.75" thickTop="1" x14ac:dyDescent="0.25">
      <c r="A66" s="688" t="s">
        <v>20</v>
      </c>
      <c r="B66" s="683">
        <v>2982</v>
      </c>
      <c r="C66" s="684">
        <v>2862.45987611891</v>
      </c>
      <c r="D66" s="684">
        <v>2745.9729841365524</v>
      </c>
      <c r="E66" s="684">
        <v>2652.5594793845767</v>
      </c>
      <c r="F66" s="684">
        <v>2552.4965572300589</v>
      </c>
      <c r="G66" s="692">
        <v>2435.7896992138953</v>
      </c>
      <c r="Q66" s="919" t="s">
        <v>225</v>
      </c>
      <c r="R66" s="918"/>
      <c r="S66" s="920">
        <f>(SUM(D$61:D$65)/SUM(D$51:D$60))*100</f>
        <v>53.6273186209255</v>
      </c>
    </row>
    <row r="67" spans="1:19" x14ac:dyDescent="0.25">
      <c r="Q67" s="919" t="s">
        <v>226</v>
      </c>
      <c r="R67" s="918"/>
      <c r="S67" s="920">
        <f>(SUM(D$61:D$65)/SUM(D$48:D$50))*100</f>
        <v>194.12606542097316</v>
      </c>
    </row>
    <row r="68" spans="1:19" x14ac:dyDescent="0.25">
      <c r="Q68" s="919" t="s">
        <v>227</v>
      </c>
      <c r="R68" s="918"/>
      <c r="S68" s="921">
        <f>(D$21/D$43)*100</f>
        <v>98.333160383940637</v>
      </c>
    </row>
    <row r="69" spans="1:19" x14ac:dyDescent="0.25">
      <c r="Q69" s="919" t="s">
        <v>228</v>
      </c>
      <c r="R69" s="918"/>
      <c r="S69" s="921">
        <f>(SUM(D$48)/SUM(D$28:D$33))*1000</f>
        <v>364.06169094428498</v>
      </c>
    </row>
    <row r="70" spans="1:19" x14ac:dyDescent="0.25">
      <c r="Q70" s="919" t="s">
        <v>229</v>
      </c>
      <c r="R70" s="918"/>
      <c r="S70" s="921">
        <f>(SUM(D$52:D$54)/SUM(D$48:D$51,D$55:D$65))*100</f>
        <v>18.409019634970871</v>
      </c>
    </row>
    <row r="71" spans="1:19" x14ac:dyDescent="0.25">
      <c r="Q71" s="904"/>
      <c r="R71" s="904"/>
      <c r="S71" s="904"/>
    </row>
    <row r="72" spans="1:19" x14ac:dyDescent="0.25">
      <c r="Q72" s="904"/>
      <c r="R72" s="904"/>
      <c r="S72" s="904"/>
    </row>
    <row r="73" spans="1:19" x14ac:dyDescent="0.25">
      <c r="Q73" s="904"/>
      <c r="R73" s="904"/>
      <c r="S73" s="904"/>
    </row>
    <row r="74" spans="1:19" x14ac:dyDescent="0.25">
      <c r="Q74" s="904"/>
      <c r="R74" s="904"/>
      <c r="S74" s="904"/>
    </row>
    <row r="75" spans="1:19" x14ac:dyDescent="0.25">
      <c r="Q75" s="904"/>
      <c r="R75" s="904"/>
      <c r="S75" s="904"/>
    </row>
    <row r="76" spans="1:19" x14ac:dyDescent="0.25">
      <c r="Q76" s="904"/>
      <c r="R76" s="904"/>
      <c r="S76" s="904"/>
    </row>
    <row r="77" spans="1:19" x14ac:dyDescent="0.25">
      <c r="Q77" s="904"/>
      <c r="R77" s="904"/>
      <c r="S77" s="904"/>
    </row>
    <row r="78" spans="1:19" x14ac:dyDescent="0.25">
      <c r="Q78" s="904"/>
      <c r="R78" s="904"/>
      <c r="S78" s="904"/>
    </row>
    <row r="79" spans="1:19" x14ac:dyDescent="0.25">
      <c r="Q79" s="904"/>
      <c r="R79" s="904"/>
      <c r="S79" s="904"/>
    </row>
    <row r="80" spans="1:19" x14ac:dyDescent="0.25">
      <c r="Q80" s="904"/>
      <c r="R80" s="904"/>
      <c r="S80" s="904"/>
    </row>
    <row r="81" spans="17:19" x14ac:dyDescent="0.25">
      <c r="Q81" s="904"/>
      <c r="R81" s="904"/>
      <c r="S81" s="904"/>
    </row>
    <row r="82" spans="17:19" x14ac:dyDescent="0.25">
      <c r="Q82" s="904"/>
      <c r="R82" s="904"/>
      <c r="S82" s="904"/>
    </row>
    <row r="83" spans="17:19" x14ac:dyDescent="0.25">
      <c r="Q83" s="904"/>
      <c r="R83" s="904"/>
      <c r="S83" s="904"/>
    </row>
    <row r="84" spans="17:19" x14ac:dyDescent="0.25">
      <c r="Q84" s="919" t="s">
        <v>223</v>
      </c>
      <c r="R84" s="918"/>
      <c r="S84" s="920">
        <f>(SUM(E$48:E$50,E$61:E$65)/SUM(E$51:E$60))*100</f>
        <v>96.687785495321677</v>
      </c>
    </row>
    <row r="85" spans="17:19" x14ac:dyDescent="0.25">
      <c r="Q85" s="919" t="s">
        <v>224</v>
      </c>
      <c r="R85" s="918"/>
      <c r="S85" s="920">
        <f>(SUM(E$48:E$50)/SUM(E$51:E$60))*100</f>
        <v>31.938267479145782</v>
      </c>
    </row>
    <row r="86" spans="17:19" x14ac:dyDescent="0.25">
      <c r="Q86" s="919" t="s">
        <v>225</v>
      </c>
      <c r="R86" s="918"/>
      <c r="S86" s="920">
        <f>(SUM(E$61:E$65)/SUM(E$51:E$60))*100</f>
        <v>64.749518016175912</v>
      </c>
    </row>
    <row r="87" spans="17:19" x14ac:dyDescent="0.25">
      <c r="Q87" s="919" t="s">
        <v>226</v>
      </c>
      <c r="R87" s="918"/>
      <c r="S87" s="920">
        <f>(SUM(E$61:E$65)/SUM(E$48:E$50))*100</f>
        <v>202.73334506467631</v>
      </c>
    </row>
    <row r="88" spans="17:19" x14ac:dyDescent="0.25">
      <c r="Q88" s="919" t="s">
        <v>227</v>
      </c>
      <c r="R88" s="918"/>
      <c r="S88" s="921">
        <f>(E$21/E$43)*100</f>
        <v>96.987701691801703</v>
      </c>
    </row>
    <row r="89" spans="17:19" x14ac:dyDescent="0.25">
      <c r="Q89" s="919" t="s">
        <v>228</v>
      </c>
      <c r="R89" s="918"/>
      <c r="S89" s="921">
        <f>(SUM(E$48)/SUM(E$28:E$33))*1000</f>
        <v>441.47309470870795</v>
      </c>
    </row>
    <row r="90" spans="17:19" x14ac:dyDescent="0.25">
      <c r="Q90" s="919" t="s">
        <v>229</v>
      </c>
      <c r="R90" s="918"/>
      <c r="S90" s="921">
        <f>(SUM(E$52:E$54)/SUM(E$48:E$51,E$55:E$65))*100</f>
        <v>22.00120954833621</v>
      </c>
    </row>
    <row r="91" spans="17:19" x14ac:dyDescent="0.25">
      <c r="Q91" s="904"/>
      <c r="R91" s="904"/>
      <c r="S91" s="904"/>
    </row>
    <row r="92" spans="17:19" x14ac:dyDescent="0.25">
      <c r="Q92" s="904"/>
      <c r="R92" s="904"/>
      <c r="S92" s="904"/>
    </row>
    <row r="93" spans="17:19" x14ac:dyDescent="0.25">
      <c r="Q93" s="904"/>
      <c r="R93" s="904"/>
      <c r="S93" s="904"/>
    </row>
    <row r="94" spans="17:19" x14ac:dyDescent="0.25">
      <c r="Q94" s="904"/>
      <c r="R94" s="904"/>
      <c r="S94" s="904"/>
    </row>
    <row r="95" spans="17:19" x14ac:dyDescent="0.25">
      <c r="Q95" s="904"/>
      <c r="R95" s="904"/>
      <c r="S95" s="904"/>
    </row>
    <row r="96" spans="17:19" x14ac:dyDescent="0.25">
      <c r="Q96" s="904"/>
      <c r="R96" s="904"/>
      <c r="S96" s="904"/>
    </row>
    <row r="97" spans="17:19" x14ac:dyDescent="0.25">
      <c r="Q97" s="904"/>
      <c r="R97" s="904"/>
      <c r="S97" s="904"/>
    </row>
    <row r="98" spans="17:19" x14ac:dyDescent="0.25">
      <c r="Q98" s="904"/>
      <c r="R98" s="904"/>
      <c r="S98" s="904"/>
    </row>
    <row r="99" spans="17:19" x14ac:dyDescent="0.25">
      <c r="Q99" s="904"/>
      <c r="R99" s="904"/>
      <c r="S99" s="904"/>
    </row>
    <row r="100" spans="17:19" x14ac:dyDescent="0.25">
      <c r="Q100" s="904"/>
      <c r="R100" s="904"/>
      <c r="S100" s="904"/>
    </row>
    <row r="101" spans="17:19" x14ac:dyDescent="0.25">
      <c r="Q101" s="904"/>
      <c r="R101" s="904"/>
      <c r="S101" s="904"/>
    </row>
    <row r="102" spans="17:19" x14ac:dyDescent="0.25">
      <c r="Q102" s="904"/>
      <c r="R102" s="904"/>
      <c r="S102" s="904"/>
    </row>
    <row r="103" spans="17:19" x14ac:dyDescent="0.25">
      <c r="Q103" s="904"/>
      <c r="R103" s="904"/>
      <c r="S103" s="904"/>
    </row>
    <row r="104" spans="17:19" x14ac:dyDescent="0.25">
      <c r="Q104" s="919" t="s">
        <v>223</v>
      </c>
      <c r="R104" s="918"/>
      <c r="S104" s="920">
        <f>(SUM(F$48:F$50,F$61:F$65)/SUM(F$51:F$60))*100</f>
        <v>105.29418172070051</v>
      </c>
    </row>
    <row r="105" spans="17:19" x14ac:dyDescent="0.25">
      <c r="Q105" s="919" t="s">
        <v>224</v>
      </c>
      <c r="R105" s="918"/>
      <c r="S105" s="920">
        <f>(SUM(F$48:F$50)/SUM(F$51:F$60))*100</f>
        <v>37.586580377620507</v>
      </c>
    </row>
    <row r="106" spans="17:19" x14ac:dyDescent="0.25">
      <c r="Q106" s="919" t="s">
        <v>225</v>
      </c>
      <c r="R106" s="918"/>
      <c r="S106" s="920">
        <f>(SUM(F$61:F$65)/SUM(F$51:F$60))*100</f>
        <v>67.70760134308</v>
      </c>
    </row>
    <row r="107" spans="17:19" x14ac:dyDescent="0.25">
      <c r="Q107" s="919" t="s">
        <v>226</v>
      </c>
      <c r="R107" s="918"/>
      <c r="S107" s="920">
        <f>(SUM(F$61:F$65)/SUM(F$48:F$50))*100</f>
        <v>180.13769984617679</v>
      </c>
    </row>
    <row r="108" spans="17:19" x14ac:dyDescent="0.25">
      <c r="Q108" s="919" t="s">
        <v>227</v>
      </c>
      <c r="R108" s="918"/>
      <c r="S108" s="921">
        <f>(F$21/F$43)*100</f>
        <v>95.592031890900159</v>
      </c>
    </row>
    <row r="109" spans="17:19" x14ac:dyDescent="0.25">
      <c r="Q109" s="919" t="s">
        <v>228</v>
      </c>
      <c r="R109" s="918"/>
      <c r="S109" s="921">
        <f>(SUM(F$48)/SUM(F$28:F$33))*1000</f>
        <v>448.43898657874564</v>
      </c>
    </row>
    <row r="110" spans="17:19" x14ac:dyDescent="0.25">
      <c r="Q110" s="919" t="s">
        <v>229</v>
      </c>
      <c r="R110" s="918"/>
      <c r="S110" s="921">
        <f>(SUM(F$52:F$54)/SUM(F$48:F$51,F$55:F$65))*100</f>
        <v>20.835558056445809</v>
      </c>
    </row>
    <row r="111" spans="17:19" x14ac:dyDescent="0.25">
      <c r="Q111" s="904"/>
      <c r="R111" s="904"/>
      <c r="S111" s="904"/>
    </row>
    <row r="112" spans="17:19" x14ac:dyDescent="0.25">
      <c r="Q112" s="904"/>
      <c r="R112" s="904"/>
      <c r="S112" s="904"/>
    </row>
    <row r="113" spans="17:19" x14ac:dyDescent="0.25">
      <c r="Q113" s="904"/>
      <c r="R113" s="904"/>
      <c r="S113" s="904"/>
    </row>
    <row r="114" spans="17:19" x14ac:dyDescent="0.25">
      <c r="Q114" s="904"/>
      <c r="R114" s="904"/>
      <c r="S114" s="904"/>
    </row>
    <row r="115" spans="17:19" x14ac:dyDescent="0.25">
      <c r="Q115" s="904"/>
      <c r="R115" s="904"/>
      <c r="S115" s="904"/>
    </row>
    <row r="116" spans="17:19" x14ac:dyDescent="0.25">
      <c r="Q116" s="904"/>
      <c r="R116" s="904"/>
      <c r="S116" s="904"/>
    </row>
    <row r="117" spans="17:19" x14ac:dyDescent="0.25">
      <c r="Q117" s="904"/>
      <c r="R117" s="904"/>
      <c r="S117" s="904"/>
    </row>
    <row r="118" spans="17:19" x14ac:dyDescent="0.25">
      <c r="Q118" s="904"/>
      <c r="R118" s="904"/>
      <c r="S118" s="904"/>
    </row>
    <row r="119" spans="17:19" x14ac:dyDescent="0.25">
      <c r="Q119" s="904"/>
      <c r="R119" s="904"/>
      <c r="S119" s="904"/>
    </row>
    <row r="120" spans="17:19" x14ac:dyDescent="0.25">
      <c r="Q120" s="904"/>
      <c r="R120" s="904"/>
      <c r="S120" s="904"/>
    </row>
    <row r="121" spans="17:19" x14ac:dyDescent="0.25">
      <c r="Q121" s="904"/>
      <c r="R121" s="904"/>
      <c r="S121" s="904"/>
    </row>
    <row r="122" spans="17:19" x14ac:dyDescent="0.25">
      <c r="Q122" s="904"/>
      <c r="R122" s="904"/>
      <c r="S122" s="904"/>
    </row>
    <row r="123" spans="17:19" x14ac:dyDescent="0.25">
      <c r="Q123" s="904"/>
      <c r="R123" s="904"/>
      <c r="S123" s="904"/>
    </row>
    <row r="124" spans="17:19" x14ac:dyDescent="0.25">
      <c r="Q124" s="919" t="s">
        <v>223</v>
      </c>
      <c r="R124" s="918"/>
      <c r="S124" s="920">
        <f>(SUM(G$48:G$50,G$61:G$65)/SUM(G$51:G$60))*100</f>
        <v>105.47910995057856</v>
      </c>
    </row>
    <row r="125" spans="17:19" x14ac:dyDescent="0.25">
      <c r="Q125" s="919" t="s">
        <v>224</v>
      </c>
      <c r="R125" s="918"/>
      <c r="S125" s="920">
        <f>(SUM(G$48:G$50)/SUM(G$51:G$60))*100</f>
        <v>39.947442938032992</v>
      </c>
    </row>
    <row r="126" spans="17:19" x14ac:dyDescent="0.25">
      <c r="Q126" s="919" t="s">
        <v>225</v>
      </c>
      <c r="R126" s="918"/>
      <c r="S126" s="920">
        <f>(SUM(G$61:G$65)/SUM(G$51:G$60))*100</f>
        <v>65.531667012545569</v>
      </c>
    </row>
    <row r="127" spans="17:19" x14ac:dyDescent="0.25">
      <c r="Q127" s="919" t="s">
        <v>226</v>
      </c>
      <c r="R127" s="918"/>
      <c r="S127" s="920">
        <f>(SUM(G$61:G$65)/SUM(G$48:G$50))*100</f>
        <v>164.04471023138868</v>
      </c>
    </row>
    <row r="128" spans="17:19" x14ac:dyDescent="0.25">
      <c r="Q128" s="919" t="s">
        <v>227</v>
      </c>
      <c r="R128" s="918"/>
      <c r="S128" s="921">
        <f>(G$21/G$43)*100</f>
        <v>94.328779684543235</v>
      </c>
    </row>
    <row r="129" spans="17:19" x14ac:dyDescent="0.25">
      <c r="Q129" s="919" t="s">
        <v>228</v>
      </c>
      <c r="R129" s="918"/>
      <c r="S129" s="921">
        <f>(SUM(G$48)/SUM(G$28:G$33))*1000</f>
        <v>387.6376920904774</v>
      </c>
    </row>
    <row r="130" spans="17:19" x14ac:dyDescent="0.25">
      <c r="Q130" s="919" t="s">
        <v>229</v>
      </c>
      <c r="R130" s="918"/>
      <c r="S130" s="921">
        <f>(SUM(G$52:G$54)/SUM(G$48:G$51,G$55:G$65))*100</f>
        <v>17.443040970013492</v>
      </c>
    </row>
    <row r="147" spans="4:8" x14ac:dyDescent="0.25">
      <c r="D147" s="19"/>
      <c r="E147" s="19"/>
      <c r="F147" s="19"/>
      <c r="G147" s="19"/>
      <c r="H147" s="19"/>
    </row>
  </sheetData>
  <mergeCells count="3">
    <mergeCell ref="A1:G1"/>
    <mergeCell ref="A23:G23"/>
    <mergeCell ref="A46:G46"/>
  </mergeCells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Z147"/>
  <sheetViews>
    <sheetView workbookViewId="0">
      <selection sqref="A1:G1"/>
    </sheetView>
  </sheetViews>
  <sheetFormatPr defaultRowHeight="15" x14ac:dyDescent="0.25"/>
  <cols>
    <col min="1" max="9" width="9.140625" style="18"/>
    <col min="10" max="11" width="11.140625" style="18" bestFit="1" customWidth="1"/>
    <col min="12" max="12" width="11.140625" style="18" customWidth="1"/>
    <col min="13" max="14" width="11.140625" style="18" bestFit="1" customWidth="1"/>
    <col min="15" max="15" width="11.140625" style="18" customWidth="1"/>
    <col min="16" max="17" width="11.140625" style="18" bestFit="1" customWidth="1"/>
    <col min="18" max="18" width="11.140625" style="18" customWidth="1"/>
    <col min="19" max="20" width="11.140625" style="18" bestFit="1" customWidth="1"/>
    <col min="21" max="21" width="11.140625" style="18" customWidth="1"/>
    <col min="22" max="23" width="11.140625" style="18" bestFit="1" customWidth="1"/>
    <col min="24" max="24" width="11.140625" style="18" customWidth="1"/>
    <col min="25" max="26" width="11.140625" style="18" bestFit="1" customWidth="1"/>
    <col min="27" max="16384" width="9.140625" style="18"/>
  </cols>
  <sheetData>
    <row r="1" spans="1:26" x14ac:dyDescent="0.25">
      <c r="A1" s="922" t="s">
        <v>177</v>
      </c>
      <c r="B1" s="923"/>
      <c r="C1" s="923"/>
      <c r="D1" s="923"/>
      <c r="E1" s="923"/>
      <c r="F1" s="923"/>
      <c r="G1" s="924"/>
      <c r="J1" s="20" t="s">
        <v>23</v>
      </c>
      <c r="K1" s="20" t="s">
        <v>24</v>
      </c>
      <c r="L1" s="20"/>
      <c r="M1" s="20" t="s">
        <v>23</v>
      </c>
      <c r="N1" s="20" t="s">
        <v>24</v>
      </c>
      <c r="O1" s="20"/>
      <c r="P1" s="20" t="s">
        <v>23</v>
      </c>
      <c r="Q1" s="20" t="s">
        <v>24</v>
      </c>
      <c r="R1" s="20"/>
      <c r="S1" s="20" t="s">
        <v>23</v>
      </c>
      <c r="T1" s="20" t="s">
        <v>24</v>
      </c>
      <c r="U1" s="20"/>
      <c r="V1" s="20" t="s">
        <v>23</v>
      </c>
      <c r="W1" s="20" t="s">
        <v>24</v>
      </c>
      <c r="X1" s="20"/>
      <c r="Y1" s="20" t="s">
        <v>23</v>
      </c>
      <c r="Z1" s="20" t="s">
        <v>24</v>
      </c>
    </row>
    <row r="2" spans="1:26" x14ac:dyDescent="0.25">
      <c r="A2" s="701" t="s">
        <v>1</v>
      </c>
      <c r="B2" s="695">
        <v>2010</v>
      </c>
      <c r="C2" s="695">
        <v>2015</v>
      </c>
      <c r="D2" s="695">
        <v>2020</v>
      </c>
      <c r="E2" s="695">
        <v>2025</v>
      </c>
      <c r="F2" s="695">
        <v>2030</v>
      </c>
      <c r="G2" s="704">
        <v>2035</v>
      </c>
      <c r="J2" s="1">
        <f>B2</f>
        <v>2010</v>
      </c>
      <c r="K2" s="1">
        <f>B24</f>
        <v>2010</v>
      </c>
      <c r="L2" s="1"/>
      <c r="M2" s="1">
        <v>2015</v>
      </c>
      <c r="N2" s="1">
        <v>2015</v>
      </c>
      <c r="O2" s="1"/>
      <c r="P2" s="1">
        <v>2020</v>
      </c>
      <c r="Q2" s="1">
        <v>2020</v>
      </c>
      <c r="R2" s="1"/>
      <c r="S2" s="1">
        <v>2025</v>
      </c>
      <c r="T2" s="1">
        <v>2025</v>
      </c>
      <c r="U2" s="1"/>
      <c r="V2" s="1">
        <v>2030</v>
      </c>
      <c r="W2" s="1">
        <v>2030</v>
      </c>
      <c r="X2" s="1"/>
      <c r="Y2" s="1">
        <v>2035</v>
      </c>
      <c r="Z2" s="1">
        <v>2035</v>
      </c>
    </row>
    <row r="3" spans="1:26" x14ac:dyDescent="0.25">
      <c r="A3" s="701" t="s">
        <v>2</v>
      </c>
      <c r="B3" s="695">
        <v>60</v>
      </c>
      <c r="C3" s="696">
        <v>55.459904443395452</v>
      </c>
      <c r="D3" s="696">
        <v>57.603741920654208</v>
      </c>
      <c r="E3" s="696">
        <v>66.244708192436079</v>
      </c>
      <c r="F3" s="696">
        <v>70.609582886671305</v>
      </c>
      <c r="G3" s="705">
        <v>66.115590979667942</v>
      </c>
      <c r="I3" s="21" t="s">
        <v>2</v>
      </c>
      <c r="J3" s="20">
        <f>-B3/B$66</f>
        <v>-2.5762129669386003E-2</v>
      </c>
      <c r="K3" s="20">
        <f>B25/B$66</f>
        <v>2.8767711464147704E-2</v>
      </c>
      <c r="L3" s="21" t="s">
        <v>2</v>
      </c>
      <c r="M3" s="20">
        <f>-C3/C$66</f>
        <v>-2.5562796432391222E-2</v>
      </c>
      <c r="N3" s="20">
        <f>C25/C$66</f>
        <v>2.4374860641103259E-2</v>
      </c>
      <c r="O3" s="21" t="s">
        <v>2</v>
      </c>
      <c r="P3" s="20">
        <f>-D3/D$66</f>
        <v>-2.8613884903768406E-2</v>
      </c>
      <c r="Q3" s="20">
        <f>D25/D$66</f>
        <v>2.750178671931398E-2</v>
      </c>
      <c r="R3" s="21" t="s">
        <v>2</v>
      </c>
      <c r="S3" s="20">
        <f>-E3/E$66</f>
        <v>-3.531918677754424E-2</v>
      </c>
      <c r="T3" s="20">
        <f>E25/E$66</f>
        <v>3.3933527129528927E-2</v>
      </c>
      <c r="U3" s="21" t="s">
        <v>2</v>
      </c>
      <c r="V3" s="20">
        <f>-F3/F$66</f>
        <v>-4.026040546670899E-2</v>
      </c>
      <c r="W3" s="20">
        <f>F25/F$66</f>
        <v>3.8681603865462287E-2</v>
      </c>
      <c r="X3" s="21" t="s">
        <v>2</v>
      </c>
      <c r="Y3" s="20">
        <f>-G3/G$66</f>
        <v>-4.0535010137036719E-2</v>
      </c>
      <c r="Z3" s="20">
        <f>G25/G$66</f>
        <v>3.8945399300041636E-2</v>
      </c>
    </row>
    <row r="4" spans="1:26" x14ac:dyDescent="0.25">
      <c r="A4" s="701" t="s">
        <v>3</v>
      </c>
      <c r="B4" s="695">
        <v>66</v>
      </c>
      <c r="C4" s="696">
        <v>55.888737254147983</v>
      </c>
      <c r="D4" s="696">
        <v>51.720434131486037</v>
      </c>
      <c r="E4" s="696">
        <v>53.86879364882418</v>
      </c>
      <c r="F4" s="696">
        <v>62.064923018962922</v>
      </c>
      <c r="G4" s="705">
        <v>65.485870090598496</v>
      </c>
      <c r="I4" s="21" t="s">
        <v>3</v>
      </c>
      <c r="J4" s="20">
        <f t="shared" ref="J4:J20" si="0">-B4/B$66</f>
        <v>-2.8338342636324603E-2</v>
      </c>
      <c r="K4" s="20">
        <f t="shared" ref="K4:K20" si="1">B26/B$66</f>
        <v>2.6620867325032202E-2</v>
      </c>
      <c r="L4" s="21" t="s">
        <v>3</v>
      </c>
      <c r="M4" s="20">
        <f t="shared" ref="M4:M20" si="2">-C4/C$66</f>
        <v>-2.5760455731569883E-2</v>
      </c>
      <c r="N4" s="20">
        <f t="shared" ref="N4:N20" si="3">C26/C$66</f>
        <v>2.9099051425028284E-2</v>
      </c>
      <c r="O4" s="21" t="s">
        <v>3</v>
      </c>
      <c r="P4" s="20">
        <f t="shared" ref="P4:P20" si="4">-D4/D$66</f>
        <v>-2.5691430800620269E-2</v>
      </c>
      <c r="Q4" s="20">
        <f t="shared" ref="Q4:Q20" si="5">D26/D$66</f>
        <v>2.4189777678432358E-2</v>
      </c>
      <c r="R4" s="21" t="s">
        <v>3</v>
      </c>
      <c r="S4" s="20">
        <f t="shared" ref="S4:S20" si="6">-E4/E$66</f>
        <v>-2.8720814632270535E-2</v>
      </c>
      <c r="T4" s="20">
        <f t="shared" ref="T4:T20" si="7">E26/E$66</f>
        <v>2.7650755682290962E-2</v>
      </c>
      <c r="U4" s="21" t="s">
        <v>3</v>
      </c>
      <c r="V4" s="20">
        <f t="shared" ref="V4:V20" si="8">-F4/F$66</f>
        <v>-3.5388383047298931E-2</v>
      </c>
      <c r="W4" s="20">
        <f t="shared" ref="W4:W20" si="9">F26/F$66</f>
        <v>3.4006101486243896E-2</v>
      </c>
      <c r="X4" s="21" t="s">
        <v>3</v>
      </c>
      <c r="Y4" s="20">
        <f t="shared" ref="Y4:Y20" si="10">-G4/G$66</f>
        <v>-4.0148932628786299E-2</v>
      </c>
      <c r="Z4" s="20">
        <f t="shared" ref="Z4:Z20" si="11">G26/G$66</f>
        <v>3.8586206741027973E-2</v>
      </c>
    </row>
    <row r="5" spans="1:26" x14ac:dyDescent="0.25">
      <c r="A5" s="701" t="s">
        <v>4</v>
      </c>
      <c r="B5" s="695">
        <v>61</v>
      </c>
      <c r="C5" s="696">
        <v>62.283907056268859</v>
      </c>
      <c r="D5" s="696">
        <v>51.827864382916665</v>
      </c>
      <c r="E5" s="696">
        <v>48.077542388769309</v>
      </c>
      <c r="F5" s="696">
        <v>50.239929822100308</v>
      </c>
      <c r="G5" s="705">
        <v>58.008142538538692</v>
      </c>
      <c r="I5" s="21" t="s">
        <v>4</v>
      </c>
      <c r="J5" s="20">
        <f t="shared" si="0"/>
        <v>-2.6191498497209104E-2</v>
      </c>
      <c r="K5" s="20">
        <f t="shared" si="1"/>
        <v>2.7479604980678404E-2</v>
      </c>
      <c r="L5" s="21" t="s">
        <v>4</v>
      </c>
      <c r="M5" s="20">
        <f t="shared" si="2"/>
        <v>-2.8708142451243989E-2</v>
      </c>
      <c r="N5" s="20">
        <f t="shared" si="3"/>
        <v>2.6788382249477345E-2</v>
      </c>
      <c r="O5" s="21" t="s">
        <v>4</v>
      </c>
      <c r="P5" s="20">
        <f t="shared" si="4"/>
        <v>-2.5744795334713438E-2</v>
      </c>
      <c r="Q5" s="20">
        <f t="shared" si="5"/>
        <v>2.9479843543252716E-2</v>
      </c>
      <c r="R5" s="21" t="s">
        <v>4</v>
      </c>
      <c r="S5" s="20">
        <f t="shared" si="6"/>
        <v>-2.5633137283985058E-2</v>
      </c>
      <c r="T5" s="20">
        <f t="shared" si="7"/>
        <v>2.3748936856200987E-2</v>
      </c>
      <c r="U5" s="21" t="s">
        <v>4</v>
      </c>
      <c r="V5" s="20">
        <f t="shared" si="8"/>
        <v>-2.8645969322650913E-2</v>
      </c>
      <c r="W5" s="20">
        <f t="shared" si="9"/>
        <v>2.7658748167763668E-2</v>
      </c>
      <c r="X5" s="21" t="s">
        <v>4</v>
      </c>
      <c r="Y5" s="20">
        <f t="shared" si="10"/>
        <v>-3.5564389745127344E-2</v>
      </c>
      <c r="Z5" s="20">
        <f t="shared" si="11"/>
        <v>3.4171196086064733E-2</v>
      </c>
    </row>
    <row r="6" spans="1:26" x14ac:dyDescent="0.25">
      <c r="A6" s="701" t="s">
        <v>5</v>
      </c>
      <c r="B6" s="695">
        <v>68</v>
      </c>
      <c r="C6" s="696">
        <v>56.839701385327729</v>
      </c>
      <c r="D6" s="696">
        <v>58.541840464398831</v>
      </c>
      <c r="E6" s="696">
        <v>47.694907313858842</v>
      </c>
      <c r="F6" s="696">
        <v>44.460159312866139</v>
      </c>
      <c r="G6" s="705">
        <v>46.630985943410529</v>
      </c>
      <c r="I6" s="21" t="s">
        <v>5</v>
      </c>
      <c r="J6" s="20">
        <f t="shared" si="0"/>
        <v>-2.9197080291970802E-2</v>
      </c>
      <c r="K6" s="20">
        <f t="shared" si="1"/>
        <v>2.5332760841562902E-2</v>
      </c>
      <c r="L6" s="21" t="s">
        <v>5</v>
      </c>
      <c r="M6" s="20">
        <f t="shared" si="2"/>
        <v>-2.6198777844523839E-2</v>
      </c>
      <c r="N6" s="20">
        <f t="shared" si="3"/>
        <v>2.7846345410658186E-2</v>
      </c>
      <c r="O6" s="21" t="s">
        <v>5</v>
      </c>
      <c r="P6" s="20">
        <f t="shared" si="4"/>
        <v>-2.9079872752198036E-2</v>
      </c>
      <c r="Q6" s="20">
        <f t="shared" si="5"/>
        <v>2.6915558459770107E-2</v>
      </c>
      <c r="R6" s="21" t="s">
        <v>5</v>
      </c>
      <c r="S6" s="20">
        <f t="shared" si="6"/>
        <v>-2.5429130653913654E-2</v>
      </c>
      <c r="T6" s="20">
        <f t="shared" si="7"/>
        <v>2.961316550086545E-2</v>
      </c>
      <c r="U6" s="21" t="s">
        <v>5</v>
      </c>
      <c r="V6" s="20">
        <f t="shared" si="8"/>
        <v>-2.5350440660772643E-2</v>
      </c>
      <c r="W6" s="20">
        <f t="shared" si="9"/>
        <v>2.3018523515158224E-2</v>
      </c>
      <c r="X6" s="21" t="s">
        <v>5</v>
      </c>
      <c r="Y6" s="20">
        <f t="shared" si="10"/>
        <v>-2.8589133968377266E-2</v>
      </c>
      <c r="Z6" s="20">
        <f t="shared" si="11"/>
        <v>2.7746260757607704E-2</v>
      </c>
    </row>
    <row r="7" spans="1:26" x14ac:dyDescent="0.25">
      <c r="A7" s="701" t="s">
        <v>6</v>
      </c>
      <c r="B7" s="695">
        <v>44</v>
      </c>
      <c r="C7" s="696">
        <v>65.016193213518648</v>
      </c>
      <c r="D7" s="696">
        <v>52.360974096032592</v>
      </c>
      <c r="E7" s="696">
        <v>54.608737273914855</v>
      </c>
      <c r="F7" s="696">
        <v>43.38106249095587</v>
      </c>
      <c r="G7" s="705">
        <v>40.775659046719596</v>
      </c>
      <c r="I7" s="21" t="s">
        <v>6</v>
      </c>
      <c r="J7" s="20">
        <f t="shared" si="0"/>
        <v>-1.8892228424216402E-2</v>
      </c>
      <c r="K7" s="20">
        <f t="shared" si="1"/>
        <v>1.11635895234006E-2</v>
      </c>
      <c r="L7" s="21" t="s">
        <v>6</v>
      </c>
      <c r="M7" s="20">
        <f t="shared" si="2"/>
        <v>-2.9967518491173937E-2</v>
      </c>
      <c r="N7" s="20">
        <f t="shared" si="3"/>
        <v>2.6348474278219514E-2</v>
      </c>
      <c r="O7" s="21" t="s">
        <v>6</v>
      </c>
      <c r="P7" s="20">
        <f t="shared" si="4"/>
        <v>-2.6009610422476175E-2</v>
      </c>
      <c r="Q7" s="20">
        <f t="shared" si="5"/>
        <v>2.8038915482385393E-2</v>
      </c>
      <c r="R7" s="21" t="s">
        <v>6</v>
      </c>
      <c r="S7" s="20">
        <f t="shared" si="6"/>
        <v>-2.9115324742021685E-2</v>
      </c>
      <c r="T7" s="20">
        <f t="shared" si="7"/>
        <v>2.6662893341923597E-2</v>
      </c>
      <c r="U7" s="21" t="s">
        <v>6</v>
      </c>
      <c r="V7" s="20">
        <f t="shared" si="8"/>
        <v>-2.47351576664279E-2</v>
      </c>
      <c r="W7" s="20">
        <f t="shared" si="9"/>
        <v>2.939468150363329E-2</v>
      </c>
      <c r="X7" s="21" t="s">
        <v>6</v>
      </c>
      <c r="Y7" s="20">
        <f t="shared" si="10"/>
        <v>-2.4999273670735522E-2</v>
      </c>
      <c r="Z7" s="20">
        <f t="shared" si="11"/>
        <v>2.211340652965323E-2</v>
      </c>
    </row>
    <row r="8" spans="1:26" x14ac:dyDescent="0.25">
      <c r="A8" s="701" t="s">
        <v>7</v>
      </c>
      <c r="B8" s="695">
        <v>47</v>
      </c>
      <c r="C8" s="696">
        <v>40.704788170963397</v>
      </c>
      <c r="D8" s="696">
        <v>61.695100401208087</v>
      </c>
      <c r="E8" s="696">
        <v>47.511235694028429</v>
      </c>
      <c r="F8" s="696">
        <v>50.479091642377391</v>
      </c>
      <c r="G8" s="705">
        <v>38.88818147774996</v>
      </c>
      <c r="I8" s="21" t="s">
        <v>7</v>
      </c>
      <c r="J8" s="20">
        <f t="shared" si="0"/>
        <v>-2.0180334907685702E-2</v>
      </c>
      <c r="K8" s="20">
        <f t="shared" si="1"/>
        <v>2.0180334907685702E-2</v>
      </c>
      <c r="L8" s="21" t="s">
        <v>7</v>
      </c>
      <c r="M8" s="20">
        <f t="shared" si="2"/>
        <v>-1.8761810433697148E-2</v>
      </c>
      <c r="N8" s="20">
        <f t="shared" si="3"/>
        <v>1.0657962147229548E-2</v>
      </c>
      <c r="O8" s="21" t="s">
        <v>7</v>
      </c>
      <c r="P8" s="20">
        <f t="shared" si="4"/>
        <v>-3.0646212262360528E-2</v>
      </c>
      <c r="Q8" s="20">
        <f t="shared" si="5"/>
        <v>2.7598019434946077E-2</v>
      </c>
      <c r="R8" s="21" t="s">
        <v>7</v>
      </c>
      <c r="S8" s="20">
        <f t="shared" si="6"/>
        <v>-2.5331203854573246E-2</v>
      </c>
      <c r="T8" s="20">
        <f t="shared" si="7"/>
        <v>2.7975166800751516E-2</v>
      </c>
      <c r="U8" s="21" t="s">
        <v>7</v>
      </c>
      <c r="V8" s="20">
        <f t="shared" si="8"/>
        <v>-2.8782335400212449E-2</v>
      </c>
      <c r="W8" s="20">
        <f t="shared" si="9"/>
        <v>2.6224420557688134E-2</v>
      </c>
      <c r="X8" s="21" t="s">
        <v>7</v>
      </c>
      <c r="Y8" s="20">
        <f t="shared" si="10"/>
        <v>-2.3842074268023657E-2</v>
      </c>
      <c r="Z8" s="20">
        <f t="shared" si="11"/>
        <v>2.9293023328223027E-2</v>
      </c>
    </row>
    <row r="9" spans="1:26" x14ac:dyDescent="0.25">
      <c r="A9" s="701" t="s">
        <v>8</v>
      </c>
      <c r="B9" s="695">
        <v>47</v>
      </c>
      <c r="C9" s="696">
        <v>43.904501206048295</v>
      </c>
      <c r="D9" s="696">
        <v>37.637605129316015</v>
      </c>
      <c r="E9" s="696">
        <v>58.722914613669417</v>
      </c>
      <c r="F9" s="696">
        <v>42.854805251472285</v>
      </c>
      <c r="G9" s="705">
        <v>46.767921577134899</v>
      </c>
      <c r="I9" s="21" t="s">
        <v>8</v>
      </c>
      <c r="J9" s="20">
        <f t="shared" si="0"/>
        <v>-2.0180334907685702E-2</v>
      </c>
      <c r="K9" s="20">
        <f t="shared" si="1"/>
        <v>2.1039072563331901E-2</v>
      </c>
      <c r="L9" s="21" t="s">
        <v>8</v>
      </c>
      <c r="M9" s="20">
        <f t="shared" si="2"/>
        <v>-2.0236634701406183E-2</v>
      </c>
      <c r="N9" s="20">
        <f t="shared" si="3"/>
        <v>2.0255211398625874E-2</v>
      </c>
      <c r="O9" s="21" t="s">
        <v>8</v>
      </c>
      <c r="P9" s="20">
        <f t="shared" si="4"/>
        <v>-1.8695974693921424E-2</v>
      </c>
      <c r="Q9" s="20">
        <f t="shared" si="5"/>
        <v>1.0050633671371928E-2</v>
      </c>
      <c r="R9" s="21" t="s">
        <v>8</v>
      </c>
      <c r="S9" s="20">
        <f t="shared" si="6"/>
        <v>-3.1308849354985756E-2</v>
      </c>
      <c r="T9" s="20">
        <f t="shared" si="7"/>
        <v>2.8802428079022859E-2</v>
      </c>
      <c r="U9" s="21" t="s">
        <v>8</v>
      </c>
      <c r="V9" s="20">
        <f t="shared" si="8"/>
        <v>-2.443509457335729E-2</v>
      </c>
      <c r="W9" s="20">
        <f t="shared" si="9"/>
        <v>2.7548645683766443E-2</v>
      </c>
      <c r="X9" s="21" t="s">
        <v>8</v>
      </c>
      <c r="Y9" s="20">
        <f t="shared" si="10"/>
        <v>-2.8673088255390233E-2</v>
      </c>
      <c r="Z9" s="20">
        <f t="shared" si="11"/>
        <v>2.5767553184850491E-2</v>
      </c>
    </row>
    <row r="10" spans="1:26" x14ac:dyDescent="0.25">
      <c r="A10" s="701" t="s">
        <v>9</v>
      </c>
      <c r="B10" s="695">
        <v>54</v>
      </c>
      <c r="C10" s="696">
        <v>43.419035574156652</v>
      </c>
      <c r="D10" s="696">
        <v>40.789822493518578</v>
      </c>
      <c r="E10" s="696">
        <v>34.532736789071642</v>
      </c>
      <c r="F10" s="696">
        <v>55.726819627918069</v>
      </c>
      <c r="G10" s="705">
        <v>38.100978742690288</v>
      </c>
      <c r="I10" s="21" t="s">
        <v>9</v>
      </c>
      <c r="J10" s="20">
        <f t="shared" si="0"/>
        <v>-2.3185916702447403E-2</v>
      </c>
      <c r="K10" s="20">
        <f t="shared" si="1"/>
        <v>1.7174753112924001E-2</v>
      </c>
      <c r="L10" s="21" t="s">
        <v>9</v>
      </c>
      <c r="M10" s="20">
        <f t="shared" si="2"/>
        <v>-2.0012871980436584E-2</v>
      </c>
      <c r="N10" s="20">
        <f t="shared" si="3"/>
        <v>2.1460453988446281E-2</v>
      </c>
      <c r="O10" s="21" t="s">
        <v>9</v>
      </c>
      <c r="P10" s="20">
        <f t="shared" si="4"/>
        <v>-2.0261796320148306E-2</v>
      </c>
      <c r="Q10" s="20">
        <f t="shared" si="5"/>
        <v>2.0320575856865451E-2</v>
      </c>
      <c r="R10" s="21" t="s">
        <v>9</v>
      </c>
      <c r="S10" s="20">
        <f t="shared" si="6"/>
        <v>-1.8411556392549076E-2</v>
      </c>
      <c r="T10" s="20">
        <f t="shared" si="7"/>
        <v>9.2629646213994322E-3</v>
      </c>
      <c r="U10" s="21" t="s">
        <v>9</v>
      </c>
      <c r="V10" s="20">
        <f t="shared" si="8"/>
        <v>-3.1774502296538151E-2</v>
      </c>
      <c r="W10" s="20">
        <f t="shared" si="9"/>
        <v>3.0040384126440455E-2</v>
      </c>
      <c r="X10" s="21" t="s">
        <v>9</v>
      </c>
      <c r="Y10" s="20">
        <f t="shared" si="10"/>
        <v>-2.3359445732564304E-2</v>
      </c>
      <c r="Z10" s="20">
        <f t="shared" si="11"/>
        <v>2.7021695145074059E-2</v>
      </c>
    </row>
    <row r="11" spans="1:26" x14ac:dyDescent="0.25">
      <c r="A11" s="701" t="s">
        <v>10</v>
      </c>
      <c r="B11" s="695">
        <v>52</v>
      </c>
      <c r="C11" s="696">
        <v>50.44102239561014</v>
      </c>
      <c r="D11" s="696">
        <v>39.815814191338816</v>
      </c>
      <c r="E11" s="696">
        <v>37.693702307652067</v>
      </c>
      <c r="F11" s="696">
        <v>31.442164058403986</v>
      </c>
      <c r="G11" s="705">
        <v>52.769903446580891</v>
      </c>
      <c r="I11" s="21" t="s">
        <v>10</v>
      </c>
      <c r="J11" s="20">
        <f t="shared" si="0"/>
        <v>-2.2327179046801201E-2</v>
      </c>
      <c r="K11" s="20">
        <f t="shared" si="1"/>
        <v>2.5332760841562902E-2</v>
      </c>
      <c r="L11" s="21" t="s">
        <v>10</v>
      </c>
      <c r="M11" s="20">
        <f t="shared" si="2"/>
        <v>-2.3249473656354647E-2</v>
      </c>
      <c r="N11" s="20">
        <f t="shared" si="3"/>
        <v>1.6717798594190366E-2</v>
      </c>
      <c r="O11" s="21" t="s">
        <v>10</v>
      </c>
      <c r="P11" s="20">
        <f t="shared" si="4"/>
        <v>-1.9777970781656794E-2</v>
      </c>
      <c r="Q11" s="20">
        <f t="shared" si="5"/>
        <v>2.1859331679412598E-2</v>
      </c>
      <c r="R11" s="21" t="s">
        <v>10</v>
      </c>
      <c r="S11" s="20">
        <f t="shared" si="6"/>
        <v>-2.00968643151654E-2</v>
      </c>
      <c r="T11" s="20">
        <f t="shared" si="7"/>
        <v>2.0079143574515009E-2</v>
      </c>
      <c r="U11" s="21" t="s">
        <v>10</v>
      </c>
      <c r="V11" s="20">
        <f t="shared" si="8"/>
        <v>-1.7927797077825294E-2</v>
      </c>
      <c r="W11" s="20">
        <f t="shared" si="9"/>
        <v>8.2579456185108927E-3</v>
      </c>
      <c r="X11" s="21" t="s">
        <v>10</v>
      </c>
      <c r="Y11" s="20">
        <f t="shared" si="10"/>
        <v>-3.2352861699374437E-2</v>
      </c>
      <c r="Z11" s="20">
        <f t="shared" si="11"/>
        <v>3.144434381323636E-2</v>
      </c>
    </row>
    <row r="12" spans="1:26" x14ac:dyDescent="0.25">
      <c r="A12" s="702" t="s">
        <v>11</v>
      </c>
      <c r="B12" s="697">
        <v>80</v>
      </c>
      <c r="C12" s="698">
        <v>46.628621829865864</v>
      </c>
      <c r="D12" s="698">
        <v>46.886522870283798</v>
      </c>
      <c r="E12" s="698">
        <v>36.124519585742888</v>
      </c>
      <c r="F12" s="698">
        <v>34.589563218694401</v>
      </c>
      <c r="G12" s="706">
        <v>28.340941546124725</v>
      </c>
      <c r="I12" s="21" t="s">
        <v>11</v>
      </c>
      <c r="J12" s="20">
        <f t="shared" si="0"/>
        <v>-3.4349506225848002E-2</v>
      </c>
      <c r="K12" s="20">
        <f t="shared" si="1"/>
        <v>3.7355088020609703E-2</v>
      </c>
      <c r="L12" s="21" t="s">
        <v>11</v>
      </c>
      <c r="M12" s="20">
        <f t="shared" si="2"/>
        <v>-2.1492247051676287E-2</v>
      </c>
      <c r="N12" s="20">
        <f t="shared" si="3"/>
        <v>2.4698086756792619E-2</v>
      </c>
      <c r="O12" s="21" t="s">
        <v>11</v>
      </c>
      <c r="P12" s="20">
        <f t="shared" si="4"/>
        <v>-2.3290250324296449E-2</v>
      </c>
      <c r="Q12" s="20">
        <f t="shared" si="5"/>
        <v>1.6242221771606676E-2</v>
      </c>
      <c r="R12" s="21" t="s">
        <v>11</v>
      </c>
      <c r="S12" s="20">
        <f t="shared" si="6"/>
        <v>-1.9260235108765879E-2</v>
      </c>
      <c r="T12" s="20">
        <f t="shared" si="7"/>
        <v>2.2175785955137944E-2</v>
      </c>
      <c r="U12" s="21" t="s">
        <v>11</v>
      </c>
      <c r="V12" s="20">
        <f t="shared" si="8"/>
        <v>-1.9722391539065073E-2</v>
      </c>
      <c r="W12" s="20">
        <f t="shared" si="9"/>
        <v>1.9635323668771271E-2</v>
      </c>
      <c r="X12" s="21" t="s">
        <v>11</v>
      </c>
      <c r="Y12" s="20">
        <f t="shared" si="10"/>
        <v>-1.737563463992348E-2</v>
      </c>
      <c r="Z12" s="20">
        <f t="shared" si="11"/>
        <v>7.1659911225582995E-3</v>
      </c>
    </row>
    <row r="13" spans="1:26" x14ac:dyDescent="0.25">
      <c r="A13" s="702" t="s">
        <v>12</v>
      </c>
      <c r="B13" s="697">
        <v>112</v>
      </c>
      <c r="C13" s="698">
        <v>71.665245768580263</v>
      </c>
      <c r="D13" s="698">
        <v>41.070225755764412</v>
      </c>
      <c r="E13" s="698">
        <v>43.091321534513362</v>
      </c>
      <c r="F13" s="698">
        <v>32.184558673683263</v>
      </c>
      <c r="G13" s="706">
        <v>31.327644952424006</v>
      </c>
      <c r="I13" s="21" t="s">
        <v>12</v>
      </c>
      <c r="J13" s="20">
        <f t="shared" si="0"/>
        <v>-4.8089308716187204E-2</v>
      </c>
      <c r="K13" s="20">
        <f t="shared" si="1"/>
        <v>3.6066981537140406E-2</v>
      </c>
      <c r="L13" s="21" t="s">
        <v>12</v>
      </c>
      <c r="M13" s="20">
        <f t="shared" si="2"/>
        <v>-3.3032225843974868E-2</v>
      </c>
      <c r="N13" s="20">
        <f t="shared" si="3"/>
        <v>3.7463215693730241E-2</v>
      </c>
      <c r="O13" s="21" t="s">
        <v>12</v>
      </c>
      <c r="P13" s="20">
        <f t="shared" si="4"/>
        <v>-2.0401082873504429E-2</v>
      </c>
      <c r="Q13" s="20">
        <f t="shared" si="5"/>
        <v>2.3806134022462202E-2</v>
      </c>
      <c r="R13" s="21" t="s">
        <v>12</v>
      </c>
      <c r="S13" s="20">
        <f t="shared" si="6"/>
        <v>-2.2974671868846275E-2</v>
      </c>
      <c r="T13" s="20">
        <f t="shared" si="7"/>
        <v>1.5521636479452719E-2</v>
      </c>
      <c r="U13" s="21" t="s">
        <v>12</v>
      </c>
      <c r="V13" s="20">
        <f t="shared" si="8"/>
        <v>-1.8351098094564301E-2</v>
      </c>
      <c r="W13" s="20">
        <f t="shared" si="9"/>
        <v>2.2293360143068212E-2</v>
      </c>
      <c r="X13" s="21" t="s">
        <v>12</v>
      </c>
      <c r="Y13" s="20">
        <f t="shared" si="10"/>
        <v>-1.9206761777362122E-2</v>
      </c>
      <c r="Z13" s="20">
        <f t="shared" si="11"/>
        <v>1.9036390694731675E-2</v>
      </c>
    </row>
    <row r="14" spans="1:26" x14ac:dyDescent="0.25">
      <c r="A14" s="702" t="s">
        <v>13</v>
      </c>
      <c r="B14" s="697">
        <v>91</v>
      </c>
      <c r="C14" s="698">
        <v>103.58412649265743</v>
      </c>
      <c r="D14" s="698">
        <v>63.096160254293231</v>
      </c>
      <c r="E14" s="698">
        <v>35.602132990759721</v>
      </c>
      <c r="F14" s="698">
        <v>39.300535119329105</v>
      </c>
      <c r="G14" s="706">
        <v>28.20088056649023</v>
      </c>
      <c r="I14" s="21" t="s">
        <v>13</v>
      </c>
      <c r="J14" s="20">
        <f t="shared" si="0"/>
        <v>-3.9072563331902101E-2</v>
      </c>
      <c r="K14" s="20">
        <f t="shared" si="1"/>
        <v>3.4778875053671103E-2</v>
      </c>
      <c r="L14" s="21" t="s">
        <v>13</v>
      </c>
      <c r="M14" s="20">
        <f t="shared" si="2"/>
        <v>-4.7744401396533506E-2</v>
      </c>
      <c r="N14" s="20">
        <f t="shared" si="3"/>
        <v>3.6040762601571144E-2</v>
      </c>
      <c r="O14" s="21" t="s">
        <v>13</v>
      </c>
      <c r="P14" s="20">
        <f t="shared" si="4"/>
        <v>-3.1342169921407925E-2</v>
      </c>
      <c r="Q14" s="20">
        <f t="shared" si="5"/>
        <v>3.7416532562604431E-2</v>
      </c>
      <c r="R14" s="21" t="s">
        <v>13</v>
      </c>
      <c r="S14" s="20">
        <f t="shared" si="6"/>
        <v>-1.8981718224599084E-2</v>
      </c>
      <c r="T14" s="20">
        <f t="shared" si="7"/>
        <v>2.2473483323382438E-2</v>
      </c>
      <c r="U14" s="21" t="s">
        <v>13</v>
      </c>
      <c r="V14" s="20">
        <f t="shared" si="8"/>
        <v>-2.2408509075918959E-2</v>
      </c>
      <c r="W14" s="20">
        <f t="shared" si="9"/>
        <v>1.4619979932989352E-2</v>
      </c>
      <c r="X14" s="21" t="s">
        <v>13</v>
      </c>
      <c r="Y14" s="20">
        <f t="shared" si="10"/>
        <v>-1.7289764225015845E-2</v>
      </c>
      <c r="Z14" s="20">
        <f t="shared" si="11"/>
        <v>2.2448367075530783E-2</v>
      </c>
    </row>
    <row r="15" spans="1:26" x14ac:dyDescent="0.25">
      <c r="A15" s="702" t="s">
        <v>14</v>
      </c>
      <c r="B15" s="697">
        <v>87</v>
      </c>
      <c r="C15" s="698">
        <v>82.244112548641894</v>
      </c>
      <c r="D15" s="698">
        <v>94.263167817222836</v>
      </c>
      <c r="E15" s="698">
        <v>54.095881248924393</v>
      </c>
      <c r="F15" s="698">
        <v>30.184715141619538</v>
      </c>
      <c r="G15" s="706">
        <v>35.368156821048551</v>
      </c>
      <c r="I15" s="21" t="s">
        <v>14</v>
      </c>
      <c r="J15" s="20">
        <f t="shared" si="0"/>
        <v>-3.7355088020609703E-2</v>
      </c>
      <c r="K15" s="20">
        <f t="shared" si="1"/>
        <v>4.6371833404894806E-2</v>
      </c>
      <c r="L15" s="21" t="s">
        <v>14</v>
      </c>
      <c r="M15" s="20">
        <f t="shared" si="2"/>
        <v>-3.7908278565272069E-2</v>
      </c>
      <c r="N15" s="20">
        <f t="shared" si="3"/>
        <v>3.336015837627318E-2</v>
      </c>
      <c r="O15" s="21" t="s">
        <v>14</v>
      </c>
      <c r="P15" s="20">
        <f t="shared" si="4"/>
        <v>-4.6823962205474509E-2</v>
      </c>
      <c r="Q15" s="20">
        <f t="shared" si="5"/>
        <v>3.5499105977973094E-2</v>
      </c>
      <c r="R15" s="21" t="s">
        <v>14</v>
      </c>
      <c r="S15" s="20">
        <f t="shared" si="6"/>
        <v>-2.8841889199306209E-2</v>
      </c>
      <c r="T15" s="20">
        <f t="shared" si="7"/>
        <v>3.6453869577341196E-2</v>
      </c>
      <c r="U15" s="21" t="s">
        <v>14</v>
      </c>
      <c r="V15" s="20">
        <f t="shared" si="8"/>
        <v>-1.7210820696238818E-2</v>
      </c>
      <c r="W15" s="20">
        <f t="shared" si="9"/>
        <v>2.0491639496776959E-2</v>
      </c>
      <c r="X15" s="21" t="s">
        <v>14</v>
      </c>
      <c r="Y15" s="20">
        <f t="shared" si="10"/>
        <v>-2.1683971572006171E-2</v>
      </c>
      <c r="Z15" s="20">
        <f t="shared" si="11"/>
        <v>1.3547740414366535E-2</v>
      </c>
    </row>
    <row r="16" spans="1:26" x14ac:dyDescent="0.25">
      <c r="A16" s="702" t="s">
        <v>15</v>
      </c>
      <c r="B16" s="697">
        <v>82</v>
      </c>
      <c r="C16" s="698">
        <v>76.614933502236056</v>
      </c>
      <c r="D16" s="698">
        <v>72.142537935423462</v>
      </c>
      <c r="E16" s="698">
        <v>83.334753214900786</v>
      </c>
      <c r="F16" s="698">
        <v>44.483106183310966</v>
      </c>
      <c r="G16" s="706">
        <v>24.740888823484294</v>
      </c>
      <c r="I16" s="21" t="s">
        <v>15</v>
      </c>
      <c r="J16" s="20">
        <f t="shared" si="0"/>
        <v>-3.5208243881494204E-2</v>
      </c>
      <c r="K16" s="20">
        <f t="shared" si="1"/>
        <v>2.6191498497209104E-2</v>
      </c>
      <c r="L16" s="21" t="s">
        <v>15</v>
      </c>
      <c r="M16" s="20">
        <f t="shared" si="2"/>
        <v>-3.5313655305658956E-2</v>
      </c>
      <c r="N16" s="20">
        <f t="shared" si="3"/>
        <v>4.6010207813706482E-2</v>
      </c>
      <c r="O16" s="21" t="s">
        <v>15</v>
      </c>
      <c r="P16" s="20">
        <f t="shared" si="4"/>
        <v>-3.5835836498145826E-2</v>
      </c>
      <c r="Q16" s="20">
        <f t="shared" si="5"/>
        <v>3.1250634206657441E-2</v>
      </c>
      <c r="R16" s="21" t="s">
        <v>15</v>
      </c>
      <c r="S16" s="20">
        <f t="shared" si="6"/>
        <v>-4.4430955983797482E-2</v>
      </c>
      <c r="T16" s="20">
        <f t="shared" si="7"/>
        <v>3.41779828915399E-2</v>
      </c>
      <c r="U16" s="21" t="s">
        <v>15</v>
      </c>
      <c r="V16" s="20">
        <f t="shared" si="8"/>
        <v>-2.5363524583245086E-2</v>
      </c>
      <c r="W16" s="20">
        <f t="shared" si="9"/>
        <v>3.4628290118541676E-2</v>
      </c>
      <c r="X16" s="21" t="s">
        <v>15</v>
      </c>
      <c r="Y16" s="20">
        <f t="shared" si="10"/>
        <v>-1.5168467291892473E-2</v>
      </c>
      <c r="Z16" s="20">
        <f t="shared" si="11"/>
        <v>1.8141090696875247E-2</v>
      </c>
    </row>
    <row r="17" spans="1:26" x14ac:dyDescent="0.25">
      <c r="A17" s="702" t="s">
        <v>16</v>
      </c>
      <c r="B17" s="697">
        <v>61</v>
      </c>
      <c r="C17" s="698">
        <v>71.139047797537302</v>
      </c>
      <c r="D17" s="698">
        <v>65.302685113806007</v>
      </c>
      <c r="E17" s="698">
        <v>61.27187220902006</v>
      </c>
      <c r="F17" s="698">
        <v>71.450008231441231</v>
      </c>
      <c r="G17" s="706">
        <v>34.876905799743646</v>
      </c>
      <c r="I17" s="21" t="s">
        <v>16</v>
      </c>
      <c r="J17" s="20">
        <f t="shared" si="0"/>
        <v>-2.6191498497209104E-2</v>
      </c>
      <c r="K17" s="20">
        <f t="shared" si="1"/>
        <v>2.9197080291970802E-2</v>
      </c>
      <c r="L17" s="21" t="s">
        <v>16</v>
      </c>
      <c r="M17" s="20">
        <f t="shared" si="2"/>
        <v>-3.2789688613665761E-2</v>
      </c>
      <c r="N17" s="20">
        <f t="shared" si="3"/>
        <v>2.4694565882535293E-2</v>
      </c>
      <c r="O17" s="21" t="s">
        <v>16</v>
      </c>
      <c r="P17" s="20">
        <f t="shared" si="4"/>
        <v>-3.2438231501129088E-2</v>
      </c>
      <c r="Q17" s="20">
        <f t="shared" si="5"/>
        <v>4.5155869467934089E-2</v>
      </c>
      <c r="R17" s="21" t="s">
        <v>16</v>
      </c>
      <c r="S17" s="20">
        <f t="shared" si="6"/>
        <v>-3.2667857672098531E-2</v>
      </c>
      <c r="T17" s="20">
        <f t="shared" si="7"/>
        <v>2.8337219354794406E-2</v>
      </c>
      <c r="U17" s="21" t="s">
        <v>16</v>
      </c>
      <c r="V17" s="20">
        <f t="shared" si="8"/>
        <v>-4.0739601968963403E-2</v>
      </c>
      <c r="W17" s="20">
        <f t="shared" si="9"/>
        <v>3.229010714963125E-2</v>
      </c>
      <c r="X17" s="21" t="s">
        <v>16</v>
      </c>
      <c r="Y17" s="20">
        <f t="shared" si="10"/>
        <v>-2.138278897901464E-2</v>
      </c>
      <c r="Z17" s="20">
        <f t="shared" si="11"/>
        <v>3.2426324647767839E-2</v>
      </c>
    </row>
    <row r="18" spans="1:26" x14ac:dyDescent="0.25">
      <c r="A18" s="702" t="s">
        <v>17</v>
      </c>
      <c r="B18" s="697">
        <v>51</v>
      </c>
      <c r="C18" s="698">
        <v>48.68187793530285</v>
      </c>
      <c r="D18" s="698">
        <v>57.207327065320477</v>
      </c>
      <c r="E18" s="698">
        <v>51.419252863824333</v>
      </c>
      <c r="F18" s="698">
        <v>48.140132600572983</v>
      </c>
      <c r="G18" s="706">
        <v>56.76971314856258</v>
      </c>
      <c r="I18" s="21" t="s">
        <v>17</v>
      </c>
      <c r="J18" s="20">
        <f t="shared" si="0"/>
        <v>-2.1897810218978103E-2</v>
      </c>
      <c r="K18" s="20">
        <f t="shared" si="1"/>
        <v>2.8767711464147704E-2</v>
      </c>
      <c r="L18" s="21" t="s">
        <v>17</v>
      </c>
      <c r="M18" s="20">
        <f t="shared" si="2"/>
        <v>-2.2438641899875499E-2</v>
      </c>
      <c r="N18" s="20">
        <f t="shared" si="3"/>
        <v>2.6374301025285943E-2</v>
      </c>
      <c r="O18" s="21" t="s">
        <v>17</v>
      </c>
      <c r="P18" s="20">
        <f t="shared" si="4"/>
        <v>-2.841697115013956E-2</v>
      </c>
      <c r="Q18" s="20">
        <f t="shared" si="5"/>
        <v>2.2136575360547649E-2</v>
      </c>
      <c r="R18" s="21" t="s">
        <v>17</v>
      </c>
      <c r="S18" s="20">
        <f t="shared" si="6"/>
        <v>-2.7414811619119663E-2</v>
      </c>
      <c r="T18" s="20">
        <f t="shared" si="7"/>
        <v>4.2002314308664065E-2</v>
      </c>
      <c r="U18" s="21" t="s">
        <v>17</v>
      </c>
      <c r="V18" s="20">
        <f t="shared" si="8"/>
        <v>-2.7448699999133679E-2</v>
      </c>
      <c r="W18" s="20">
        <f t="shared" si="9"/>
        <v>2.3942894352219836E-2</v>
      </c>
      <c r="X18" s="21" t="s">
        <v>17</v>
      </c>
      <c r="Y18" s="20">
        <f t="shared" si="10"/>
        <v>-3.4805117278030692E-2</v>
      </c>
      <c r="Z18" s="20">
        <f t="shared" si="11"/>
        <v>2.9217531569135192E-2</v>
      </c>
    </row>
    <row r="19" spans="1:26" x14ac:dyDescent="0.25">
      <c r="A19" s="702" t="s">
        <v>18</v>
      </c>
      <c r="B19" s="697">
        <v>43</v>
      </c>
      <c r="C19" s="698">
        <v>36.146801577110807</v>
      </c>
      <c r="D19" s="698">
        <v>34.638590384521954</v>
      </c>
      <c r="E19" s="698">
        <v>41.036838477332189</v>
      </c>
      <c r="F19" s="698">
        <v>35.986898817813319</v>
      </c>
      <c r="G19" s="706">
        <v>33.687017086904419</v>
      </c>
      <c r="I19" s="21" t="s">
        <v>18</v>
      </c>
      <c r="J19" s="20">
        <f t="shared" si="0"/>
        <v>-1.8462859596393301E-2</v>
      </c>
      <c r="K19" s="20">
        <f t="shared" si="1"/>
        <v>2.7908973808501502E-2</v>
      </c>
      <c r="L19" s="21" t="s">
        <v>18</v>
      </c>
      <c r="M19" s="20">
        <f t="shared" si="2"/>
        <v>-1.6660925395946286E-2</v>
      </c>
      <c r="N19" s="20">
        <f t="shared" si="3"/>
        <v>2.5181157060304705E-2</v>
      </c>
      <c r="O19" s="21" t="s">
        <v>18</v>
      </c>
      <c r="P19" s="20">
        <f t="shared" si="4"/>
        <v>-1.7206254410637663E-2</v>
      </c>
      <c r="Q19" s="20">
        <f t="shared" si="5"/>
        <v>2.3082992328725058E-2</v>
      </c>
      <c r="R19" s="21" t="s">
        <v>18</v>
      </c>
      <c r="S19" s="20">
        <f t="shared" si="6"/>
        <v>-2.1879298777050134E-2</v>
      </c>
      <c r="T19" s="20">
        <f t="shared" si="7"/>
        <v>1.9036460155804132E-2</v>
      </c>
      <c r="U19" s="21" t="s">
        <v>18</v>
      </c>
      <c r="V19" s="20">
        <f t="shared" si="8"/>
        <v>-2.0519128971771446E-2</v>
      </c>
      <c r="W19" s="20">
        <f t="shared" si="9"/>
        <v>3.7726817218169999E-2</v>
      </c>
      <c r="X19" s="21" t="s">
        <v>18</v>
      </c>
      <c r="Y19" s="20">
        <f t="shared" si="10"/>
        <v>-2.0653276464308142E-2</v>
      </c>
      <c r="Z19" s="20">
        <f t="shared" si="11"/>
        <v>1.9255463692114304E-2</v>
      </c>
    </row>
    <row r="20" spans="1:26" ht="15.75" thickBot="1" x14ac:dyDescent="0.3">
      <c r="A20" s="703" t="s">
        <v>19</v>
      </c>
      <c r="B20" s="699">
        <v>48</v>
      </c>
      <c r="C20" s="700">
        <v>56.107751776564243</v>
      </c>
      <c r="D20" s="700">
        <v>56.18581038399509</v>
      </c>
      <c r="E20" s="700">
        <v>54.971937038386322</v>
      </c>
      <c r="F20" s="700">
        <v>58.136923254620434</v>
      </c>
      <c r="G20" s="707">
        <v>56.377390540358675</v>
      </c>
      <c r="I20" s="21" t="s">
        <v>19</v>
      </c>
      <c r="J20" s="20">
        <f t="shared" si="0"/>
        <v>-2.0609703735508803E-2</v>
      </c>
      <c r="K20" s="20">
        <f t="shared" si="1"/>
        <v>3.4778875053671103E-2</v>
      </c>
      <c r="L20" s="21" t="s">
        <v>19</v>
      </c>
      <c r="M20" s="20">
        <f t="shared" si="2"/>
        <v>-2.586140476327942E-2</v>
      </c>
      <c r="N20" s="20">
        <f t="shared" si="3"/>
        <v>5.0929054098141635E-2</v>
      </c>
      <c r="O20" s="21" t="s">
        <v>19</v>
      </c>
      <c r="P20" s="20">
        <f t="shared" si="4"/>
        <v>-2.7909546462573494E-2</v>
      </c>
      <c r="Q20" s="20">
        <f t="shared" si="5"/>
        <v>6.1269638156566449E-2</v>
      </c>
      <c r="R20" s="21" t="s">
        <v>19</v>
      </c>
      <c r="S20" s="20">
        <f t="shared" si="6"/>
        <v>-2.9308969195578089E-2</v>
      </c>
      <c r="T20" s="20">
        <f t="shared" si="7"/>
        <v>6.6965790711214598E-2</v>
      </c>
      <c r="U20" s="21" t="s">
        <v>19</v>
      </c>
      <c r="V20" s="20">
        <f t="shared" si="8"/>
        <v>-3.3148703152299605E-2</v>
      </c>
      <c r="W20" s="20">
        <f t="shared" si="9"/>
        <v>6.732796980217115E-2</v>
      </c>
      <c r="X20" s="21" t="s">
        <v>19</v>
      </c>
      <c r="Y20" s="20">
        <f t="shared" si="10"/>
        <v>-3.4564587008772046E-2</v>
      </c>
      <c r="Z20" s="20">
        <f t="shared" si="11"/>
        <v>8.3477435859399596E-2</v>
      </c>
    </row>
    <row r="21" spans="1:26" ht="15.75" thickTop="1" x14ac:dyDescent="0.25">
      <c r="A21" s="702" t="s">
        <v>20</v>
      </c>
      <c r="B21" s="697">
        <v>1154</v>
      </c>
      <c r="C21" s="698">
        <v>1066.770309927934</v>
      </c>
      <c r="D21" s="698">
        <v>982.78622479150101</v>
      </c>
      <c r="E21" s="698">
        <v>909.90378738562879</v>
      </c>
      <c r="F21" s="698">
        <v>845.71497935281354</v>
      </c>
      <c r="G21" s="706">
        <v>783.23277312823234</v>
      </c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 x14ac:dyDescent="0.25">
      <c r="A22" s="694"/>
      <c r="B22" s="694"/>
      <c r="C22" s="694"/>
      <c r="D22" s="694"/>
      <c r="E22" s="694"/>
      <c r="F22" s="694"/>
      <c r="G22" s="694"/>
    </row>
    <row r="23" spans="1:26" x14ac:dyDescent="0.25">
      <c r="A23" s="922" t="s">
        <v>178</v>
      </c>
      <c r="B23" s="923"/>
      <c r="C23" s="923"/>
      <c r="D23" s="923"/>
      <c r="E23" s="923"/>
      <c r="F23" s="923"/>
      <c r="G23" s="924"/>
    </row>
    <row r="24" spans="1:26" x14ac:dyDescent="0.25">
      <c r="A24" s="701" t="s">
        <v>1</v>
      </c>
      <c r="B24" s="695">
        <v>2010</v>
      </c>
      <c r="C24" s="695">
        <v>2015</v>
      </c>
      <c r="D24" s="695">
        <v>2020</v>
      </c>
      <c r="E24" s="695">
        <v>2025</v>
      </c>
      <c r="F24" s="695">
        <v>2030</v>
      </c>
      <c r="G24" s="704">
        <v>2035</v>
      </c>
      <c r="Q24" s="919" t="s">
        <v>223</v>
      </c>
      <c r="R24" s="918"/>
      <c r="S24" s="920">
        <f>(SUM(B$48:B$50,B$61:B$65)/SUM(B$51:B$60))*100</f>
        <v>76.172465960665662</v>
      </c>
    </row>
    <row r="25" spans="1:26" x14ac:dyDescent="0.25">
      <c r="A25" s="701" t="s">
        <v>2</v>
      </c>
      <c r="B25" s="695">
        <v>67</v>
      </c>
      <c r="C25" s="696">
        <v>52.8826118672891</v>
      </c>
      <c r="D25" s="696">
        <v>55.364933138722463</v>
      </c>
      <c r="E25" s="696">
        <v>63.645763329550128</v>
      </c>
      <c r="F25" s="696">
        <v>67.840645981229088</v>
      </c>
      <c r="G25" s="705">
        <v>63.5228184711547</v>
      </c>
      <c r="Q25" s="919" t="s">
        <v>224</v>
      </c>
      <c r="R25" s="918"/>
      <c r="S25" s="920">
        <f>(SUM(B$48:B$50)/SUM(B$51:B$60))*100</f>
        <v>28.744326777609679</v>
      </c>
    </row>
    <row r="26" spans="1:26" x14ac:dyDescent="0.25">
      <c r="A26" s="701" t="s">
        <v>3</v>
      </c>
      <c r="B26" s="695">
        <v>62</v>
      </c>
      <c r="C26" s="696">
        <v>63.132005752727274</v>
      </c>
      <c r="D26" s="696">
        <v>48.697396917358397</v>
      </c>
      <c r="E26" s="696">
        <v>51.861789825758521</v>
      </c>
      <c r="F26" s="696">
        <v>59.640647273932501</v>
      </c>
      <c r="G26" s="705">
        <v>62.936948917048213</v>
      </c>
      <c r="Q26" s="919" t="s">
        <v>225</v>
      </c>
      <c r="R26" s="918"/>
      <c r="S26" s="920">
        <f>(SUM(B$61:B$65)/SUM(B$51:B$60))*100</f>
        <v>47.428139183055976</v>
      </c>
    </row>
    <row r="27" spans="1:26" x14ac:dyDescent="0.25">
      <c r="A27" s="701" t="s">
        <v>4</v>
      </c>
      <c r="B27" s="695">
        <v>64</v>
      </c>
      <c r="C27" s="696">
        <v>58.118880838350805</v>
      </c>
      <c r="D27" s="696">
        <v>59.347037462331798</v>
      </c>
      <c r="E27" s="696">
        <v>44.543533853952823</v>
      </c>
      <c r="F27" s="696">
        <v>48.508519689603588</v>
      </c>
      <c r="G27" s="705">
        <v>55.735740932947671</v>
      </c>
      <c r="Q27" s="919" t="s">
        <v>226</v>
      </c>
      <c r="R27" s="918"/>
      <c r="S27" s="920">
        <f>(SUM(B$61:B$65)/SUM(B$48:B$50))*100</f>
        <v>165</v>
      </c>
    </row>
    <row r="28" spans="1:26" x14ac:dyDescent="0.25">
      <c r="A28" s="701" t="s">
        <v>5</v>
      </c>
      <c r="B28" s="695">
        <v>59</v>
      </c>
      <c r="C28" s="696">
        <v>60.414190585815447</v>
      </c>
      <c r="D28" s="696">
        <v>54.184773873983403</v>
      </c>
      <c r="E28" s="696">
        <v>55.542487985776496</v>
      </c>
      <c r="F28" s="696">
        <v>40.370391833642323</v>
      </c>
      <c r="G28" s="705">
        <v>45.256197574971409</v>
      </c>
      <c r="Q28" s="919" t="s">
        <v>227</v>
      </c>
      <c r="R28" s="918"/>
      <c r="S28" s="921">
        <f>(B$21/B$43)*100</f>
        <v>98.212765957446805</v>
      </c>
    </row>
    <row r="29" spans="1:26" x14ac:dyDescent="0.25">
      <c r="A29" s="701" t="s">
        <v>6</v>
      </c>
      <c r="B29" s="695">
        <v>26</v>
      </c>
      <c r="C29" s="696">
        <v>57.164476099637128</v>
      </c>
      <c r="D29" s="696">
        <v>56.446248267730027</v>
      </c>
      <c r="E29" s="696">
        <v>50.00895406019837</v>
      </c>
      <c r="F29" s="696">
        <v>51.553037680515949</v>
      </c>
      <c r="G29" s="705">
        <v>36.068596907684224</v>
      </c>
      <c r="Q29" s="919" t="s">
        <v>228</v>
      </c>
      <c r="R29" s="918"/>
      <c r="S29" s="921">
        <f>(SUM(B$48)/SUM(B$28:B$33))*1000</f>
        <v>453.57142857142856</v>
      </c>
    </row>
    <row r="30" spans="1:26" x14ac:dyDescent="0.25">
      <c r="A30" s="701" t="s">
        <v>7</v>
      </c>
      <c r="B30" s="695">
        <v>47</v>
      </c>
      <c r="C30" s="696">
        <v>23.123039915057689</v>
      </c>
      <c r="D30" s="696">
        <v>55.558663019660969</v>
      </c>
      <c r="E30" s="696">
        <v>52.470255700472961</v>
      </c>
      <c r="F30" s="696">
        <v>45.992964441308459</v>
      </c>
      <c r="G30" s="705">
        <v>47.779081400971073</v>
      </c>
      <c r="Q30" s="919" t="s">
        <v>229</v>
      </c>
      <c r="R30" s="918"/>
      <c r="S30" s="921">
        <f>(SUM(B$52:B$54)/SUM(B$48:B$51,B$55:B$65))*100</f>
        <v>12.566457225712904</v>
      </c>
    </row>
    <row r="31" spans="1:26" x14ac:dyDescent="0.25">
      <c r="A31" s="701" t="s">
        <v>8</v>
      </c>
      <c r="B31" s="695">
        <v>49</v>
      </c>
      <c r="C31" s="696">
        <v>43.944804380836025</v>
      </c>
      <c r="D31" s="696">
        <v>20.233327634182888</v>
      </c>
      <c r="E31" s="696">
        <v>54.021867925384932</v>
      </c>
      <c r="F31" s="696">
        <v>48.315419536246736</v>
      </c>
      <c r="G31" s="705">
        <v>42.02877959464989</v>
      </c>
      <c r="Q31" s="918"/>
      <c r="R31" s="918"/>
      <c r="S31" s="904"/>
    </row>
    <row r="32" spans="1:26" x14ac:dyDescent="0.25">
      <c r="A32" s="701" t="s">
        <v>9</v>
      </c>
      <c r="B32" s="695">
        <v>40</v>
      </c>
      <c r="C32" s="696">
        <v>46.559645016105975</v>
      </c>
      <c r="D32" s="696">
        <v>40.908153900618913</v>
      </c>
      <c r="E32" s="696">
        <v>17.373627320649483</v>
      </c>
      <c r="F32" s="696">
        <v>52.685485114582249</v>
      </c>
      <c r="G32" s="705">
        <v>44.074377624408811</v>
      </c>
      <c r="Q32" s="904"/>
      <c r="R32" s="904"/>
      <c r="S32" s="904"/>
    </row>
    <row r="33" spans="1:19" x14ac:dyDescent="0.25">
      <c r="A33" s="701" t="s">
        <v>10</v>
      </c>
      <c r="B33" s="695">
        <v>59</v>
      </c>
      <c r="C33" s="696">
        <v>36.270191134601092</v>
      </c>
      <c r="D33" s="696">
        <v>44.005884026360647</v>
      </c>
      <c r="E33" s="696">
        <v>37.660465265680159</v>
      </c>
      <c r="F33" s="696">
        <v>14.482966300625602</v>
      </c>
      <c r="G33" s="705">
        <v>51.288043771338465</v>
      </c>
      <c r="Q33" s="904"/>
      <c r="R33" s="904"/>
      <c r="S33" s="904"/>
    </row>
    <row r="34" spans="1:19" x14ac:dyDescent="0.25">
      <c r="A34" s="702" t="s">
        <v>11</v>
      </c>
      <c r="B34" s="697">
        <v>87</v>
      </c>
      <c r="C34" s="698">
        <v>53.583868849761771</v>
      </c>
      <c r="D34" s="698">
        <v>32.697858200528486</v>
      </c>
      <c r="E34" s="698">
        <v>41.592930176694679</v>
      </c>
      <c r="F34" s="698">
        <v>34.436861676496576</v>
      </c>
      <c r="G34" s="706">
        <v>11.688260010822134</v>
      </c>
      <c r="Q34" s="904"/>
      <c r="R34" s="904"/>
      <c r="S34" s="904"/>
    </row>
    <row r="35" spans="1:19" x14ac:dyDescent="0.25">
      <c r="A35" s="702" t="s">
        <v>12</v>
      </c>
      <c r="B35" s="697">
        <v>84</v>
      </c>
      <c r="C35" s="698">
        <v>81.278523967897399</v>
      </c>
      <c r="D35" s="698">
        <v>47.925068719970184</v>
      </c>
      <c r="E35" s="698">
        <v>29.112399606668106</v>
      </c>
      <c r="F35" s="698">
        <v>39.098584393195466</v>
      </c>
      <c r="G35" s="706">
        <v>31.049757151831951</v>
      </c>
      <c r="Q35" s="904"/>
      <c r="R35" s="904"/>
      <c r="S35" s="904"/>
    </row>
    <row r="36" spans="1:19" x14ac:dyDescent="0.25">
      <c r="A36" s="702" t="s">
        <v>13</v>
      </c>
      <c r="B36" s="697">
        <v>81</v>
      </c>
      <c r="C36" s="698">
        <v>78.192433102408458</v>
      </c>
      <c r="D36" s="698">
        <v>75.324699618756284</v>
      </c>
      <c r="E36" s="698">
        <v>42.151291710136078</v>
      </c>
      <c r="F36" s="698">
        <v>25.640841738007147</v>
      </c>
      <c r="G36" s="706">
        <v>36.614942261261227</v>
      </c>
      <c r="Q36" s="904"/>
      <c r="R36" s="904"/>
      <c r="S36" s="904"/>
    </row>
    <row r="37" spans="1:19" x14ac:dyDescent="0.25">
      <c r="A37" s="702" t="s">
        <v>14</v>
      </c>
      <c r="B37" s="697">
        <v>108</v>
      </c>
      <c r="C37" s="698">
        <v>72.376713582880114</v>
      </c>
      <c r="D37" s="698">
        <v>71.464652424732705</v>
      </c>
      <c r="E37" s="698">
        <v>68.372920584101806</v>
      </c>
      <c r="F37" s="698">
        <v>35.938687173130816</v>
      </c>
      <c r="G37" s="706">
        <v>22.097363758065551</v>
      </c>
      <c r="Q37" s="904"/>
      <c r="R37" s="904"/>
      <c r="S37" s="904"/>
    </row>
    <row r="38" spans="1:19" x14ac:dyDescent="0.25">
      <c r="A38" s="702" t="s">
        <v>15</v>
      </c>
      <c r="B38" s="697">
        <v>61</v>
      </c>
      <c r="C38" s="698">
        <v>99.821697345114458</v>
      </c>
      <c r="D38" s="698">
        <v>62.911886091356514</v>
      </c>
      <c r="E38" s="698">
        <v>64.104264843822605</v>
      </c>
      <c r="F38" s="698">
        <v>60.731855355274405</v>
      </c>
      <c r="G38" s="706">
        <v>29.58945682719262</v>
      </c>
      <c r="Q38" s="904"/>
      <c r="R38" s="904"/>
      <c r="S38" s="904"/>
    </row>
    <row r="39" spans="1:19" x14ac:dyDescent="0.25">
      <c r="A39" s="702" t="s">
        <v>16</v>
      </c>
      <c r="B39" s="697">
        <v>68</v>
      </c>
      <c r="C39" s="698">
        <v>53.576230117810631</v>
      </c>
      <c r="D39" s="698">
        <v>90.905064439224645</v>
      </c>
      <c r="E39" s="698">
        <v>53.149321895964938</v>
      </c>
      <c r="F39" s="698">
        <v>56.631098737609385</v>
      </c>
      <c r="G39" s="706">
        <v>52.889726933283328</v>
      </c>
      <c r="Q39" s="904"/>
      <c r="R39" s="904"/>
      <c r="S39" s="904"/>
    </row>
    <row r="40" spans="1:19" x14ac:dyDescent="0.25">
      <c r="A40" s="702" t="s">
        <v>17</v>
      </c>
      <c r="B40" s="697">
        <v>67</v>
      </c>
      <c r="C40" s="698">
        <v>57.220508659618432</v>
      </c>
      <c r="D40" s="698">
        <v>44.564014231711838</v>
      </c>
      <c r="E40" s="698">
        <v>78.779590037262395</v>
      </c>
      <c r="F40" s="698">
        <v>41.991573699073221</v>
      </c>
      <c r="G40" s="706">
        <v>47.655948774401764</v>
      </c>
      <c r="Q40" s="904"/>
      <c r="R40" s="904"/>
      <c r="S40" s="904"/>
    </row>
    <row r="41" spans="1:19" x14ac:dyDescent="0.25">
      <c r="A41" s="702" t="s">
        <v>18</v>
      </c>
      <c r="B41" s="697">
        <v>65</v>
      </c>
      <c r="C41" s="698">
        <v>54.631916661865567</v>
      </c>
      <c r="D41" s="698">
        <v>46.469283612907944</v>
      </c>
      <c r="E41" s="698">
        <v>35.704807021206946</v>
      </c>
      <c r="F41" s="698">
        <v>66.166120200140796</v>
      </c>
      <c r="G41" s="706">
        <v>31.407081367138009</v>
      </c>
      <c r="Q41" s="904"/>
      <c r="R41" s="904"/>
      <c r="S41" s="904"/>
    </row>
    <row r="42" spans="1:19" ht="15.75" thickBot="1" x14ac:dyDescent="0.3">
      <c r="A42" s="703" t="s">
        <v>19</v>
      </c>
      <c r="B42" s="699">
        <v>81</v>
      </c>
      <c r="C42" s="700">
        <v>110.4934071335183</v>
      </c>
      <c r="D42" s="700">
        <v>123.34432866464455</v>
      </c>
      <c r="E42" s="700">
        <v>125.60111569048432</v>
      </c>
      <c r="F42" s="700">
        <v>118.08127139377054</v>
      </c>
      <c r="G42" s="707">
        <v>136.15785432525868</v>
      </c>
      <c r="Q42" s="904"/>
      <c r="R42" s="904"/>
      <c r="S42" s="904"/>
    </row>
    <row r="43" spans="1:19" ht="15.75" thickTop="1" x14ac:dyDescent="0.25">
      <c r="A43" s="702" t="s">
        <v>20</v>
      </c>
      <c r="B43" s="697">
        <v>1175</v>
      </c>
      <c r="C43" s="698">
        <v>1102.7851450112958</v>
      </c>
      <c r="D43" s="698">
        <v>1030.3532742447826</v>
      </c>
      <c r="E43" s="698">
        <v>965.6973868337659</v>
      </c>
      <c r="F43" s="698">
        <v>908.10697221838473</v>
      </c>
      <c r="G43" s="706">
        <v>847.84097660442967</v>
      </c>
      <c r="Q43" s="904"/>
      <c r="R43" s="904"/>
      <c r="S43" s="904"/>
    </row>
    <row r="44" spans="1:19" x14ac:dyDescent="0.25">
      <c r="A44" s="694"/>
      <c r="B44" s="694"/>
      <c r="C44" s="694"/>
      <c r="D44" s="694"/>
      <c r="E44" s="694"/>
      <c r="F44" s="694"/>
      <c r="G44" s="694"/>
      <c r="Q44" s="919" t="s">
        <v>223</v>
      </c>
      <c r="R44" s="918"/>
      <c r="S44" s="920">
        <f>(SUM(C$48:C$50,C$61:C$65)/SUM(C$51:C$60))*100</f>
        <v>87.458041309687047</v>
      </c>
    </row>
    <row r="45" spans="1:19" x14ac:dyDescent="0.25">
      <c r="A45" s="694"/>
      <c r="B45" s="694"/>
      <c r="C45" s="694"/>
      <c r="D45" s="694"/>
      <c r="E45" s="694"/>
      <c r="F45" s="694"/>
      <c r="G45" s="694"/>
      <c r="Q45" s="919" t="s">
        <v>224</v>
      </c>
      <c r="R45" s="918"/>
      <c r="S45" s="920">
        <f>(SUM(C$48:C$50)/SUM(C$51:C$60))*100</f>
        <v>30.048340961274651</v>
      </c>
    </row>
    <row r="46" spans="1:19" x14ac:dyDescent="0.25">
      <c r="A46" s="922" t="s">
        <v>179</v>
      </c>
      <c r="B46" s="923"/>
      <c r="C46" s="923"/>
      <c r="D46" s="923"/>
      <c r="E46" s="923"/>
      <c r="F46" s="923"/>
      <c r="G46" s="924"/>
      <c r="Q46" s="919" t="s">
        <v>225</v>
      </c>
      <c r="R46" s="918"/>
      <c r="S46" s="920">
        <f>(SUM(C$61:C$65)/SUM(C$51:C$60))*100</f>
        <v>57.409700348412386</v>
      </c>
    </row>
    <row r="47" spans="1:19" x14ac:dyDescent="0.25">
      <c r="A47" s="701" t="s">
        <v>1</v>
      </c>
      <c r="B47" s="695">
        <v>2010</v>
      </c>
      <c r="C47" s="695">
        <v>2015</v>
      </c>
      <c r="D47" s="695">
        <v>2020</v>
      </c>
      <c r="E47" s="695">
        <v>2025</v>
      </c>
      <c r="F47" s="695">
        <v>2030</v>
      </c>
      <c r="G47" s="704">
        <v>2035</v>
      </c>
      <c r="Q47" s="919" t="s">
        <v>226</v>
      </c>
      <c r="R47" s="918"/>
      <c r="S47" s="920">
        <f>(SUM(C$61:C$65)/SUM(C$48:C$50))*100</f>
        <v>191.05780389805943</v>
      </c>
    </row>
    <row r="48" spans="1:19" x14ac:dyDescent="0.25">
      <c r="A48" s="701" t="s">
        <v>2</v>
      </c>
      <c r="B48" s="695">
        <v>127</v>
      </c>
      <c r="C48" s="696">
        <v>108.34251631068454</v>
      </c>
      <c r="D48" s="696">
        <v>112.96867505937666</v>
      </c>
      <c r="E48" s="696">
        <v>129.8904715219862</v>
      </c>
      <c r="F48" s="696">
        <v>138.45022886790039</v>
      </c>
      <c r="G48" s="705">
        <v>129.63840945082265</v>
      </c>
      <c r="Q48" s="919" t="s">
        <v>227</v>
      </c>
      <c r="R48" s="918"/>
      <c r="S48" s="921">
        <f>(C$21/C$43)*100</f>
        <v>96.73419294354089</v>
      </c>
    </row>
    <row r="49" spans="1:19" x14ac:dyDescent="0.25">
      <c r="A49" s="701" t="s">
        <v>3</v>
      </c>
      <c r="B49" s="695">
        <v>128</v>
      </c>
      <c r="C49" s="696">
        <v>119.02074300687525</v>
      </c>
      <c r="D49" s="696">
        <v>100.41783104884443</v>
      </c>
      <c r="E49" s="696">
        <v>105.7305834745827</v>
      </c>
      <c r="F49" s="696">
        <v>121.70557029289543</v>
      </c>
      <c r="G49" s="705">
        <v>128.42281900764669</v>
      </c>
      <c r="Q49" s="919" t="s">
        <v>228</v>
      </c>
      <c r="R49" s="918"/>
      <c r="S49" s="921">
        <f>(SUM(C$48)/SUM(C$28:C$33))*1000</f>
        <v>405.05456827251993</v>
      </c>
    </row>
    <row r="50" spans="1:19" x14ac:dyDescent="0.25">
      <c r="A50" s="701" t="s">
        <v>4</v>
      </c>
      <c r="B50" s="695">
        <v>125</v>
      </c>
      <c r="C50" s="696">
        <v>120.40278789461966</v>
      </c>
      <c r="D50" s="696">
        <v>111.17490184524846</v>
      </c>
      <c r="E50" s="696">
        <v>92.621076242722125</v>
      </c>
      <c r="F50" s="696">
        <v>98.748449511703896</v>
      </c>
      <c r="G50" s="705">
        <v>113.74388347148636</v>
      </c>
      <c r="Q50" s="919" t="s">
        <v>229</v>
      </c>
      <c r="R50" s="918"/>
      <c r="S50" s="921">
        <f>(SUM(C$52:C$54)/SUM(C$48:C$51,C$55:C$65))*100</f>
        <v>14.446280645223197</v>
      </c>
    </row>
    <row r="51" spans="1:19" x14ac:dyDescent="0.25">
      <c r="A51" s="701" t="s">
        <v>5</v>
      </c>
      <c r="B51" s="695">
        <v>127</v>
      </c>
      <c r="C51" s="696">
        <v>117.25389197114318</v>
      </c>
      <c r="D51" s="696">
        <v>112.72661433838223</v>
      </c>
      <c r="E51" s="696">
        <v>103.23739529963534</v>
      </c>
      <c r="F51" s="696">
        <v>84.830551146508469</v>
      </c>
      <c r="G51" s="705">
        <v>91.887183518381931</v>
      </c>
      <c r="Q51" s="904"/>
      <c r="R51" s="904"/>
      <c r="S51" s="904"/>
    </row>
    <row r="52" spans="1:19" x14ac:dyDescent="0.25">
      <c r="A52" s="701" t="s">
        <v>6</v>
      </c>
      <c r="B52" s="695">
        <v>70</v>
      </c>
      <c r="C52" s="696">
        <v>122.18066931315578</v>
      </c>
      <c r="D52" s="696">
        <v>108.80722236376262</v>
      </c>
      <c r="E52" s="696">
        <v>104.61769133411323</v>
      </c>
      <c r="F52" s="696">
        <v>94.934100171471812</v>
      </c>
      <c r="G52" s="705">
        <v>76.84425595440382</v>
      </c>
      <c r="Q52" s="904"/>
      <c r="R52" s="904"/>
      <c r="S52" s="904"/>
    </row>
    <row r="53" spans="1:19" x14ac:dyDescent="0.25">
      <c r="A53" s="701" t="s">
        <v>7</v>
      </c>
      <c r="B53" s="695">
        <v>94</v>
      </c>
      <c r="C53" s="696">
        <v>63.827828086021086</v>
      </c>
      <c r="D53" s="696">
        <v>117.25376342086906</v>
      </c>
      <c r="E53" s="696">
        <v>99.98149139450139</v>
      </c>
      <c r="F53" s="696">
        <v>96.472056083685857</v>
      </c>
      <c r="G53" s="705">
        <v>86.667262878721033</v>
      </c>
      <c r="Q53" s="904"/>
      <c r="R53" s="904"/>
      <c r="S53" s="904"/>
    </row>
    <row r="54" spans="1:19" x14ac:dyDescent="0.25">
      <c r="A54" s="701" t="s">
        <v>8</v>
      </c>
      <c r="B54" s="695">
        <v>96</v>
      </c>
      <c r="C54" s="696">
        <v>87.849305586884327</v>
      </c>
      <c r="D54" s="696">
        <v>57.870932763498899</v>
      </c>
      <c r="E54" s="696">
        <v>112.74478253905434</v>
      </c>
      <c r="F54" s="696">
        <v>91.170224787719022</v>
      </c>
      <c r="G54" s="705">
        <v>88.79670117178479</v>
      </c>
      <c r="Q54" s="904"/>
      <c r="R54" s="904"/>
      <c r="S54" s="904"/>
    </row>
    <row r="55" spans="1:19" x14ac:dyDescent="0.25">
      <c r="A55" s="701" t="s">
        <v>9</v>
      </c>
      <c r="B55" s="695">
        <v>94</v>
      </c>
      <c r="C55" s="696">
        <v>89.978680590262627</v>
      </c>
      <c r="D55" s="696">
        <v>81.697976394137498</v>
      </c>
      <c r="E55" s="696">
        <v>51.906364109721125</v>
      </c>
      <c r="F55" s="696">
        <v>108.41230474250031</v>
      </c>
      <c r="G55" s="705">
        <v>82.175356367099099</v>
      </c>
      <c r="Q55" s="904"/>
      <c r="R55" s="904"/>
      <c r="S55" s="904"/>
    </row>
    <row r="56" spans="1:19" x14ac:dyDescent="0.25">
      <c r="A56" s="701" t="s">
        <v>10</v>
      </c>
      <c r="B56" s="695">
        <v>111</v>
      </c>
      <c r="C56" s="696">
        <v>86.711213530211239</v>
      </c>
      <c r="D56" s="696">
        <v>83.821698217699463</v>
      </c>
      <c r="E56" s="696">
        <v>75.354167573332234</v>
      </c>
      <c r="F56" s="696">
        <v>45.925130359029588</v>
      </c>
      <c r="G56" s="705">
        <v>104.05794721791935</v>
      </c>
      <c r="Q56" s="904"/>
      <c r="R56" s="904"/>
      <c r="S56" s="904"/>
    </row>
    <row r="57" spans="1:19" x14ac:dyDescent="0.25">
      <c r="A57" s="702" t="s">
        <v>11</v>
      </c>
      <c r="B57" s="697">
        <v>167</v>
      </c>
      <c r="C57" s="698">
        <v>100.21249067962763</v>
      </c>
      <c r="D57" s="698">
        <v>79.584381070812285</v>
      </c>
      <c r="E57" s="698">
        <v>77.717449762437568</v>
      </c>
      <c r="F57" s="698">
        <v>69.026424895190985</v>
      </c>
      <c r="G57" s="706">
        <v>40.029201556946859</v>
      </c>
      <c r="Q57" s="904"/>
      <c r="R57" s="904"/>
      <c r="S57" s="904"/>
    </row>
    <row r="58" spans="1:19" x14ac:dyDescent="0.25">
      <c r="A58" s="702" t="s">
        <v>12</v>
      </c>
      <c r="B58" s="697">
        <v>196</v>
      </c>
      <c r="C58" s="698">
        <v>152.94376973647766</v>
      </c>
      <c r="D58" s="698">
        <v>88.995294475734596</v>
      </c>
      <c r="E58" s="698">
        <v>72.203721141181461</v>
      </c>
      <c r="F58" s="698">
        <v>71.283143066878722</v>
      </c>
      <c r="G58" s="706">
        <v>62.377402104255957</v>
      </c>
      <c r="Q58" s="904"/>
      <c r="R58" s="904"/>
      <c r="S58" s="904"/>
    </row>
    <row r="59" spans="1:19" x14ac:dyDescent="0.25">
      <c r="A59" s="702" t="s">
        <v>13</v>
      </c>
      <c r="B59" s="697">
        <v>172</v>
      </c>
      <c r="C59" s="698">
        <v>181.77655959506589</v>
      </c>
      <c r="D59" s="698">
        <v>138.42085987304952</v>
      </c>
      <c r="E59" s="698">
        <v>77.753424700895806</v>
      </c>
      <c r="F59" s="698">
        <v>64.941376857336252</v>
      </c>
      <c r="G59" s="706">
        <v>64.815822827751461</v>
      </c>
      <c r="Q59" s="904"/>
      <c r="R59" s="904"/>
      <c r="S59" s="904"/>
    </row>
    <row r="60" spans="1:19" x14ac:dyDescent="0.25">
      <c r="A60" s="702" t="s">
        <v>14</v>
      </c>
      <c r="B60" s="697">
        <v>195</v>
      </c>
      <c r="C60" s="698">
        <v>154.62082613152199</v>
      </c>
      <c r="D60" s="698">
        <v>165.72782024195556</v>
      </c>
      <c r="E60" s="698">
        <v>122.46880183302619</v>
      </c>
      <c r="F60" s="698">
        <v>66.123402314750351</v>
      </c>
      <c r="G60" s="706">
        <v>57.465520579114099</v>
      </c>
      <c r="Q60" s="904"/>
      <c r="R60" s="904"/>
      <c r="S60" s="904"/>
    </row>
    <row r="61" spans="1:19" x14ac:dyDescent="0.25">
      <c r="A61" s="702" t="s">
        <v>15</v>
      </c>
      <c r="B61" s="697">
        <v>143</v>
      </c>
      <c r="C61" s="698">
        <v>176.4366308473505</v>
      </c>
      <c r="D61" s="698">
        <v>135.05442402677997</v>
      </c>
      <c r="E61" s="698">
        <v>147.43901805872338</v>
      </c>
      <c r="F61" s="698">
        <v>105.21496153858537</v>
      </c>
      <c r="G61" s="706">
        <v>54.330345650676918</v>
      </c>
      <c r="Q61" s="904"/>
      <c r="R61" s="904"/>
      <c r="S61" s="904"/>
    </row>
    <row r="62" spans="1:19" x14ac:dyDescent="0.25">
      <c r="A62" s="702" t="s">
        <v>16</v>
      </c>
      <c r="B62" s="697">
        <v>129</v>
      </c>
      <c r="C62" s="698">
        <v>124.71527791534794</v>
      </c>
      <c r="D62" s="698">
        <v>156.20774955303065</v>
      </c>
      <c r="E62" s="698">
        <v>114.42119410498501</v>
      </c>
      <c r="F62" s="698">
        <v>128.08110696905061</v>
      </c>
      <c r="G62" s="706">
        <v>87.766632733026967</v>
      </c>
      <c r="Q62" s="904"/>
      <c r="R62" s="904"/>
      <c r="S62" s="904"/>
    </row>
    <row r="63" spans="1:19" x14ac:dyDescent="0.25">
      <c r="A63" s="702" t="s">
        <v>17</v>
      </c>
      <c r="B63" s="697">
        <v>118</v>
      </c>
      <c r="C63" s="698">
        <v>105.90238659492128</v>
      </c>
      <c r="D63" s="698">
        <v>101.77134129703231</v>
      </c>
      <c r="E63" s="698">
        <v>130.19884290108672</v>
      </c>
      <c r="F63" s="698">
        <v>90.131706299646197</v>
      </c>
      <c r="G63" s="706">
        <v>104.42566192296434</v>
      </c>
      <c r="Q63" s="904"/>
      <c r="R63" s="904"/>
      <c r="S63" s="904"/>
    </row>
    <row r="64" spans="1:19" x14ac:dyDescent="0.25">
      <c r="A64" s="702" t="s">
        <v>18</v>
      </c>
      <c r="B64" s="697">
        <v>108</v>
      </c>
      <c r="C64" s="698">
        <v>90.778718238976381</v>
      </c>
      <c r="D64" s="698">
        <v>81.107873997429891</v>
      </c>
      <c r="E64" s="698">
        <v>76.741645498539128</v>
      </c>
      <c r="F64" s="698">
        <v>102.15301901795411</v>
      </c>
      <c r="G64" s="706">
        <v>65.094098454042424</v>
      </c>
      <c r="Q64" s="919" t="s">
        <v>223</v>
      </c>
      <c r="R64" s="918"/>
      <c r="S64" s="920">
        <f>(SUM(D$48:D$50,D$61:D$65)/SUM(D$51:D$60))*100</f>
        <v>94.52379284266236</v>
      </c>
    </row>
    <row r="65" spans="1:19" ht="15.75" thickBot="1" x14ac:dyDescent="0.3">
      <c r="A65" s="703" t="s">
        <v>19</v>
      </c>
      <c r="B65" s="699">
        <v>129</v>
      </c>
      <c r="C65" s="700">
        <v>166.60115891008255</v>
      </c>
      <c r="D65" s="700">
        <v>179.53013904863963</v>
      </c>
      <c r="E65" s="700">
        <v>180.57305272887064</v>
      </c>
      <c r="F65" s="700">
        <v>176.21819464839098</v>
      </c>
      <c r="G65" s="707">
        <v>192.53524486561736</v>
      </c>
      <c r="Q65" s="919" t="s">
        <v>224</v>
      </c>
      <c r="R65" s="918"/>
      <c r="S65" s="920">
        <f>(SUM(D$48:D$50)/SUM(D$51:D$60))*100</f>
        <v>31.361421359864554</v>
      </c>
    </row>
    <row r="66" spans="1:19" ht="15.75" thickTop="1" x14ac:dyDescent="0.25">
      <c r="A66" s="702" t="s">
        <v>20</v>
      </c>
      <c r="B66" s="697">
        <v>2329</v>
      </c>
      <c r="C66" s="698">
        <v>2169.5554549392295</v>
      </c>
      <c r="D66" s="698">
        <v>2013.1394990362837</v>
      </c>
      <c r="E66" s="698">
        <v>1875.6011742193944</v>
      </c>
      <c r="F66" s="698">
        <v>1753.8219515711985</v>
      </c>
      <c r="G66" s="706">
        <v>1631.073749732662</v>
      </c>
      <c r="Q66" s="919" t="s">
        <v>225</v>
      </c>
      <c r="R66" s="918"/>
      <c r="S66" s="920">
        <f>(SUM(D$61:D$65)/SUM(D$51:D$60))*100</f>
        <v>63.162371482797788</v>
      </c>
    </row>
    <row r="67" spans="1:19" x14ac:dyDescent="0.25">
      <c r="Q67" s="919" t="s">
        <v>226</v>
      </c>
      <c r="R67" s="918"/>
      <c r="S67" s="920">
        <f>(SUM(D$61:D$65)/SUM(D$48:D$50))*100</f>
        <v>201.40149503437738</v>
      </c>
    </row>
    <row r="68" spans="1:19" x14ac:dyDescent="0.25">
      <c r="Q68" s="919" t="s">
        <v>227</v>
      </c>
      <c r="R68" s="918"/>
      <c r="S68" s="921">
        <f>(D$21/D$43)*100</f>
        <v>95.383423274105013</v>
      </c>
    </row>
    <row r="69" spans="1:19" x14ac:dyDescent="0.25">
      <c r="Q69" s="919" t="s">
        <v>228</v>
      </c>
      <c r="R69" s="918"/>
      <c r="S69" s="921">
        <f>(SUM(D$48)/SUM(D$28:D$33))*1000</f>
        <v>416.3407642213075</v>
      </c>
    </row>
    <row r="70" spans="1:19" x14ac:dyDescent="0.25">
      <c r="Q70" s="919" t="s">
        <v>229</v>
      </c>
      <c r="R70" s="918"/>
      <c r="S70" s="921">
        <f>(SUM(D$52:D$54)/SUM(D$48:D$51,D$55:D$65))*100</f>
        <v>16.419770636673764</v>
      </c>
    </row>
    <row r="71" spans="1:19" x14ac:dyDescent="0.25">
      <c r="Q71" s="904"/>
      <c r="R71" s="904"/>
      <c r="S71" s="904"/>
    </row>
    <row r="72" spans="1:19" x14ac:dyDescent="0.25">
      <c r="Q72" s="904"/>
      <c r="R72" s="904"/>
      <c r="S72" s="904"/>
    </row>
    <row r="73" spans="1:19" x14ac:dyDescent="0.25">
      <c r="Q73" s="904"/>
      <c r="R73" s="904"/>
      <c r="S73" s="904"/>
    </row>
    <row r="74" spans="1:19" x14ac:dyDescent="0.25">
      <c r="Q74" s="904"/>
      <c r="R74" s="904"/>
      <c r="S74" s="904"/>
    </row>
    <row r="75" spans="1:19" x14ac:dyDescent="0.25">
      <c r="Q75" s="904"/>
      <c r="R75" s="904"/>
      <c r="S75" s="904"/>
    </row>
    <row r="76" spans="1:19" x14ac:dyDescent="0.25">
      <c r="Q76" s="904"/>
      <c r="R76" s="904"/>
      <c r="S76" s="904"/>
    </row>
    <row r="77" spans="1:19" x14ac:dyDescent="0.25">
      <c r="Q77" s="904"/>
      <c r="R77" s="904"/>
      <c r="S77" s="904"/>
    </row>
    <row r="78" spans="1:19" x14ac:dyDescent="0.25">
      <c r="Q78" s="904"/>
      <c r="R78" s="904"/>
      <c r="S78" s="904"/>
    </row>
    <row r="79" spans="1:19" x14ac:dyDescent="0.25">
      <c r="Q79" s="904"/>
      <c r="R79" s="904"/>
      <c r="S79" s="904"/>
    </row>
    <row r="80" spans="1:19" x14ac:dyDescent="0.25">
      <c r="Q80" s="904"/>
      <c r="R80" s="904"/>
      <c r="S80" s="904"/>
    </row>
    <row r="81" spans="17:19" x14ac:dyDescent="0.25">
      <c r="Q81" s="904"/>
      <c r="R81" s="904"/>
      <c r="S81" s="904"/>
    </row>
    <row r="82" spans="17:19" x14ac:dyDescent="0.25">
      <c r="Q82" s="904"/>
      <c r="R82" s="904"/>
      <c r="S82" s="904"/>
    </row>
    <row r="83" spans="17:19" x14ac:dyDescent="0.25">
      <c r="Q83" s="904"/>
      <c r="R83" s="904"/>
      <c r="S83" s="904"/>
    </row>
    <row r="84" spans="17:19" x14ac:dyDescent="0.25">
      <c r="Q84" s="919" t="s">
        <v>223</v>
      </c>
      <c r="R84" s="918"/>
      <c r="S84" s="920">
        <f>(SUM(E$48:E$50,E$61:E$65)/SUM(E$51:E$60))*100</f>
        <v>108.86769480057667</v>
      </c>
    </row>
    <row r="85" spans="17:19" x14ac:dyDescent="0.25">
      <c r="Q85" s="919" t="s">
        <v>224</v>
      </c>
      <c r="R85" s="918"/>
      <c r="S85" s="920">
        <f>(SUM(E$48:E$50)/SUM(E$51:E$60))*100</f>
        <v>36.55317464647711</v>
      </c>
    </row>
    <row r="86" spans="17:19" x14ac:dyDescent="0.25">
      <c r="Q86" s="919" t="s">
        <v>225</v>
      </c>
      <c r="R86" s="918"/>
      <c r="S86" s="920">
        <f>(SUM(E$61:E$65)/SUM(E$51:E$60))*100</f>
        <v>72.314520154099569</v>
      </c>
    </row>
    <row r="87" spans="17:19" x14ac:dyDescent="0.25">
      <c r="Q87" s="919" t="s">
        <v>226</v>
      </c>
      <c r="R87" s="918"/>
      <c r="S87" s="920">
        <f>(SUM(E$61:E$65)/SUM(E$48:E$50))*100</f>
        <v>197.83376096190605</v>
      </c>
    </row>
    <row r="88" spans="17:19" x14ac:dyDescent="0.25">
      <c r="Q88" s="919" t="s">
        <v>227</v>
      </c>
      <c r="R88" s="918"/>
      <c r="S88" s="921">
        <f>(E$21/E$43)*100</f>
        <v>94.222455169826262</v>
      </c>
    </row>
    <row r="89" spans="17:19" x14ac:dyDescent="0.25">
      <c r="Q89" s="919" t="s">
        <v>228</v>
      </c>
      <c r="R89" s="918"/>
      <c r="S89" s="921">
        <f>(SUM(E$48)/SUM(E$28:E$33))*1000</f>
        <v>486.33971246082882</v>
      </c>
    </row>
    <row r="90" spans="17:19" x14ac:dyDescent="0.25">
      <c r="Q90" s="919" t="s">
        <v>229</v>
      </c>
      <c r="R90" s="918"/>
      <c r="S90" s="921">
        <f>(SUM(E$52:E$54)/SUM(E$48:E$51,E$55:E$65))*100</f>
        <v>20.365313469729003</v>
      </c>
    </row>
    <row r="91" spans="17:19" x14ac:dyDescent="0.25">
      <c r="Q91" s="904"/>
      <c r="R91" s="904"/>
      <c r="S91" s="904"/>
    </row>
    <row r="92" spans="17:19" x14ac:dyDescent="0.25">
      <c r="Q92" s="904"/>
      <c r="R92" s="904"/>
      <c r="S92" s="904"/>
    </row>
    <row r="93" spans="17:19" x14ac:dyDescent="0.25">
      <c r="Q93" s="904"/>
      <c r="R93" s="904"/>
      <c r="S93" s="904"/>
    </row>
    <row r="94" spans="17:19" x14ac:dyDescent="0.25">
      <c r="Q94" s="904"/>
      <c r="R94" s="904"/>
      <c r="S94" s="904"/>
    </row>
    <row r="95" spans="17:19" x14ac:dyDescent="0.25">
      <c r="Q95" s="904"/>
      <c r="R95" s="904"/>
      <c r="S95" s="904"/>
    </row>
    <row r="96" spans="17:19" x14ac:dyDescent="0.25">
      <c r="Q96" s="904"/>
      <c r="R96" s="904"/>
      <c r="S96" s="904"/>
    </row>
    <row r="97" spans="17:19" x14ac:dyDescent="0.25">
      <c r="Q97" s="904"/>
      <c r="R97" s="904"/>
      <c r="S97" s="904"/>
    </row>
    <row r="98" spans="17:19" x14ac:dyDescent="0.25">
      <c r="Q98" s="904"/>
      <c r="R98" s="904"/>
      <c r="S98" s="904"/>
    </row>
    <row r="99" spans="17:19" x14ac:dyDescent="0.25">
      <c r="Q99" s="904"/>
      <c r="R99" s="904"/>
      <c r="S99" s="904"/>
    </row>
    <row r="100" spans="17:19" x14ac:dyDescent="0.25">
      <c r="Q100" s="904"/>
      <c r="R100" s="904"/>
      <c r="S100" s="904"/>
    </row>
    <row r="101" spans="17:19" x14ac:dyDescent="0.25">
      <c r="Q101" s="904"/>
      <c r="R101" s="904"/>
      <c r="S101" s="904"/>
    </row>
    <row r="102" spans="17:19" x14ac:dyDescent="0.25">
      <c r="Q102" s="904"/>
      <c r="R102" s="904"/>
      <c r="S102" s="904"/>
    </row>
    <row r="103" spans="17:19" x14ac:dyDescent="0.25">
      <c r="Q103" s="904"/>
      <c r="R103" s="904"/>
      <c r="S103" s="904"/>
    </row>
    <row r="104" spans="17:19" x14ac:dyDescent="0.25">
      <c r="Q104" s="919" t="s">
        <v>223</v>
      </c>
      <c r="R104" s="918"/>
      <c r="S104" s="920">
        <f>(SUM(F$48:F$50,F$61:F$65)/SUM(F$51:F$60))*100</f>
        <v>121.12981571019124</v>
      </c>
    </row>
    <row r="105" spans="17:19" x14ac:dyDescent="0.25">
      <c r="Q105" s="919" t="s">
        <v>224</v>
      </c>
      <c r="R105" s="918"/>
      <c r="S105" s="920">
        <f>(SUM(F$48:F$50)/SUM(F$51:F$60))*100</f>
        <v>45.252273353891034</v>
      </c>
    </row>
    <row r="106" spans="17:19" x14ac:dyDescent="0.25">
      <c r="Q106" s="919" t="s">
        <v>225</v>
      </c>
      <c r="R106" s="918"/>
      <c r="S106" s="920">
        <f>(SUM(F$61:F$65)/SUM(F$51:F$60))*100</f>
        <v>75.877542356300211</v>
      </c>
    </row>
    <row r="107" spans="17:19" x14ac:dyDescent="0.25">
      <c r="Q107" s="919" t="s">
        <v>226</v>
      </c>
      <c r="R107" s="918"/>
      <c r="S107" s="920">
        <f>(SUM(F$61:F$65)/SUM(F$48:F$50))*100</f>
        <v>167.67675242060707</v>
      </c>
    </row>
    <row r="108" spans="17:19" x14ac:dyDescent="0.25">
      <c r="Q108" s="919" t="s">
        <v>227</v>
      </c>
      <c r="R108" s="918"/>
      <c r="S108" s="921">
        <f>(F$21/F$43)*100</f>
        <v>93.129444572685543</v>
      </c>
    </row>
    <row r="109" spans="17:19" x14ac:dyDescent="0.25">
      <c r="Q109" s="919" t="s">
        <v>228</v>
      </c>
      <c r="R109" s="918"/>
      <c r="S109" s="921">
        <f>(SUM(F$48)/SUM(F$28:F$33))*1000</f>
        <v>546.36970848769931</v>
      </c>
    </row>
    <row r="110" spans="17:19" x14ac:dyDescent="0.25">
      <c r="Q110" s="919" t="s">
        <v>229</v>
      </c>
      <c r="R110" s="918"/>
      <c r="S110" s="921">
        <f>(SUM(F$52:F$54)/SUM(F$48:F$51,F$55:F$65))*100</f>
        <v>19.206608788049159</v>
      </c>
    </row>
    <row r="111" spans="17:19" x14ac:dyDescent="0.25">
      <c r="Q111" s="904"/>
      <c r="R111" s="904"/>
      <c r="S111" s="904"/>
    </row>
    <row r="112" spans="17:19" x14ac:dyDescent="0.25">
      <c r="Q112" s="904"/>
      <c r="R112" s="904"/>
      <c r="S112" s="904"/>
    </row>
    <row r="113" spans="17:19" x14ac:dyDescent="0.25">
      <c r="Q113" s="904"/>
      <c r="R113" s="904"/>
      <c r="S113" s="904"/>
    </row>
    <row r="114" spans="17:19" x14ac:dyDescent="0.25">
      <c r="Q114" s="904"/>
      <c r="R114" s="904"/>
      <c r="S114" s="904"/>
    </row>
    <row r="115" spans="17:19" x14ac:dyDescent="0.25">
      <c r="Q115" s="904"/>
      <c r="R115" s="904"/>
      <c r="S115" s="904"/>
    </row>
    <row r="116" spans="17:19" x14ac:dyDescent="0.25">
      <c r="Q116" s="904"/>
      <c r="R116" s="904"/>
      <c r="S116" s="904"/>
    </row>
    <row r="117" spans="17:19" x14ac:dyDescent="0.25">
      <c r="Q117" s="904"/>
      <c r="R117" s="904"/>
      <c r="S117" s="904"/>
    </row>
    <row r="118" spans="17:19" x14ac:dyDescent="0.25">
      <c r="Q118" s="904"/>
      <c r="R118" s="904"/>
      <c r="S118" s="904"/>
    </row>
    <row r="119" spans="17:19" x14ac:dyDescent="0.25">
      <c r="Q119" s="904"/>
      <c r="R119" s="904"/>
      <c r="S119" s="904"/>
    </row>
    <row r="120" spans="17:19" x14ac:dyDescent="0.25">
      <c r="Q120" s="904"/>
      <c r="R120" s="904"/>
      <c r="S120" s="904"/>
    </row>
    <row r="121" spans="17:19" x14ac:dyDescent="0.25">
      <c r="Q121" s="904"/>
      <c r="R121" s="904"/>
      <c r="S121" s="904"/>
    </row>
    <row r="122" spans="17:19" x14ac:dyDescent="0.25">
      <c r="Q122" s="904"/>
      <c r="R122" s="904"/>
      <c r="S122" s="904"/>
    </row>
    <row r="123" spans="17:19" x14ac:dyDescent="0.25">
      <c r="Q123" s="904"/>
      <c r="R123" s="904"/>
      <c r="S123" s="904"/>
    </row>
    <row r="124" spans="17:19" x14ac:dyDescent="0.25">
      <c r="Q124" s="919" t="s">
        <v>223</v>
      </c>
      <c r="R124" s="918"/>
      <c r="S124" s="920">
        <f>(SUM(G$48:G$50,G$61:G$65)/SUM(G$51:G$60))*100</f>
        <v>116.00288388708742</v>
      </c>
    </row>
    <row r="125" spans="17:19" x14ac:dyDescent="0.25">
      <c r="Q125" s="919" t="s">
        <v>224</v>
      </c>
      <c r="R125" s="918"/>
      <c r="S125" s="920">
        <f>(SUM(G$48:G$50)/SUM(G$51:G$60))*100</f>
        <v>49.23810246716004</v>
      </c>
    </row>
    <row r="126" spans="17:19" x14ac:dyDescent="0.25">
      <c r="Q126" s="919" t="s">
        <v>225</v>
      </c>
      <c r="R126" s="918"/>
      <c r="S126" s="920">
        <f>(SUM(G$61:G$65)/SUM(G$51:G$60))*100</f>
        <v>66.764781419927374</v>
      </c>
    </row>
    <row r="127" spans="17:19" x14ac:dyDescent="0.25">
      <c r="Q127" s="919" t="s">
        <v>226</v>
      </c>
      <c r="R127" s="918"/>
      <c r="S127" s="920">
        <f>(SUM(G$61:G$65)/SUM(G$48:G$50))*100</f>
        <v>135.59576440716205</v>
      </c>
    </row>
    <row r="128" spans="17:19" x14ac:dyDescent="0.25">
      <c r="Q128" s="919" t="s">
        <v>227</v>
      </c>
      <c r="R128" s="918"/>
      <c r="S128" s="921">
        <f>(G$21/G$43)*100</f>
        <v>92.379679060222983</v>
      </c>
    </row>
    <row r="129" spans="17:19" x14ac:dyDescent="0.25">
      <c r="Q129" s="919" t="s">
        <v>228</v>
      </c>
      <c r="R129" s="918"/>
      <c r="S129" s="921">
        <f>(SUM(G$48)/SUM(G$28:G$33))*1000</f>
        <v>486.4570519331005</v>
      </c>
    </row>
    <row r="130" spans="17:19" x14ac:dyDescent="0.25">
      <c r="Q130" s="919" t="s">
        <v>229</v>
      </c>
      <c r="R130" s="918"/>
      <c r="S130" s="921">
        <f>(SUM(G$52:G$54)/SUM(G$48:G$51,G$55:G$65))*100</f>
        <v>18.299574116472854</v>
      </c>
    </row>
    <row r="147" spans="4:8" x14ac:dyDescent="0.25">
      <c r="D147" s="19"/>
      <c r="E147" s="19"/>
      <c r="F147" s="19"/>
      <c r="G147" s="19"/>
      <c r="H147" s="19"/>
    </row>
  </sheetData>
  <mergeCells count="3">
    <mergeCell ref="A1:G1"/>
    <mergeCell ref="A23:G23"/>
    <mergeCell ref="A46:G46"/>
  </mergeCells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Z147"/>
  <sheetViews>
    <sheetView workbookViewId="0">
      <selection sqref="A1:G1"/>
    </sheetView>
  </sheetViews>
  <sheetFormatPr defaultRowHeight="15" x14ac:dyDescent="0.25"/>
  <cols>
    <col min="1" max="9" width="9.140625" style="18"/>
    <col min="10" max="11" width="11.140625" style="18" bestFit="1" customWidth="1"/>
    <col min="12" max="12" width="11.140625" style="18" customWidth="1"/>
    <col min="13" max="14" width="11.140625" style="18" bestFit="1" customWidth="1"/>
    <col min="15" max="15" width="11.140625" style="18" customWidth="1"/>
    <col min="16" max="17" width="11.140625" style="18" bestFit="1" customWidth="1"/>
    <col min="18" max="18" width="11.140625" style="18" customWidth="1"/>
    <col min="19" max="20" width="11.140625" style="18" bestFit="1" customWidth="1"/>
    <col min="21" max="21" width="11.140625" style="18" customWidth="1"/>
    <col min="22" max="23" width="11.140625" style="18" bestFit="1" customWidth="1"/>
    <col min="24" max="24" width="11.140625" style="18" customWidth="1"/>
    <col min="25" max="26" width="11.140625" style="18" bestFit="1" customWidth="1"/>
    <col min="27" max="16384" width="9.140625" style="18"/>
  </cols>
  <sheetData>
    <row r="1" spans="1:26" x14ac:dyDescent="0.25">
      <c r="A1" s="922" t="s">
        <v>180</v>
      </c>
      <c r="B1" s="923"/>
      <c r="C1" s="923"/>
      <c r="D1" s="923"/>
      <c r="E1" s="923"/>
      <c r="F1" s="923"/>
      <c r="G1" s="924"/>
      <c r="J1" s="20" t="s">
        <v>23</v>
      </c>
      <c r="K1" s="20" t="s">
        <v>24</v>
      </c>
      <c r="L1" s="20"/>
      <c r="M1" s="20" t="s">
        <v>23</v>
      </c>
      <c r="N1" s="20" t="s">
        <v>24</v>
      </c>
      <c r="O1" s="20"/>
      <c r="P1" s="20" t="s">
        <v>23</v>
      </c>
      <c r="Q1" s="20" t="s">
        <v>24</v>
      </c>
      <c r="R1" s="20"/>
      <c r="S1" s="20" t="s">
        <v>23</v>
      </c>
      <c r="T1" s="20" t="s">
        <v>24</v>
      </c>
      <c r="U1" s="20"/>
      <c r="V1" s="20" t="s">
        <v>23</v>
      </c>
      <c r="W1" s="20" t="s">
        <v>24</v>
      </c>
      <c r="X1" s="20"/>
      <c r="Y1" s="20" t="s">
        <v>23</v>
      </c>
      <c r="Z1" s="20" t="s">
        <v>24</v>
      </c>
    </row>
    <row r="2" spans="1:26" x14ac:dyDescent="0.25">
      <c r="A2" s="715" t="s">
        <v>1</v>
      </c>
      <c r="B2" s="709">
        <v>2010</v>
      </c>
      <c r="C2" s="709">
        <v>2015</v>
      </c>
      <c r="D2" s="709">
        <v>2020</v>
      </c>
      <c r="E2" s="709">
        <v>2025</v>
      </c>
      <c r="F2" s="709">
        <v>2030</v>
      </c>
      <c r="G2" s="718">
        <v>2035</v>
      </c>
      <c r="J2" s="1">
        <f>B2</f>
        <v>2010</v>
      </c>
      <c r="K2" s="1">
        <f>B24</f>
        <v>2010</v>
      </c>
      <c r="L2" s="1"/>
      <c r="M2" s="1">
        <v>2015</v>
      </c>
      <c r="N2" s="1">
        <v>2015</v>
      </c>
      <c r="O2" s="1"/>
      <c r="P2" s="1">
        <v>2020</v>
      </c>
      <c r="Q2" s="1">
        <v>2020</v>
      </c>
      <c r="R2" s="1"/>
      <c r="S2" s="1">
        <v>2025</v>
      </c>
      <c r="T2" s="1">
        <v>2025</v>
      </c>
      <c r="U2" s="1"/>
      <c r="V2" s="1">
        <v>2030</v>
      </c>
      <c r="W2" s="1">
        <v>2030</v>
      </c>
      <c r="X2" s="1"/>
      <c r="Y2" s="1">
        <v>2035</v>
      </c>
      <c r="Z2" s="1">
        <v>2035</v>
      </c>
    </row>
    <row r="3" spans="1:26" x14ac:dyDescent="0.25">
      <c r="A3" s="715" t="s">
        <v>2</v>
      </c>
      <c r="B3" s="709">
        <v>403</v>
      </c>
      <c r="C3" s="710">
        <v>383.97191580401085</v>
      </c>
      <c r="D3" s="710">
        <v>464.80679467249468</v>
      </c>
      <c r="E3" s="710">
        <v>493.06318204864169</v>
      </c>
      <c r="F3" s="710">
        <v>505.06388123120473</v>
      </c>
      <c r="G3" s="719">
        <v>525.39624386559581</v>
      </c>
      <c r="I3" s="21" t="s">
        <v>2</v>
      </c>
      <c r="J3" s="20">
        <f>-B3/B$66</f>
        <v>-3.9708345649817713E-2</v>
      </c>
      <c r="K3" s="20">
        <f>B25/B$66</f>
        <v>4.1876046901172533E-2</v>
      </c>
      <c r="L3" s="21" t="s">
        <v>2</v>
      </c>
      <c r="M3" s="20">
        <f>-C3/C$66</f>
        <v>-3.7479979743998554E-2</v>
      </c>
      <c r="N3" s="20">
        <f>C25/C$66</f>
        <v>3.5964388251308245E-2</v>
      </c>
      <c r="O3" s="21" t="s">
        <v>2</v>
      </c>
      <c r="P3" s="20">
        <f>-D3/D$66</f>
        <v>-4.4451613440072348E-2</v>
      </c>
      <c r="Q3" s="20">
        <f>D25/D$66</f>
        <v>4.2709159931951707E-2</v>
      </c>
      <c r="R3" s="21" t="s">
        <v>2</v>
      </c>
      <c r="S3" s="20">
        <f>-E3/E$66</f>
        <v>-4.6120840280028927E-2</v>
      </c>
      <c r="T3" s="20">
        <f>E25/E$66</f>
        <v>4.4312166504008474E-2</v>
      </c>
      <c r="U3" s="21" t="s">
        <v>2</v>
      </c>
      <c r="V3" s="20">
        <f>-F3/F$66</f>
        <v>-4.624312096282588E-2</v>
      </c>
      <c r="W3" s="20">
        <f>F25/F$66</f>
        <v>4.4429665480917792E-2</v>
      </c>
      <c r="X3" s="21" t="s">
        <v>2</v>
      </c>
      <c r="Y3" s="20">
        <f>-G3/G$66</f>
        <v>-4.701681051146013E-2</v>
      </c>
      <c r="Z3" s="20">
        <f>G25/G$66</f>
        <v>4.5173014016493519E-2</v>
      </c>
    </row>
    <row r="4" spans="1:26" x14ac:dyDescent="0.25">
      <c r="A4" s="715" t="s">
        <v>3</v>
      </c>
      <c r="B4" s="709">
        <v>397</v>
      </c>
      <c r="C4" s="710">
        <v>391.30324372779165</v>
      </c>
      <c r="D4" s="710">
        <v>372.59608349565917</v>
      </c>
      <c r="E4" s="710">
        <v>453.68698157839498</v>
      </c>
      <c r="F4" s="710">
        <v>480.10779176295335</v>
      </c>
      <c r="G4" s="719">
        <v>491.67125333934115</v>
      </c>
      <c r="I4" s="21" t="s">
        <v>3</v>
      </c>
      <c r="J4" s="20">
        <f t="shared" ref="J4:J20" si="0">-B4/B$66</f>
        <v>-3.9117154399448219E-2</v>
      </c>
      <c r="K4" s="20">
        <f t="shared" ref="K4:K20" si="1">B26/B$66</f>
        <v>3.5570006897231256E-2</v>
      </c>
      <c r="L4" s="21" t="s">
        <v>3</v>
      </c>
      <c r="M4" s="20">
        <f t="shared" ref="M4:M20" si="2">-C4/C$66</f>
        <v>-3.819559984737135E-2</v>
      </c>
      <c r="N4" s="20">
        <f t="shared" ref="N4:N20" si="3">C26/C$66</f>
        <v>4.0289235646844876E-2</v>
      </c>
      <c r="O4" s="21" t="s">
        <v>3</v>
      </c>
      <c r="P4" s="20">
        <f t="shared" ref="P4:P20" si="4">-D4/D$66</f>
        <v>-3.5633078652613039E-2</v>
      </c>
      <c r="Q4" s="20">
        <f t="shared" ref="Q4:Q20" si="5">D26/D$66</f>
        <v>3.3994637381417982E-2</v>
      </c>
      <c r="R4" s="21" t="s">
        <v>3</v>
      </c>
      <c r="S4" s="20">
        <f t="shared" ref="S4:S20" si="6">-E4/E$66</f>
        <v>-4.2437613629081196E-2</v>
      </c>
      <c r="T4" s="20">
        <f t="shared" ref="T4:T20" si="7">E26/E$66</f>
        <v>4.0648697583379079E-2</v>
      </c>
      <c r="U4" s="21" t="s">
        <v>3</v>
      </c>
      <c r="V4" s="20">
        <f t="shared" ref="V4:V20" si="8">-F4/F$66</f>
        <v>-4.3958167500649556E-2</v>
      </c>
      <c r="W4" s="20">
        <f t="shared" ref="W4:W20" si="9">F26/F$66</f>
        <v>4.2101077257338089E-2</v>
      </c>
      <c r="X4" s="21" t="s">
        <v>3</v>
      </c>
      <c r="Y4" s="20">
        <f t="shared" ref="Y4:Y20" si="10">-G4/G$66</f>
        <v>-4.3998818838342398E-2</v>
      </c>
      <c r="Z4" s="20">
        <f t="shared" ref="Z4:Z20" si="11">G26/G$66</f>
        <v>4.2140114637320578E-2</v>
      </c>
    </row>
    <row r="5" spans="1:26" x14ac:dyDescent="0.25">
      <c r="A5" s="715" t="s">
        <v>4</v>
      </c>
      <c r="B5" s="709">
        <v>398</v>
      </c>
      <c r="C5" s="710">
        <v>386.54128707395876</v>
      </c>
      <c r="D5" s="710">
        <v>381.22515348368654</v>
      </c>
      <c r="E5" s="710">
        <v>362.86696361696875</v>
      </c>
      <c r="F5" s="710">
        <v>444.45310300175981</v>
      </c>
      <c r="G5" s="719">
        <v>469.14251132531803</v>
      </c>
      <c r="I5" s="21" t="s">
        <v>4</v>
      </c>
      <c r="J5" s="20">
        <f t="shared" si="0"/>
        <v>-3.9215686274509803E-2</v>
      </c>
      <c r="K5" s="20">
        <f t="shared" si="1"/>
        <v>3.6062666272539165E-2</v>
      </c>
      <c r="L5" s="21" t="s">
        <v>4</v>
      </c>
      <c r="M5" s="20">
        <f t="shared" si="2"/>
        <v>-3.7730779292582242E-2</v>
      </c>
      <c r="N5" s="20">
        <f t="shared" si="3"/>
        <v>3.4299912405908045E-2</v>
      </c>
      <c r="O5" s="21" t="s">
        <v>4</v>
      </c>
      <c r="P5" s="20">
        <f t="shared" si="4"/>
        <v>-3.6458316338145141E-2</v>
      </c>
      <c r="Q5" s="20">
        <f t="shared" si="5"/>
        <v>3.8588647638835363E-2</v>
      </c>
      <c r="R5" s="21" t="s">
        <v>4</v>
      </c>
      <c r="S5" s="20">
        <f t="shared" si="6"/>
        <v>-3.3942362523077758E-2</v>
      </c>
      <c r="T5" s="20">
        <f t="shared" si="7"/>
        <v>3.2293019659481607E-2</v>
      </c>
      <c r="U5" s="21" t="s">
        <v>4</v>
      </c>
      <c r="V5" s="20">
        <f t="shared" si="8"/>
        <v>-4.069366147171613E-2</v>
      </c>
      <c r="W5" s="20">
        <f t="shared" si="9"/>
        <v>3.8983713718990683E-2</v>
      </c>
      <c r="X5" s="21" t="s">
        <v>4</v>
      </c>
      <c r="Y5" s="20">
        <f t="shared" si="10"/>
        <v>-4.1982760279298217E-2</v>
      </c>
      <c r="Z5" s="20">
        <f t="shared" si="11"/>
        <v>4.0209385064078465E-2</v>
      </c>
    </row>
    <row r="6" spans="1:26" x14ac:dyDescent="0.25">
      <c r="A6" s="715" t="s">
        <v>5</v>
      </c>
      <c r="B6" s="709">
        <v>383</v>
      </c>
      <c r="C6" s="710">
        <v>387.33782859049916</v>
      </c>
      <c r="D6" s="710">
        <v>375.89675768871734</v>
      </c>
      <c r="E6" s="710">
        <v>371.06197157385498</v>
      </c>
      <c r="F6" s="710">
        <v>353.07036741535654</v>
      </c>
      <c r="G6" s="719">
        <v>435.00037236715258</v>
      </c>
      <c r="I6" s="21" t="s">
        <v>5</v>
      </c>
      <c r="J6" s="20">
        <f t="shared" si="0"/>
        <v>-3.7737708148586069E-2</v>
      </c>
      <c r="K6" s="20">
        <f t="shared" si="1"/>
        <v>3.9018622524386641E-2</v>
      </c>
      <c r="L6" s="21" t="s">
        <v>5</v>
      </c>
      <c r="M6" s="20">
        <f t="shared" si="2"/>
        <v>-3.7808530707923844E-2</v>
      </c>
      <c r="N6" s="20">
        <f t="shared" si="3"/>
        <v>3.4713501052789392E-2</v>
      </c>
      <c r="O6" s="21" t="s">
        <v>5</v>
      </c>
      <c r="P6" s="20">
        <f t="shared" si="4"/>
        <v>-3.5948737319833737E-2</v>
      </c>
      <c r="Q6" s="20">
        <f t="shared" si="5"/>
        <v>3.2718889573290194E-2</v>
      </c>
      <c r="R6" s="21" t="s">
        <v>5</v>
      </c>
      <c r="S6" s="20">
        <f t="shared" si="6"/>
        <v>-3.4708918751232366E-2</v>
      </c>
      <c r="T6" s="20">
        <f t="shared" si="7"/>
        <v>3.6914665090978252E-2</v>
      </c>
      <c r="U6" s="21" t="s">
        <v>5</v>
      </c>
      <c r="V6" s="20">
        <f t="shared" si="8"/>
        <v>-3.2326753734551079E-2</v>
      </c>
      <c r="W6" s="20">
        <f t="shared" si="9"/>
        <v>3.0711196756708543E-2</v>
      </c>
      <c r="X6" s="21" t="s">
        <v>5</v>
      </c>
      <c r="Y6" s="20">
        <f t="shared" si="10"/>
        <v>-3.8927438707066622E-2</v>
      </c>
      <c r="Z6" s="20">
        <f t="shared" si="11"/>
        <v>3.7350950272164368E-2</v>
      </c>
    </row>
    <row r="7" spans="1:26" x14ac:dyDescent="0.25">
      <c r="A7" s="715" t="s">
        <v>6</v>
      </c>
      <c r="B7" s="709">
        <v>262</v>
      </c>
      <c r="C7" s="710">
        <v>370.9594052395351</v>
      </c>
      <c r="D7" s="710">
        <v>372.63534339500063</v>
      </c>
      <c r="E7" s="710">
        <v>361.50440623799767</v>
      </c>
      <c r="F7" s="710">
        <v>357.19562522730899</v>
      </c>
      <c r="G7" s="719">
        <v>339.74407450946063</v>
      </c>
      <c r="I7" s="21" t="s">
        <v>6</v>
      </c>
      <c r="J7" s="20">
        <f t="shared" si="0"/>
        <v>-2.5815351266134594E-2</v>
      </c>
      <c r="K7" s="20">
        <f t="shared" si="1"/>
        <v>2.35491181397182E-2</v>
      </c>
      <c r="L7" s="21" t="s">
        <v>6</v>
      </c>
      <c r="M7" s="20">
        <f t="shared" si="2"/>
        <v>-3.6209812285647104E-2</v>
      </c>
      <c r="N7" s="20">
        <f t="shared" si="3"/>
        <v>3.8002467885453584E-2</v>
      </c>
      <c r="O7" s="21" t="s">
        <v>6</v>
      </c>
      <c r="P7" s="20">
        <f t="shared" si="4"/>
        <v>-3.5636833257513885E-2</v>
      </c>
      <c r="Q7" s="20">
        <f t="shared" si="5"/>
        <v>3.3034274565246914E-2</v>
      </c>
      <c r="R7" s="21" t="s">
        <v>6</v>
      </c>
      <c r="S7" s="20">
        <f t="shared" si="6"/>
        <v>-3.381490970661153E-2</v>
      </c>
      <c r="T7" s="20">
        <f t="shared" si="7"/>
        <v>3.1165887133833121E-2</v>
      </c>
      <c r="U7" s="21" t="s">
        <v>6</v>
      </c>
      <c r="V7" s="20">
        <f t="shared" si="8"/>
        <v>-3.2704458027196057E-2</v>
      </c>
      <c r="W7" s="20">
        <f t="shared" si="9"/>
        <v>3.5347805846247658E-2</v>
      </c>
      <c r="X7" s="21" t="s">
        <v>6</v>
      </c>
      <c r="Y7" s="20">
        <f t="shared" si="10"/>
        <v>-3.0403115667665504E-2</v>
      </c>
      <c r="Z7" s="20">
        <f t="shared" si="11"/>
        <v>2.916610444868302E-2</v>
      </c>
    </row>
    <row r="8" spans="1:26" x14ac:dyDescent="0.25">
      <c r="A8" s="715" t="s">
        <v>7</v>
      </c>
      <c r="B8" s="709">
        <v>260</v>
      </c>
      <c r="C8" s="710">
        <v>253.35277439801069</v>
      </c>
      <c r="D8" s="710">
        <v>361.60156614296602</v>
      </c>
      <c r="E8" s="710">
        <v>360.8002735328426</v>
      </c>
      <c r="F8" s="710">
        <v>349.97275858201982</v>
      </c>
      <c r="G8" s="719">
        <v>346.12733605658838</v>
      </c>
      <c r="I8" s="21" t="s">
        <v>7</v>
      </c>
      <c r="J8" s="20">
        <f t="shared" si="0"/>
        <v>-2.5618287516011428E-2</v>
      </c>
      <c r="K8" s="20">
        <f t="shared" si="1"/>
        <v>2.2662331264163955E-2</v>
      </c>
      <c r="L8" s="21" t="s">
        <v>7</v>
      </c>
      <c r="M8" s="20">
        <f t="shared" si="2"/>
        <v>-2.4730081710898109E-2</v>
      </c>
      <c r="N8" s="20">
        <f t="shared" si="3"/>
        <v>2.2776064784113936E-2</v>
      </c>
      <c r="O8" s="21" t="s">
        <v>7</v>
      </c>
      <c r="P8" s="20">
        <f t="shared" si="4"/>
        <v>-3.4581622346630161E-2</v>
      </c>
      <c r="Q8" s="20">
        <f t="shared" si="5"/>
        <v>3.6688364523797749E-2</v>
      </c>
      <c r="R8" s="21" t="s">
        <v>7</v>
      </c>
      <c r="S8" s="20">
        <f t="shared" si="6"/>
        <v>-3.374904554718379E-2</v>
      </c>
      <c r="T8" s="20">
        <f t="shared" si="7"/>
        <v>3.1452597942178563E-2</v>
      </c>
      <c r="U8" s="21" t="s">
        <v>7</v>
      </c>
      <c r="V8" s="20">
        <f t="shared" si="8"/>
        <v>-3.204313990806576E-2</v>
      </c>
      <c r="W8" s="20">
        <f t="shared" si="9"/>
        <v>2.9786087467875731E-2</v>
      </c>
      <c r="X8" s="21" t="s">
        <v>7</v>
      </c>
      <c r="Y8" s="20">
        <f t="shared" si="10"/>
        <v>-3.097434281690864E-2</v>
      </c>
      <c r="Z8" s="20">
        <f t="shared" si="11"/>
        <v>3.3882015332361008E-2</v>
      </c>
    </row>
    <row r="9" spans="1:26" x14ac:dyDescent="0.25">
      <c r="A9" s="715" t="s">
        <v>8</v>
      </c>
      <c r="B9" s="709">
        <v>255</v>
      </c>
      <c r="C9" s="710">
        <v>251.64447638799166</v>
      </c>
      <c r="D9" s="710">
        <v>245.19085205841949</v>
      </c>
      <c r="E9" s="710">
        <v>352.85475366313244</v>
      </c>
      <c r="F9" s="710">
        <v>349.67057915982156</v>
      </c>
      <c r="G9" s="719">
        <v>339.17702772063717</v>
      </c>
      <c r="I9" s="21" t="s">
        <v>8</v>
      </c>
      <c r="J9" s="20">
        <f t="shared" si="0"/>
        <v>-2.5125628140703519E-2</v>
      </c>
      <c r="K9" s="20">
        <f t="shared" si="1"/>
        <v>2.5027096265641934E-2</v>
      </c>
      <c r="L9" s="21" t="s">
        <v>8</v>
      </c>
      <c r="M9" s="20">
        <f t="shared" si="2"/>
        <v>-2.4563332601973936E-2</v>
      </c>
      <c r="N9" s="20">
        <f t="shared" si="3"/>
        <v>2.1637208150857429E-2</v>
      </c>
      <c r="O9" s="21" t="s">
        <v>8</v>
      </c>
      <c r="P9" s="20">
        <f t="shared" si="4"/>
        <v>-2.3448729880169706E-2</v>
      </c>
      <c r="Q9" s="20">
        <f t="shared" si="5"/>
        <v>2.1596104819490328E-2</v>
      </c>
      <c r="R9" s="21" t="s">
        <v>8</v>
      </c>
      <c r="S9" s="20">
        <f t="shared" si="6"/>
        <v>-3.300582628808172E-2</v>
      </c>
      <c r="T9" s="20">
        <f t="shared" si="7"/>
        <v>3.5055653959766883E-2</v>
      </c>
      <c r="U9" s="21" t="s">
        <v>8</v>
      </c>
      <c r="V9" s="20">
        <f t="shared" si="8"/>
        <v>-3.2015472676072992E-2</v>
      </c>
      <c r="W9" s="20">
        <f t="shared" si="9"/>
        <v>2.9706361485018568E-2</v>
      </c>
      <c r="X9" s="21" t="s">
        <v>8</v>
      </c>
      <c r="Y9" s="20">
        <f t="shared" si="10"/>
        <v>-3.0352371621181488E-2</v>
      </c>
      <c r="Z9" s="20">
        <f t="shared" si="11"/>
        <v>2.818508127910356E-2</v>
      </c>
    </row>
    <row r="10" spans="1:26" x14ac:dyDescent="0.25">
      <c r="A10" s="715" t="s">
        <v>9</v>
      </c>
      <c r="B10" s="709">
        <v>255</v>
      </c>
      <c r="C10" s="710">
        <v>244.0639027480853</v>
      </c>
      <c r="D10" s="710">
        <v>241.09519102140681</v>
      </c>
      <c r="E10" s="710">
        <v>234.95095421879796</v>
      </c>
      <c r="F10" s="710">
        <v>340.91955984461958</v>
      </c>
      <c r="G10" s="719">
        <v>335.48424218719657</v>
      </c>
      <c r="I10" s="21" t="s">
        <v>9</v>
      </c>
      <c r="J10" s="20">
        <f t="shared" si="0"/>
        <v>-2.5125628140703519E-2</v>
      </c>
      <c r="K10" s="20">
        <f t="shared" si="1"/>
        <v>2.4140309390087693E-2</v>
      </c>
      <c r="L10" s="21" t="s">
        <v>9</v>
      </c>
      <c r="M10" s="20">
        <f t="shared" si="2"/>
        <v>-2.3823383311993566E-2</v>
      </c>
      <c r="N10" s="20">
        <f t="shared" si="3"/>
        <v>2.4133227529728893E-2</v>
      </c>
      <c r="O10" s="21" t="s">
        <v>9</v>
      </c>
      <c r="P10" s="20">
        <f t="shared" si="4"/>
        <v>-2.3057042961463766E-2</v>
      </c>
      <c r="Q10" s="20">
        <f t="shared" si="5"/>
        <v>2.0561401624301454E-2</v>
      </c>
      <c r="R10" s="21" t="s">
        <v>9</v>
      </c>
      <c r="S10" s="20">
        <f t="shared" si="6"/>
        <v>-2.1977174179062028E-2</v>
      </c>
      <c r="T10" s="20">
        <f t="shared" si="7"/>
        <v>2.0581707958145026E-2</v>
      </c>
      <c r="U10" s="21" t="s">
        <v>9</v>
      </c>
      <c r="V10" s="20">
        <f t="shared" si="8"/>
        <v>-3.1214238496043274E-2</v>
      </c>
      <c r="W10" s="20">
        <f t="shared" si="9"/>
        <v>3.3744151608430341E-2</v>
      </c>
      <c r="X10" s="21" t="s">
        <v>9</v>
      </c>
      <c r="Y10" s="20">
        <f t="shared" si="10"/>
        <v>-3.002191056495503E-2</v>
      </c>
      <c r="Z10" s="20">
        <f t="shared" si="11"/>
        <v>2.8196531387229617E-2</v>
      </c>
    </row>
    <row r="11" spans="1:26" x14ac:dyDescent="0.25">
      <c r="A11" s="715" t="s">
        <v>10</v>
      </c>
      <c r="B11" s="709">
        <v>296</v>
      </c>
      <c r="C11" s="710">
        <v>245.21128719608001</v>
      </c>
      <c r="D11" s="710">
        <v>235.68980662611946</v>
      </c>
      <c r="E11" s="710">
        <v>233.09898905632235</v>
      </c>
      <c r="F11" s="710">
        <v>227.19896579581018</v>
      </c>
      <c r="G11" s="719">
        <v>332.38022374686943</v>
      </c>
      <c r="I11" s="21" t="s">
        <v>10</v>
      </c>
      <c r="J11" s="20">
        <f t="shared" si="0"/>
        <v>-2.9165435018228398E-2</v>
      </c>
      <c r="K11" s="20">
        <f t="shared" si="1"/>
        <v>2.936249876835156E-2</v>
      </c>
      <c r="L11" s="21" t="s">
        <v>10</v>
      </c>
      <c r="M11" s="20">
        <f t="shared" si="2"/>
        <v>-2.3935380945412598E-2</v>
      </c>
      <c r="N11" s="20">
        <f t="shared" si="3"/>
        <v>2.3143741424764126E-2</v>
      </c>
      <c r="O11" s="21" t="s">
        <v>10</v>
      </c>
      <c r="P11" s="20">
        <f t="shared" si="4"/>
        <v>-2.2540101168898936E-2</v>
      </c>
      <c r="Q11" s="20">
        <f t="shared" si="5"/>
        <v>2.3037316465015289E-2</v>
      </c>
      <c r="R11" s="21" t="s">
        <v>10</v>
      </c>
      <c r="S11" s="20">
        <f t="shared" si="6"/>
        <v>-2.1803942446147345E-2</v>
      </c>
      <c r="T11" s="20">
        <f t="shared" si="7"/>
        <v>1.952639089887466E-2</v>
      </c>
      <c r="U11" s="21" t="s">
        <v>10</v>
      </c>
      <c r="V11" s="20">
        <f t="shared" si="8"/>
        <v>-2.0802099790452142E-2</v>
      </c>
      <c r="W11" s="20">
        <f t="shared" si="9"/>
        <v>1.9653087981465145E-2</v>
      </c>
      <c r="X11" s="21" t="s">
        <v>10</v>
      </c>
      <c r="Y11" s="20">
        <f t="shared" si="10"/>
        <v>-2.9744137268063565E-2</v>
      </c>
      <c r="Z11" s="20">
        <f t="shared" si="11"/>
        <v>3.2466180299018502E-2</v>
      </c>
    </row>
    <row r="12" spans="1:26" x14ac:dyDescent="0.25">
      <c r="A12" s="716" t="s">
        <v>11</v>
      </c>
      <c r="B12" s="711">
        <v>343</v>
      </c>
      <c r="C12" s="712">
        <v>284.85511063054912</v>
      </c>
      <c r="D12" s="712">
        <v>236.02679158327416</v>
      </c>
      <c r="E12" s="712">
        <v>227.90021055206913</v>
      </c>
      <c r="F12" s="712">
        <v>225.64665772052561</v>
      </c>
      <c r="G12" s="720">
        <v>219.96478806470481</v>
      </c>
      <c r="I12" s="21" t="s">
        <v>11</v>
      </c>
      <c r="J12" s="20">
        <f t="shared" si="0"/>
        <v>-3.3796433146122767E-2</v>
      </c>
      <c r="K12" s="20">
        <f t="shared" si="1"/>
        <v>3.2219923145137455E-2</v>
      </c>
      <c r="L12" s="21" t="s">
        <v>11</v>
      </c>
      <c r="M12" s="20">
        <f t="shared" si="2"/>
        <v>-2.780506421687606E-2</v>
      </c>
      <c r="N12" s="20">
        <f t="shared" si="3"/>
        <v>2.8005593759428807E-2</v>
      </c>
      <c r="O12" s="21" t="s">
        <v>11</v>
      </c>
      <c r="P12" s="20">
        <f t="shared" si="4"/>
        <v>-2.2572328591609302E-2</v>
      </c>
      <c r="Q12" s="20">
        <f t="shared" si="5"/>
        <v>2.1774522777018888E-2</v>
      </c>
      <c r="R12" s="21" t="s">
        <v>11</v>
      </c>
      <c r="S12" s="20">
        <f t="shared" si="6"/>
        <v>-2.1317651760134903E-2</v>
      </c>
      <c r="T12" s="20">
        <f t="shared" si="7"/>
        <v>2.1793888564664261E-2</v>
      </c>
      <c r="U12" s="21" t="s">
        <v>11</v>
      </c>
      <c r="V12" s="20">
        <f t="shared" si="8"/>
        <v>-2.0659972085889371E-2</v>
      </c>
      <c r="W12" s="20">
        <f t="shared" si="9"/>
        <v>1.8419421261042904E-2</v>
      </c>
      <c r="X12" s="21" t="s">
        <v>11</v>
      </c>
      <c r="Y12" s="20">
        <f t="shared" si="10"/>
        <v>-1.9684272357069536E-2</v>
      </c>
      <c r="Z12" s="20">
        <f t="shared" si="11"/>
        <v>1.8600873579957801E-2</v>
      </c>
    </row>
    <row r="13" spans="1:26" x14ac:dyDescent="0.25">
      <c r="A13" s="716" t="s">
        <v>12</v>
      </c>
      <c r="B13" s="711">
        <v>368</v>
      </c>
      <c r="C13" s="712">
        <v>325.3794527226064</v>
      </c>
      <c r="D13" s="712">
        <v>269.80965793135272</v>
      </c>
      <c r="E13" s="712">
        <v>223.68867634552524</v>
      </c>
      <c r="F13" s="712">
        <v>216.98465862482749</v>
      </c>
      <c r="G13" s="720">
        <v>215.05152195606246</v>
      </c>
      <c r="I13" s="21" t="s">
        <v>12</v>
      </c>
      <c r="J13" s="20">
        <f t="shared" si="0"/>
        <v>-3.6259730022662334E-2</v>
      </c>
      <c r="K13" s="20">
        <f t="shared" si="1"/>
        <v>3.1037540644398464E-2</v>
      </c>
      <c r="L13" s="21" t="s">
        <v>12</v>
      </c>
      <c r="M13" s="20">
        <f t="shared" si="2"/>
        <v>-3.1760696017625871E-2</v>
      </c>
      <c r="N13" s="20">
        <f t="shared" si="3"/>
        <v>3.0354032368540812E-2</v>
      </c>
      <c r="O13" s="21" t="s">
        <v>12</v>
      </c>
      <c r="P13" s="20">
        <f t="shared" si="4"/>
        <v>-2.5803139614629145E-2</v>
      </c>
      <c r="Q13" s="20">
        <f t="shared" si="5"/>
        <v>2.6018646041759543E-2</v>
      </c>
      <c r="R13" s="21" t="s">
        <v>12</v>
      </c>
      <c r="S13" s="20">
        <f t="shared" si="6"/>
        <v>-2.0923707325535591E-2</v>
      </c>
      <c r="T13" s="20">
        <f t="shared" si="7"/>
        <v>2.0150280829707191E-2</v>
      </c>
      <c r="U13" s="21" t="s">
        <v>12</v>
      </c>
      <c r="V13" s="20">
        <f t="shared" si="8"/>
        <v>-1.9866888504094116E-2</v>
      </c>
      <c r="W13" s="20">
        <f t="shared" si="9"/>
        <v>2.0331582149618086E-2</v>
      </c>
      <c r="X13" s="21" t="s">
        <v>12</v>
      </c>
      <c r="Y13" s="20">
        <f t="shared" si="10"/>
        <v>-1.9244592583337636E-2</v>
      </c>
      <c r="Z13" s="20">
        <f t="shared" si="11"/>
        <v>1.709258050551659E-2</v>
      </c>
    </row>
    <row r="14" spans="1:26" x14ac:dyDescent="0.25">
      <c r="A14" s="716" t="s">
        <v>13</v>
      </c>
      <c r="B14" s="711">
        <v>349</v>
      </c>
      <c r="C14" s="712">
        <v>349.40669227065484</v>
      </c>
      <c r="D14" s="712">
        <v>308.01429514379021</v>
      </c>
      <c r="E14" s="712">
        <v>255.11630576041281</v>
      </c>
      <c r="F14" s="712">
        <v>211.6465096457444</v>
      </c>
      <c r="G14" s="720">
        <v>206.24592480332331</v>
      </c>
      <c r="I14" s="21" t="s">
        <v>13</v>
      </c>
      <c r="J14" s="20">
        <f t="shared" si="0"/>
        <v>-3.4387624396492268E-2</v>
      </c>
      <c r="K14" s="20">
        <f t="shared" si="1"/>
        <v>3.5175879396984924E-2</v>
      </c>
      <c r="L14" s="21" t="s">
        <v>13</v>
      </c>
      <c r="M14" s="20">
        <f t="shared" si="2"/>
        <v>-3.4106024971383819E-2</v>
      </c>
      <c r="N14" s="20">
        <f t="shared" si="3"/>
        <v>2.930598039724985E-2</v>
      </c>
      <c r="O14" s="21" t="s">
        <v>13</v>
      </c>
      <c r="P14" s="20">
        <f t="shared" si="4"/>
        <v>-2.9456824940339747E-2</v>
      </c>
      <c r="Q14" s="20">
        <f t="shared" si="5"/>
        <v>2.8474638040329014E-2</v>
      </c>
      <c r="R14" s="21" t="s">
        <v>13</v>
      </c>
      <c r="S14" s="20">
        <f t="shared" si="6"/>
        <v>-2.3863429311268804E-2</v>
      </c>
      <c r="T14" s="20">
        <f t="shared" si="7"/>
        <v>2.4300074944952694E-2</v>
      </c>
      <c r="U14" s="21" t="s">
        <v>13</v>
      </c>
      <c r="V14" s="20">
        <f t="shared" si="8"/>
        <v>-1.9378133164164507E-2</v>
      </c>
      <c r="W14" s="20">
        <f t="shared" si="9"/>
        <v>1.8793338881761035E-2</v>
      </c>
      <c r="X14" s="21" t="s">
        <v>13</v>
      </c>
      <c r="Y14" s="20">
        <f t="shared" si="10"/>
        <v>-1.8456594767204598E-2</v>
      </c>
      <c r="Z14" s="20">
        <f t="shared" si="11"/>
        <v>1.9074425774935629E-2</v>
      </c>
    </row>
    <row r="15" spans="1:26" x14ac:dyDescent="0.25">
      <c r="A15" s="716" t="s">
        <v>14</v>
      </c>
      <c r="B15" s="711">
        <v>322</v>
      </c>
      <c r="C15" s="712">
        <v>316.35193641506271</v>
      </c>
      <c r="D15" s="712">
        <v>316.94176539246314</v>
      </c>
      <c r="E15" s="712">
        <v>278.62301305888502</v>
      </c>
      <c r="F15" s="712">
        <v>230.53336131600793</v>
      </c>
      <c r="G15" s="720">
        <v>191.38081442211947</v>
      </c>
      <c r="I15" s="21" t="s">
        <v>14</v>
      </c>
      <c r="J15" s="20">
        <f t="shared" si="0"/>
        <v>-3.1727263769829539E-2</v>
      </c>
      <c r="K15" s="20">
        <f t="shared" si="1"/>
        <v>2.8278648142674154E-2</v>
      </c>
      <c r="L15" s="21" t="s">
        <v>14</v>
      </c>
      <c r="M15" s="20">
        <f t="shared" si="2"/>
        <v>-3.0879508841118782E-2</v>
      </c>
      <c r="N15" s="20">
        <f t="shared" si="3"/>
        <v>3.3154090258706366E-2</v>
      </c>
      <c r="O15" s="21" t="s">
        <v>14</v>
      </c>
      <c r="P15" s="20">
        <f t="shared" si="4"/>
        <v>-3.0310600016436411E-2</v>
      </c>
      <c r="Q15" s="20">
        <f t="shared" si="5"/>
        <v>2.7093391797567291E-2</v>
      </c>
      <c r="R15" s="21" t="s">
        <v>14</v>
      </c>
      <c r="S15" s="20">
        <f t="shared" si="6"/>
        <v>-2.6062232897287266E-2</v>
      </c>
      <c r="T15" s="20">
        <f t="shared" si="7"/>
        <v>2.6415569772522962E-2</v>
      </c>
      <c r="U15" s="21" t="s">
        <v>14</v>
      </c>
      <c r="V15" s="20">
        <f t="shared" si="8"/>
        <v>-2.1107393558445469E-2</v>
      </c>
      <c r="W15" s="20">
        <f t="shared" si="9"/>
        <v>2.2496289141965557E-2</v>
      </c>
      <c r="X15" s="21" t="s">
        <v>14</v>
      </c>
      <c r="Y15" s="20">
        <f t="shared" si="10"/>
        <v>-1.7126341484686287E-2</v>
      </c>
      <c r="Z15" s="20">
        <f t="shared" si="11"/>
        <v>1.733630967649916E-2</v>
      </c>
    </row>
    <row r="16" spans="1:26" x14ac:dyDescent="0.25">
      <c r="A16" s="716" t="s">
        <v>15</v>
      </c>
      <c r="B16" s="711">
        <v>244</v>
      </c>
      <c r="C16" s="712">
        <v>297.67390764855332</v>
      </c>
      <c r="D16" s="712">
        <v>291.09347458697118</v>
      </c>
      <c r="E16" s="712">
        <v>291.95418208342238</v>
      </c>
      <c r="F16" s="712">
        <v>255.94738124322615</v>
      </c>
      <c r="G16" s="720">
        <v>211.56184888889723</v>
      </c>
      <c r="I16" s="21" t="s">
        <v>15</v>
      </c>
      <c r="J16" s="20">
        <f t="shared" si="0"/>
        <v>-2.4041777515026112E-2</v>
      </c>
      <c r="K16" s="20">
        <f t="shared" si="1"/>
        <v>2.4140309390087693E-2</v>
      </c>
      <c r="L16" s="21" t="s">
        <v>15</v>
      </c>
      <c r="M16" s="20">
        <f t="shared" si="2"/>
        <v>-2.9056323053270907E-2</v>
      </c>
      <c r="N16" s="20">
        <f t="shared" si="3"/>
        <v>2.6133166093115914E-2</v>
      </c>
      <c r="O16" s="21" t="s">
        <v>15</v>
      </c>
      <c r="P16" s="20">
        <f t="shared" si="4"/>
        <v>-2.7838608978134366E-2</v>
      </c>
      <c r="Q16" s="20">
        <f t="shared" si="5"/>
        <v>3.0359631269730118E-2</v>
      </c>
      <c r="R16" s="21" t="s">
        <v>15</v>
      </c>
      <c r="S16" s="20">
        <f t="shared" si="6"/>
        <v>-2.730922261323426E-2</v>
      </c>
      <c r="T16" s="20">
        <f t="shared" si="7"/>
        <v>2.4567555909257674E-2</v>
      </c>
      <c r="U16" s="21" t="s">
        <v>15</v>
      </c>
      <c r="V16" s="20">
        <f t="shared" si="8"/>
        <v>-2.343427465471621E-2</v>
      </c>
      <c r="W16" s="20">
        <f t="shared" si="9"/>
        <v>2.4101315524192955E-2</v>
      </c>
      <c r="X16" s="21" t="s">
        <v>15</v>
      </c>
      <c r="Y16" s="20">
        <f t="shared" si="10"/>
        <v>-1.8932307714038445E-2</v>
      </c>
      <c r="Z16" s="20">
        <f t="shared" si="11"/>
        <v>2.0434144865239888E-2</v>
      </c>
    </row>
    <row r="17" spans="1:26" x14ac:dyDescent="0.25">
      <c r="A17" s="716" t="s">
        <v>16</v>
      </c>
      <c r="B17" s="711">
        <v>217</v>
      </c>
      <c r="C17" s="712">
        <v>218.54674795410085</v>
      </c>
      <c r="D17" s="712">
        <v>267.80961890451374</v>
      </c>
      <c r="E17" s="712">
        <v>260.70166429440854</v>
      </c>
      <c r="F17" s="712">
        <v>261.79793793999005</v>
      </c>
      <c r="G17" s="720">
        <v>228.86242031537574</v>
      </c>
      <c r="I17" s="21" t="s">
        <v>16</v>
      </c>
      <c r="J17" s="20">
        <f t="shared" si="0"/>
        <v>-2.1381416888363387E-2</v>
      </c>
      <c r="K17" s="20">
        <f t="shared" si="1"/>
        <v>1.8622524386639076E-2</v>
      </c>
      <c r="L17" s="21" t="s">
        <v>16</v>
      </c>
      <c r="M17" s="20">
        <f t="shared" si="2"/>
        <v>-2.1332621864504853E-2</v>
      </c>
      <c r="N17" s="20">
        <f t="shared" si="3"/>
        <v>2.1864923399314777E-2</v>
      </c>
      <c r="O17" s="21" t="s">
        <v>16</v>
      </c>
      <c r="P17" s="20">
        <f t="shared" si="4"/>
        <v>-2.5611866675624997E-2</v>
      </c>
      <c r="Q17" s="20">
        <f t="shared" si="5"/>
        <v>2.3373121649835956E-2</v>
      </c>
      <c r="R17" s="21" t="s">
        <v>16</v>
      </c>
      <c r="S17" s="20">
        <f t="shared" si="6"/>
        <v>-2.4385880466073748E-2</v>
      </c>
      <c r="T17" s="20">
        <f t="shared" si="7"/>
        <v>2.7166958855148683E-2</v>
      </c>
      <c r="U17" s="21" t="s">
        <v>16</v>
      </c>
      <c r="V17" s="20">
        <f t="shared" si="8"/>
        <v>-2.3969945509596594E-2</v>
      </c>
      <c r="W17" s="20">
        <f t="shared" si="9"/>
        <v>2.1821315747378028E-2</v>
      </c>
      <c r="X17" s="21" t="s">
        <v>16</v>
      </c>
      <c r="Y17" s="20">
        <f t="shared" si="10"/>
        <v>-2.0480506236574523E-2</v>
      </c>
      <c r="Z17" s="20">
        <f t="shared" si="11"/>
        <v>2.1496585404241614E-2</v>
      </c>
    </row>
    <row r="18" spans="1:26" x14ac:dyDescent="0.25">
      <c r="A18" s="716" t="s">
        <v>17</v>
      </c>
      <c r="B18" s="711">
        <v>150</v>
      </c>
      <c r="C18" s="712">
        <v>173.15446182305399</v>
      </c>
      <c r="D18" s="712">
        <v>173.88451086837725</v>
      </c>
      <c r="E18" s="712">
        <v>214.10059294423229</v>
      </c>
      <c r="F18" s="712">
        <v>207.45842628066438</v>
      </c>
      <c r="G18" s="720">
        <v>208.60990279930445</v>
      </c>
      <c r="I18" s="21" t="s">
        <v>17</v>
      </c>
      <c r="J18" s="20">
        <f t="shared" si="0"/>
        <v>-1.4779781259237363E-2</v>
      </c>
      <c r="K18" s="20">
        <f t="shared" si="1"/>
        <v>1.9213715637008574E-2</v>
      </c>
      <c r="L18" s="21" t="s">
        <v>17</v>
      </c>
      <c r="M18" s="20">
        <f t="shared" si="2"/>
        <v>-1.6901823947519143E-2</v>
      </c>
      <c r="N18" s="20">
        <f t="shared" si="3"/>
        <v>1.6080146336511284E-2</v>
      </c>
      <c r="O18" s="21" t="s">
        <v>17</v>
      </c>
      <c r="P18" s="20">
        <f t="shared" si="4"/>
        <v>-1.662937622455234E-2</v>
      </c>
      <c r="Q18" s="20">
        <f t="shared" si="5"/>
        <v>1.8832014597778376E-2</v>
      </c>
      <c r="R18" s="21" t="s">
        <v>17</v>
      </c>
      <c r="S18" s="20">
        <f t="shared" si="6"/>
        <v>-2.0026843639009098E-2</v>
      </c>
      <c r="T18" s="20">
        <f t="shared" si="7"/>
        <v>2.0066834448451112E-2</v>
      </c>
      <c r="U18" s="21" t="s">
        <v>17</v>
      </c>
      <c r="V18" s="20">
        <f t="shared" si="8"/>
        <v>-1.8994676629554112E-2</v>
      </c>
      <c r="W18" s="20">
        <f t="shared" si="9"/>
        <v>2.339448087337747E-2</v>
      </c>
      <c r="X18" s="21" t="s">
        <v>17</v>
      </c>
      <c r="Y18" s="20">
        <f t="shared" si="10"/>
        <v>-1.8668143111502888E-2</v>
      </c>
      <c r="Z18" s="20">
        <f t="shared" si="11"/>
        <v>1.8608458254228372E-2</v>
      </c>
    </row>
    <row r="19" spans="1:26" x14ac:dyDescent="0.25">
      <c r="A19" s="716" t="s">
        <v>18</v>
      </c>
      <c r="B19" s="711">
        <v>110</v>
      </c>
      <c r="C19" s="712">
        <v>116.26964685242663</v>
      </c>
      <c r="D19" s="712">
        <v>134.50797390387118</v>
      </c>
      <c r="E19" s="712">
        <v>134.70844756076932</v>
      </c>
      <c r="F19" s="712">
        <v>166.6734159893428</v>
      </c>
      <c r="G19" s="720">
        <v>160.73990788902995</v>
      </c>
      <c r="I19" s="21" t="s">
        <v>18</v>
      </c>
      <c r="J19" s="20">
        <f t="shared" si="0"/>
        <v>-1.0838506256774067E-2</v>
      </c>
      <c r="K19" s="20">
        <f t="shared" si="1"/>
        <v>1.3104739383190463E-2</v>
      </c>
      <c r="L19" s="21" t="s">
        <v>18</v>
      </c>
      <c r="M19" s="20">
        <f t="shared" si="2"/>
        <v>-1.1349225892591429E-2</v>
      </c>
      <c r="N19" s="20">
        <f t="shared" si="3"/>
        <v>1.5637282828205732E-2</v>
      </c>
      <c r="O19" s="21" t="s">
        <v>18</v>
      </c>
      <c r="P19" s="20">
        <f t="shared" si="4"/>
        <v>-1.2863616730893798E-2</v>
      </c>
      <c r="Q19" s="20">
        <f t="shared" si="5"/>
        <v>1.2833735502517468E-2</v>
      </c>
      <c r="R19" s="21" t="s">
        <v>18</v>
      </c>
      <c r="S19" s="20">
        <f t="shared" si="6"/>
        <v>-1.2600549017890331E-2</v>
      </c>
      <c r="T19" s="20">
        <f t="shared" si="7"/>
        <v>1.5141586569071018E-2</v>
      </c>
      <c r="U19" s="21" t="s">
        <v>18</v>
      </c>
      <c r="V19" s="20">
        <f t="shared" si="8"/>
        <v>-1.5260443724650921E-2</v>
      </c>
      <c r="W19" s="20">
        <f t="shared" si="9"/>
        <v>1.6120009906204078E-2</v>
      </c>
      <c r="X19" s="21" t="s">
        <v>18</v>
      </c>
      <c r="Y19" s="20">
        <f t="shared" si="10"/>
        <v>-1.4384339208906473E-2</v>
      </c>
      <c r="Z19" s="20">
        <f t="shared" si="11"/>
        <v>1.8808279349711004E-2</v>
      </c>
    </row>
    <row r="20" spans="1:26" ht="15.75" thickBot="1" x14ac:dyDescent="0.3">
      <c r="A20" s="717" t="s">
        <v>19</v>
      </c>
      <c r="B20" s="713">
        <v>86</v>
      </c>
      <c r="C20" s="714">
        <v>134.78050412620027</v>
      </c>
      <c r="D20" s="714">
        <v>172.06046334700818</v>
      </c>
      <c r="E20" s="714">
        <v>210.01327628278622</v>
      </c>
      <c r="F20" s="714">
        <v>235.86457649250727</v>
      </c>
      <c r="G20" s="721">
        <v>275.7594085040584</v>
      </c>
      <c r="I20" s="21" t="s">
        <v>19</v>
      </c>
      <c r="J20" s="20">
        <f t="shared" si="0"/>
        <v>-8.473741255296088E-3</v>
      </c>
      <c r="K20" s="20">
        <f t="shared" si="1"/>
        <v>1.8622524386639076E-2</v>
      </c>
      <c r="L20" s="21" t="s">
        <v>19</v>
      </c>
      <c r="M20" s="20">
        <f t="shared" si="2"/>
        <v>-1.3156093861599898E-2</v>
      </c>
      <c r="N20" s="20">
        <f t="shared" si="3"/>
        <v>2.3680774312865777E-2</v>
      </c>
      <c r="O20" s="21" t="s">
        <v>19</v>
      </c>
      <c r="P20" s="20">
        <f t="shared" si="4"/>
        <v>-1.6454934163365714E-2</v>
      </c>
      <c r="Q20" s="20">
        <f t="shared" si="5"/>
        <v>2.9014130499189932E-2</v>
      </c>
      <c r="R20" s="21" t="s">
        <v>19</v>
      </c>
      <c r="S20" s="20">
        <f t="shared" si="6"/>
        <v>-1.9644518440576703E-2</v>
      </c>
      <c r="T20" s="20">
        <f t="shared" si="7"/>
        <v>3.0751794554061459E-2</v>
      </c>
      <c r="U20" s="21" t="s">
        <v>19</v>
      </c>
      <c r="V20" s="20">
        <f t="shared" si="8"/>
        <v>-2.1595514046659232E-2</v>
      </c>
      <c r="W20" s="20">
        <f t="shared" si="9"/>
        <v>3.3790744466123727E-2</v>
      </c>
      <c r="X20" s="21" t="s">
        <v>19</v>
      </c>
      <c r="Y20" s="20">
        <f t="shared" si="10"/>
        <v>-2.4677237433209296E-2</v>
      </c>
      <c r="Z20" s="20">
        <f t="shared" si="11"/>
        <v>3.6702924681746164E-2</v>
      </c>
    </row>
    <row r="21" spans="1:26" ht="15.75" thickTop="1" x14ac:dyDescent="0.25">
      <c r="A21" s="716" t="s">
        <v>20</v>
      </c>
      <c r="B21" s="711">
        <v>5098</v>
      </c>
      <c r="C21" s="712">
        <v>5130.8045816091708</v>
      </c>
      <c r="D21" s="712">
        <v>5220.8861002460917</v>
      </c>
      <c r="E21" s="712">
        <v>5320.6948444094633</v>
      </c>
      <c r="F21" s="712">
        <v>5420.2055572736917</v>
      </c>
      <c r="G21" s="720">
        <v>5532.299822761036</v>
      </c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 x14ac:dyDescent="0.25">
      <c r="A22" s="708"/>
      <c r="B22" s="708"/>
      <c r="C22" s="708"/>
      <c r="D22" s="708"/>
      <c r="E22" s="708"/>
      <c r="F22" s="708"/>
      <c r="G22" s="708"/>
    </row>
    <row r="23" spans="1:26" x14ac:dyDescent="0.25">
      <c r="A23" s="922" t="s">
        <v>181</v>
      </c>
      <c r="B23" s="923"/>
      <c r="C23" s="923"/>
      <c r="D23" s="923"/>
      <c r="E23" s="923"/>
      <c r="F23" s="923"/>
      <c r="G23" s="924"/>
    </row>
    <row r="24" spans="1:26" x14ac:dyDescent="0.25">
      <c r="A24" s="715" t="s">
        <v>1</v>
      </c>
      <c r="B24" s="709">
        <v>2010</v>
      </c>
      <c r="C24" s="709">
        <v>2015</v>
      </c>
      <c r="D24" s="709">
        <v>2020</v>
      </c>
      <c r="E24" s="709">
        <v>2025</v>
      </c>
      <c r="F24" s="709">
        <v>2030</v>
      </c>
      <c r="G24" s="718">
        <v>2035</v>
      </c>
      <c r="Q24" s="919" t="s">
        <v>223</v>
      </c>
      <c r="R24" s="918"/>
      <c r="S24" s="920">
        <f>(SUM(B$48:B$50,B$61:B$65)/SUM(B$51:B$60))*100</f>
        <v>68.001986426088408</v>
      </c>
    </row>
    <row r="25" spans="1:26" x14ac:dyDescent="0.25">
      <c r="A25" s="715" t="s">
        <v>2</v>
      </c>
      <c r="B25" s="709">
        <v>425</v>
      </c>
      <c r="C25" s="710">
        <v>368.44510461042307</v>
      </c>
      <c r="D25" s="710">
        <v>446.58688841268531</v>
      </c>
      <c r="E25" s="710">
        <v>473.72722802269703</v>
      </c>
      <c r="F25" s="710">
        <v>485.2574571607189</v>
      </c>
      <c r="G25" s="719">
        <v>504.79246954806979</v>
      </c>
      <c r="Q25" s="919" t="s">
        <v>224</v>
      </c>
      <c r="R25" s="918"/>
      <c r="S25" s="920">
        <f>(SUM(B$48:B$50)/SUM(B$51:B$60))*100</f>
        <v>38.900844231087568</v>
      </c>
    </row>
    <row r="26" spans="1:26" x14ac:dyDescent="0.25">
      <c r="A26" s="715" t="s">
        <v>3</v>
      </c>
      <c r="B26" s="709">
        <v>361</v>
      </c>
      <c r="C26" s="710">
        <v>412.75195726527522</v>
      </c>
      <c r="D26" s="710">
        <v>355.4637776784586</v>
      </c>
      <c r="E26" s="710">
        <v>434.56225114078194</v>
      </c>
      <c r="F26" s="710">
        <v>459.82479211771977</v>
      </c>
      <c r="G26" s="719">
        <v>470.90089067435275</v>
      </c>
      <c r="Q26" s="919" t="s">
        <v>225</v>
      </c>
      <c r="R26" s="918"/>
      <c r="S26" s="920">
        <f>(SUM(B$61:B$65)/SUM(B$51:B$60))*100</f>
        <v>29.101142195000829</v>
      </c>
    </row>
    <row r="27" spans="1:26" x14ac:dyDescent="0.25">
      <c r="A27" s="715" t="s">
        <v>4</v>
      </c>
      <c r="B27" s="709">
        <v>366</v>
      </c>
      <c r="C27" s="710">
        <v>351.39301484054658</v>
      </c>
      <c r="D27" s="710">
        <v>403.5008907817093</v>
      </c>
      <c r="E27" s="710">
        <v>345.23436551866223</v>
      </c>
      <c r="F27" s="710">
        <v>425.77718254672925</v>
      </c>
      <c r="G27" s="719">
        <v>449.3256699252895</v>
      </c>
      <c r="Q27" s="919" t="s">
        <v>226</v>
      </c>
      <c r="R27" s="918"/>
      <c r="S27" s="920">
        <f>(SUM(B$61:B$65)/SUM(B$48:B$50))*100</f>
        <v>74.808510638297875</v>
      </c>
    </row>
    <row r="28" spans="1:26" x14ac:dyDescent="0.25">
      <c r="A28" s="715" t="s">
        <v>5</v>
      </c>
      <c r="B28" s="709">
        <v>396</v>
      </c>
      <c r="C28" s="710">
        <v>355.63011491857554</v>
      </c>
      <c r="D28" s="710">
        <v>342.12396380858047</v>
      </c>
      <c r="E28" s="710">
        <v>394.64290163635832</v>
      </c>
      <c r="F28" s="710">
        <v>335.42537588817908</v>
      </c>
      <c r="G28" s="719">
        <v>417.38367116634896</v>
      </c>
      <c r="Q28" s="919" t="s">
        <v>227</v>
      </c>
      <c r="R28" s="918"/>
      <c r="S28" s="921">
        <f>(B$21/B$43)*100</f>
        <v>100.93050881013662</v>
      </c>
    </row>
    <row r="29" spans="1:26" x14ac:dyDescent="0.25">
      <c r="A29" s="715" t="s">
        <v>6</v>
      </c>
      <c r="B29" s="709">
        <v>239</v>
      </c>
      <c r="C29" s="710">
        <v>389.32466076357792</v>
      </c>
      <c r="D29" s="710">
        <v>345.42177632548368</v>
      </c>
      <c r="E29" s="710">
        <v>333.18455145819695</v>
      </c>
      <c r="F29" s="710">
        <v>386.0660708446685</v>
      </c>
      <c r="G29" s="719">
        <v>325.92091124077007</v>
      </c>
      <c r="Q29" s="919" t="s">
        <v>228</v>
      </c>
      <c r="R29" s="918"/>
      <c r="S29" s="921">
        <f>(SUM(B$48)/SUM(B$28:B$33))*1000</f>
        <v>498.19494584837543</v>
      </c>
    </row>
    <row r="30" spans="1:26" x14ac:dyDescent="0.25">
      <c r="A30" s="715" t="s">
        <v>7</v>
      </c>
      <c r="B30" s="709">
        <v>230</v>
      </c>
      <c r="C30" s="710">
        <v>233.334417183959</v>
      </c>
      <c r="D30" s="710">
        <v>383.63064456754944</v>
      </c>
      <c r="E30" s="710">
        <v>336.24968519453427</v>
      </c>
      <c r="F30" s="710">
        <v>325.32140197265232</v>
      </c>
      <c r="G30" s="719">
        <v>378.61954897769959</v>
      </c>
      <c r="Q30" s="919" t="s">
        <v>229</v>
      </c>
      <c r="R30" s="918"/>
      <c r="S30" s="921">
        <f>(SUM(B$52:B$54)/SUM(B$48:B$51,B$55:B$65))*100</f>
        <v>17.34304543877905</v>
      </c>
    </row>
    <row r="31" spans="1:26" x14ac:dyDescent="0.25">
      <c r="A31" s="715" t="s">
        <v>8</v>
      </c>
      <c r="B31" s="709">
        <v>254</v>
      </c>
      <c r="C31" s="710">
        <v>221.66714931763559</v>
      </c>
      <c r="D31" s="710">
        <v>225.8189406801018</v>
      </c>
      <c r="E31" s="710">
        <v>374.76880701332891</v>
      </c>
      <c r="F31" s="710">
        <v>324.45064079783498</v>
      </c>
      <c r="G31" s="719">
        <v>314.95832396963783</v>
      </c>
      <c r="Q31" s="918"/>
      <c r="R31" s="918"/>
      <c r="S31" s="904"/>
    </row>
    <row r="32" spans="1:26" x14ac:dyDescent="0.25">
      <c r="A32" s="715" t="s">
        <v>9</v>
      </c>
      <c r="B32" s="709">
        <v>245</v>
      </c>
      <c r="C32" s="710">
        <v>247.23817014890156</v>
      </c>
      <c r="D32" s="710">
        <v>214.99960166462361</v>
      </c>
      <c r="E32" s="710">
        <v>220.03247027208053</v>
      </c>
      <c r="F32" s="710">
        <v>368.55108014678746</v>
      </c>
      <c r="G32" s="719">
        <v>315.08627488199966</v>
      </c>
      <c r="Q32" s="904"/>
      <c r="R32" s="904"/>
      <c r="S32" s="904"/>
    </row>
    <row r="33" spans="1:19" x14ac:dyDescent="0.25">
      <c r="A33" s="715" t="s">
        <v>10</v>
      </c>
      <c r="B33" s="709">
        <v>298</v>
      </c>
      <c r="C33" s="710">
        <v>237.10116159180365</v>
      </c>
      <c r="D33" s="710">
        <v>240.88892157751593</v>
      </c>
      <c r="E33" s="710">
        <v>208.7504124397696</v>
      </c>
      <c r="F33" s="710">
        <v>214.6495454335043</v>
      </c>
      <c r="G33" s="719">
        <v>362.79809277172922</v>
      </c>
      <c r="Q33" s="904"/>
      <c r="R33" s="904"/>
      <c r="S33" s="904"/>
    </row>
    <row r="34" spans="1:19" x14ac:dyDescent="0.25">
      <c r="A34" s="716" t="s">
        <v>11</v>
      </c>
      <c r="B34" s="711">
        <v>327</v>
      </c>
      <c r="C34" s="712">
        <v>286.90947974054336</v>
      </c>
      <c r="D34" s="712">
        <v>227.68456202729237</v>
      </c>
      <c r="E34" s="712">
        <v>232.99150621850131</v>
      </c>
      <c r="F34" s="712">
        <v>201.17553051000652</v>
      </c>
      <c r="G34" s="720">
        <v>207.85818955427752</v>
      </c>
      <c r="Q34" s="904"/>
      <c r="R34" s="904"/>
      <c r="S34" s="904"/>
    </row>
    <row r="35" spans="1:19" x14ac:dyDescent="0.25">
      <c r="A35" s="716" t="s">
        <v>12</v>
      </c>
      <c r="B35" s="711">
        <v>315</v>
      </c>
      <c r="C35" s="712">
        <v>310.96857683846088</v>
      </c>
      <c r="D35" s="712">
        <v>272.06309360834666</v>
      </c>
      <c r="E35" s="712">
        <v>215.42022054987027</v>
      </c>
      <c r="F35" s="712">
        <v>222.0600075914443</v>
      </c>
      <c r="G35" s="720">
        <v>191.00354740949086</v>
      </c>
      <c r="Q35" s="904"/>
      <c r="R35" s="904"/>
      <c r="S35" s="904"/>
    </row>
    <row r="36" spans="1:19" x14ac:dyDescent="0.25">
      <c r="A36" s="716" t="s">
        <v>13</v>
      </c>
      <c r="B36" s="711">
        <v>357</v>
      </c>
      <c r="C36" s="712">
        <v>300.23157735160288</v>
      </c>
      <c r="D36" s="712">
        <v>297.74409099521029</v>
      </c>
      <c r="E36" s="712">
        <v>259.78434485650558</v>
      </c>
      <c r="F36" s="712">
        <v>205.25943057662298</v>
      </c>
      <c r="G36" s="720">
        <v>213.14996800137175</v>
      </c>
      <c r="Q36" s="904"/>
      <c r="R36" s="904"/>
      <c r="S36" s="904"/>
    </row>
    <row r="37" spans="1:19" x14ac:dyDescent="0.25">
      <c r="A37" s="716" t="s">
        <v>14</v>
      </c>
      <c r="B37" s="711">
        <v>287</v>
      </c>
      <c r="C37" s="712">
        <v>339.6543872309054</v>
      </c>
      <c r="D37" s="712">
        <v>283.30113630657934</v>
      </c>
      <c r="E37" s="712">
        <v>282.40042480986466</v>
      </c>
      <c r="F37" s="712">
        <v>245.70277418071149</v>
      </c>
      <c r="G37" s="720">
        <v>193.72713477243002</v>
      </c>
      <c r="Q37" s="904"/>
      <c r="R37" s="904"/>
      <c r="S37" s="904"/>
    </row>
    <row r="38" spans="1:19" x14ac:dyDescent="0.25">
      <c r="A38" s="716" t="s">
        <v>15</v>
      </c>
      <c r="B38" s="711">
        <v>245</v>
      </c>
      <c r="C38" s="712">
        <v>267.72698169360359</v>
      </c>
      <c r="D38" s="712">
        <v>317.45445903659709</v>
      </c>
      <c r="E38" s="712">
        <v>262.64389846821115</v>
      </c>
      <c r="F38" s="712">
        <v>263.23275133640368</v>
      </c>
      <c r="G38" s="720">
        <v>228.34434837270879</v>
      </c>
      <c r="Q38" s="904"/>
      <c r="R38" s="904"/>
      <c r="S38" s="904"/>
    </row>
    <row r="39" spans="1:19" x14ac:dyDescent="0.25">
      <c r="A39" s="716" t="s">
        <v>16</v>
      </c>
      <c r="B39" s="711">
        <v>189</v>
      </c>
      <c r="C39" s="712">
        <v>224.00002838547863</v>
      </c>
      <c r="D39" s="712">
        <v>244.40025715145018</v>
      </c>
      <c r="E39" s="712">
        <v>290.43328565512712</v>
      </c>
      <c r="F39" s="712">
        <v>238.33076564624801</v>
      </c>
      <c r="G39" s="720">
        <v>240.21674597794379</v>
      </c>
      <c r="Q39" s="904"/>
      <c r="R39" s="904"/>
      <c r="S39" s="904"/>
    </row>
    <row r="40" spans="1:19" x14ac:dyDescent="0.25">
      <c r="A40" s="716" t="s">
        <v>17</v>
      </c>
      <c r="B40" s="711">
        <v>195</v>
      </c>
      <c r="C40" s="712">
        <v>164.73660437950855</v>
      </c>
      <c r="D40" s="712">
        <v>196.91632462834514</v>
      </c>
      <c r="E40" s="712">
        <v>214.52812192324609</v>
      </c>
      <c r="F40" s="712">
        <v>255.51275656320149</v>
      </c>
      <c r="G40" s="720">
        <v>207.94294560917263</v>
      </c>
      <c r="Q40" s="904"/>
      <c r="R40" s="904"/>
      <c r="S40" s="904"/>
    </row>
    <row r="41" spans="1:19" x14ac:dyDescent="0.25">
      <c r="A41" s="716" t="s">
        <v>18</v>
      </c>
      <c r="B41" s="711">
        <v>133</v>
      </c>
      <c r="C41" s="712">
        <v>160.19959152930824</v>
      </c>
      <c r="D41" s="712">
        <v>134.19552184853231</v>
      </c>
      <c r="E41" s="712">
        <v>161.8738689425814</v>
      </c>
      <c r="F41" s="712">
        <v>176.06153302796827</v>
      </c>
      <c r="G41" s="720">
        <v>210.17587574351455</v>
      </c>
      <c r="Q41" s="904"/>
      <c r="R41" s="904"/>
      <c r="S41" s="904"/>
    </row>
    <row r="42" spans="1:19" ht="15.75" thickBot="1" x14ac:dyDescent="0.3">
      <c r="A42" s="717" t="s">
        <v>19</v>
      </c>
      <c r="B42" s="713">
        <v>189</v>
      </c>
      <c r="C42" s="714">
        <v>242.60291341511328</v>
      </c>
      <c r="D42" s="714">
        <v>303.38527567101937</v>
      </c>
      <c r="E42" s="714">
        <v>328.75761986273432</v>
      </c>
      <c r="F42" s="714">
        <v>369.05996382622578</v>
      </c>
      <c r="G42" s="721">
        <v>410.14221417616193</v>
      </c>
      <c r="Q42" s="904"/>
      <c r="R42" s="904"/>
      <c r="S42" s="904"/>
    </row>
    <row r="43" spans="1:19" ht="15.75" thickTop="1" x14ac:dyDescent="0.25">
      <c r="A43" s="716" t="s">
        <v>20</v>
      </c>
      <c r="B43" s="711">
        <v>5051</v>
      </c>
      <c r="C43" s="712">
        <v>5113.9158912052226</v>
      </c>
      <c r="D43" s="712">
        <v>5235.5801267700808</v>
      </c>
      <c r="E43" s="712">
        <v>5369.9859639830511</v>
      </c>
      <c r="F43" s="712">
        <v>5501.7190601676284</v>
      </c>
      <c r="G43" s="720">
        <v>5642.34682277297</v>
      </c>
      <c r="Q43" s="904"/>
      <c r="R43" s="904"/>
      <c r="S43" s="904"/>
    </row>
    <row r="44" spans="1:19" x14ac:dyDescent="0.25">
      <c r="A44" s="708"/>
      <c r="B44" s="708"/>
      <c r="C44" s="708"/>
      <c r="D44" s="708"/>
      <c r="E44" s="708"/>
      <c r="F44" s="708"/>
      <c r="G44" s="708"/>
      <c r="Q44" s="919" t="s">
        <v>223</v>
      </c>
      <c r="R44" s="918"/>
      <c r="S44" s="920">
        <f>(SUM(C$48:C$50,C$61:C$65)/SUM(C$51:C$60))*100</f>
        <v>72.162162305138551</v>
      </c>
    </row>
    <row r="45" spans="1:19" x14ac:dyDescent="0.25">
      <c r="A45" s="708"/>
      <c r="B45" s="708"/>
      <c r="C45" s="708"/>
      <c r="D45" s="708"/>
      <c r="E45" s="708"/>
      <c r="F45" s="708"/>
      <c r="G45" s="708"/>
      <c r="Q45" s="919" t="s">
        <v>224</v>
      </c>
      <c r="R45" s="918"/>
      <c r="S45" s="920">
        <f>(SUM(C$48:C$50)/SUM(C$51:C$60))*100</f>
        <v>38.557419825200576</v>
      </c>
    </row>
    <row r="46" spans="1:19" x14ac:dyDescent="0.25">
      <c r="A46" s="922" t="s">
        <v>182</v>
      </c>
      <c r="B46" s="923"/>
      <c r="C46" s="923"/>
      <c r="D46" s="923"/>
      <c r="E46" s="923"/>
      <c r="F46" s="923"/>
      <c r="G46" s="924"/>
      <c r="Q46" s="919" t="s">
        <v>225</v>
      </c>
      <c r="R46" s="918"/>
      <c r="S46" s="920">
        <f>(SUM(C$61:C$65)/SUM(C$51:C$60))*100</f>
        <v>33.604742479937997</v>
      </c>
    </row>
    <row r="47" spans="1:19" x14ac:dyDescent="0.25">
      <c r="A47" s="715" t="s">
        <v>1</v>
      </c>
      <c r="B47" s="709">
        <v>2010</v>
      </c>
      <c r="C47" s="709">
        <v>2015</v>
      </c>
      <c r="D47" s="709">
        <v>2020</v>
      </c>
      <c r="E47" s="709">
        <v>2025</v>
      </c>
      <c r="F47" s="709">
        <v>2030</v>
      </c>
      <c r="G47" s="718">
        <v>2035</v>
      </c>
      <c r="Q47" s="919" t="s">
        <v>226</v>
      </c>
      <c r="R47" s="918"/>
      <c r="S47" s="920">
        <f>(SUM(C$61:C$65)/SUM(C$48:C$50))*100</f>
        <v>87.155060251138522</v>
      </c>
    </row>
    <row r="48" spans="1:19" x14ac:dyDescent="0.25">
      <c r="A48" s="715" t="s">
        <v>2</v>
      </c>
      <c r="B48" s="709">
        <v>828</v>
      </c>
      <c r="C48" s="710">
        <v>752.41702041443386</v>
      </c>
      <c r="D48" s="710">
        <v>911.39368308517999</v>
      </c>
      <c r="E48" s="710">
        <v>966.79041007133878</v>
      </c>
      <c r="F48" s="710">
        <v>990.32133839192363</v>
      </c>
      <c r="G48" s="719">
        <v>1030.1887134136655</v>
      </c>
      <c r="Q48" s="919" t="s">
        <v>227</v>
      </c>
      <c r="R48" s="918"/>
      <c r="S48" s="921">
        <f>(C$21/C$43)*100</f>
        <v>100.33024967096141</v>
      </c>
    </row>
    <row r="49" spans="1:19" x14ac:dyDescent="0.25">
      <c r="A49" s="715" t="s">
        <v>3</v>
      </c>
      <c r="B49" s="709">
        <v>758</v>
      </c>
      <c r="C49" s="710">
        <v>804.05520099306682</v>
      </c>
      <c r="D49" s="710">
        <v>728.05986117411771</v>
      </c>
      <c r="E49" s="710">
        <v>888.24923271917692</v>
      </c>
      <c r="F49" s="710">
        <v>939.93258388067306</v>
      </c>
      <c r="G49" s="719">
        <v>962.5721440136939</v>
      </c>
      <c r="Q49" s="919" t="s">
        <v>228</v>
      </c>
      <c r="R49" s="918"/>
      <c r="S49" s="921">
        <f>(SUM(C$48)/SUM(C$28:C$33))*1000</f>
        <v>446.7250210655011</v>
      </c>
    </row>
    <row r="50" spans="1:19" x14ac:dyDescent="0.25">
      <c r="A50" s="715" t="s">
        <v>4</v>
      </c>
      <c r="B50" s="709">
        <v>764</v>
      </c>
      <c r="C50" s="710">
        <v>737.93430191450534</v>
      </c>
      <c r="D50" s="710">
        <v>784.72604426539579</v>
      </c>
      <c r="E50" s="710">
        <v>708.10132913563098</v>
      </c>
      <c r="F50" s="710">
        <v>870.23028554848906</v>
      </c>
      <c r="G50" s="719">
        <v>918.46818125060759</v>
      </c>
      <c r="Q50" s="919" t="s">
        <v>229</v>
      </c>
      <c r="R50" s="918"/>
      <c r="S50" s="921">
        <f>(SUM(C$52:C$54)/SUM(C$48:C$51,C$55:C$65))*100</f>
        <v>20.180602711021002</v>
      </c>
    </row>
    <row r="51" spans="1:19" x14ac:dyDescent="0.25">
      <c r="A51" s="715" t="s">
        <v>5</v>
      </c>
      <c r="B51" s="709">
        <v>779</v>
      </c>
      <c r="C51" s="710">
        <v>742.96794350907476</v>
      </c>
      <c r="D51" s="710">
        <v>718.02072149729781</v>
      </c>
      <c r="E51" s="710">
        <v>765.70487321021324</v>
      </c>
      <c r="F51" s="710">
        <v>688.49574330353562</v>
      </c>
      <c r="G51" s="719">
        <v>852.38404353350154</v>
      </c>
      <c r="Q51" s="904"/>
      <c r="R51" s="904"/>
      <c r="S51" s="904"/>
    </row>
    <row r="52" spans="1:19" x14ac:dyDescent="0.25">
      <c r="A52" s="715" t="s">
        <v>6</v>
      </c>
      <c r="B52" s="709">
        <v>501</v>
      </c>
      <c r="C52" s="710">
        <v>760.28406600311303</v>
      </c>
      <c r="D52" s="710">
        <v>718.05711972048425</v>
      </c>
      <c r="E52" s="710">
        <v>694.68895769619462</v>
      </c>
      <c r="F52" s="710">
        <v>743.26169607197744</v>
      </c>
      <c r="G52" s="719">
        <v>665.6649857502307</v>
      </c>
      <c r="Q52" s="904"/>
      <c r="R52" s="904"/>
      <c r="S52" s="904"/>
    </row>
    <row r="53" spans="1:19" x14ac:dyDescent="0.25">
      <c r="A53" s="715" t="s">
        <v>7</v>
      </c>
      <c r="B53" s="709">
        <v>490</v>
      </c>
      <c r="C53" s="710">
        <v>486.68719158196973</v>
      </c>
      <c r="D53" s="710">
        <v>745.23221071051546</v>
      </c>
      <c r="E53" s="710">
        <v>697.04995872737686</v>
      </c>
      <c r="F53" s="710">
        <v>675.29416055467209</v>
      </c>
      <c r="G53" s="719">
        <v>724.74688503428797</v>
      </c>
      <c r="Q53" s="904"/>
      <c r="R53" s="904"/>
      <c r="S53" s="904"/>
    </row>
    <row r="54" spans="1:19" x14ac:dyDescent="0.25">
      <c r="A54" s="715" t="s">
        <v>8</v>
      </c>
      <c r="B54" s="709">
        <v>509</v>
      </c>
      <c r="C54" s="710">
        <v>473.31162570562725</v>
      </c>
      <c r="D54" s="710">
        <v>471.0097927385213</v>
      </c>
      <c r="E54" s="710">
        <v>727.62356067646135</v>
      </c>
      <c r="F54" s="710">
        <v>674.12121995765654</v>
      </c>
      <c r="G54" s="719">
        <v>654.135351690275</v>
      </c>
      <c r="Q54" s="904"/>
      <c r="R54" s="904"/>
      <c r="S54" s="904"/>
    </row>
    <row r="55" spans="1:19" x14ac:dyDescent="0.25">
      <c r="A55" s="715" t="s">
        <v>9</v>
      </c>
      <c r="B55" s="709">
        <v>500</v>
      </c>
      <c r="C55" s="710">
        <v>491.30207289698683</v>
      </c>
      <c r="D55" s="710">
        <v>456.09479268603042</v>
      </c>
      <c r="E55" s="710">
        <v>454.98342449087852</v>
      </c>
      <c r="F55" s="710">
        <v>709.4706399914071</v>
      </c>
      <c r="G55" s="719">
        <v>650.57051706919628</v>
      </c>
      <c r="Q55" s="904"/>
      <c r="R55" s="904"/>
      <c r="S55" s="904"/>
    </row>
    <row r="56" spans="1:19" x14ac:dyDescent="0.25">
      <c r="A56" s="715" t="s">
        <v>10</v>
      </c>
      <c r="B56" s="709">
        <v>594</v>
      </c>
      <c r="C56" s="710">
        <v>482.31244878788368</v>
      </c>
      <c r="D56" s="710">
        <v>476.57872820363536</v>
      </c>
      <c r="E56" s="710">
        <v>441.84940149609196</v>
      </c>
      <c r="F56" s="710">
        <v>441.84851122931445</v>
      </c>
      <c r="G56" s="719">
        <v>695.17831651859865</v>
      </c>
      <c r="Q56" s="904"/>
      <c r="R56" s="904"/>
      <c r="S56" s="904"/>
    </row>
    <row r="57" spans="1:19" x14ac:dyDescent="0.25">
      <c r="A57" s="716" t="s">
        <v>11</v>
      </c>
      <c r="B57" s="711">
        <v>670</v>
      </c>
      <c r="C57" s="712">
        <v>571.76459037109248</v>
      </c>
      <c r="D57" s="712">
        <v>463.71135361056656</v>
      </c>
      <c r="E57" s="712">
        <v>460.89171677057044</v>
      </c>
      <c r="F57" s="712">
        <v>426.82218823053211</v>
      </c>
      <c r="G57" s="720">
        <v>427.82297761898235</v>
      </c>
      <c r="Q57" s="904"/>
      <c r="R57" s="904"/>
      <c r="S57" s="904"/>
    </row>
    <row r="58" spans="1:19" x14ac:dyDescent="0.25">
      <c r="A58" s="716" t="s">
        <v>12</v>
      </c>
      <c r="B58" s="711">
        <v>683</v>
      </c>
      <c r="C58" s="712">
        <v>636.34802956106728</v>
      </c>
      <c r="D58" s="712">
        <v>541.87275153969938</v>
      </c>
      <c r="E58" s="712">
        <v>439.1088968953955</v>
      </c>
      <c r="F58" s="712">
        <v>439.04466621627182</v>
      </c>
      <c r="G58" s="720">
        <v>406.05506936555332</v>
      </c>
      <c r="Q58" s="904"/>
      <c r="R58" s="904"/>
      <c r="S58" s="904"/>
    </row>
    <row r="59" spans="1:19" x14ac:dyDescent="0.25">
      <c r="A59" s="716" t="s">
        <v>13</v>
      </c>
      <c r="B59" s="711">
        <v>706</v>
      </c>
      <c r="C59" s="712">
        <v>649.63826962225767</v>
      </c>
      <c r="D59" s="712">
        <v>605.75838613900055</v>
      </c>
      <c r="E59" s="712">
        <v>514.90065061691837</v>
      </c>
      <c r="F59" s="712">
        <v>416.90594022236735</v>
      </c>
      <c r="G59" s="720">
        <v>419.39589280469505</v>
      </c>
      <c r="Q59" s="904"/>
      <c r="R59" s="904"/>
      <c r="S59" s="904"/>
    </row>
    <row r="60" spans="1:19" x14ac:dyDescent="0.25">
      <c r="A60" s="716" t="s">
        <v>14</v>
      </c>
      <c r="B60" s="711">
        <v>609</v>
      </c>
      <c r="C60" s="712">
        <v>656.00632364596811</v>
      </c>
      <c r="D60" s="712">
        <v>600.24290169904248</v>
      </c>
      <c r="E60" s="712">
        <v>561.02343786874962</v>
      </c>
      <c r="F60" s="712">
        <v>476.23613549671938</v>
      </c>
      <c r="G60" s="720">
        <v>385.10794919454952</v>
      </c>
      <c r="Q60" s="904"/>
      <c r="R60" s="904"/>
      <c r="S60" s="904"/>
    </row>
    <row r="61" spans="1:19" x14ac:dyDescent="0.25">
      <c r="A61" s="716" t="s">
        <v>15</v>
      </c>
      <c r="B61" s="711">
        <v>489</v>
      </c>
      <c r="C61" s="712">
        <v>565.40088934215692</v>
      </c>
      <c r="D61" s="712">
        <v>608.54793362356827</v>
      </c>
      <c r="E61" s="712">
        <v>554.59808055163353</v>
      </c>
      <c r="F61" s="712">
        <v>519.1801325796298</v>
      </c>
      <c r="G61" s="720">
        <v>439.90619726160605</v>
      </c>
      <c r="Q61" s="904"/>
      <c r="R61" s="904"/>
      <c r="S61" s="904"/>
    </row>
    <row r="62" spans="1:19" x14ac:dyDescent="0.25">
      <c r="A62" s="716" t="s">
        <v>16</v>
      </c>
      <c r="B62" s="711">
        <v>406</v>
      </c>
      <c r="C62" s="712">
        <v>442.54677633957948</v>
      </c>
      <c r="D62" s="712">
        <v>512.20987605596395</v>
      </c>
      <c r="E62" s="712">
        <v>551.13494994953567</v>
      </c>
      <c r="F62" s="712">
        <v>500.12870358623809</v>
      </c>
      <c r="G62" s="720">
        <v>469.07916629331953</v>
      </c>
      <c r="Q62" s="904"/>
      <c r="R62" s="904"/>
      <c r="S62" s="904"/>
    </row>
    <row r="63" spans="1:19" x14ac:dyDescent="0.25">
      <c r="A63" s="716" t="s">
        <v>17</v>
      </c>
      <c r="B63" s="711">
        <v>345</v>
      </c>
      <c r="C63" s="712">
        <v>337.89106620256257</v>
      </c>
      <c r="D63" s="712">
        <v>370.80083549672236</v>
      </c>
      <c r="E63" s="712">
        <v>428.62871486747838</v>
      </c>
      <c r="F63" s="712">
        <v>462.9711828438659</v>
      </c>
      <c r="G63" s="720">
        <v>416.55284840847708</v>
      </c>
      <c r="Q63" s="904"/>
      <c r="R63" s="904"/>
      <c r="S63" s="904"/>
    </row>
    <row r="64" spans="1:19" x14ac:dyDescent="0.25">
      <c r="A64" s="716" t="s">
        <v>18</v>
      </c>
      <c r="B64" s="711">
        <v>243</v>
      </c>
      <c r="C64" s="712">
        <v>276.46923838173484</v>
      </c>
      <c r="D64" s="712">
        <v>268.70349575240346</v>
      </c>
      <c r="E64" s="712">
        <v>296.58231650335074</v>
      </c>
      <c r="F64" s="712">
        <v>342.73494901731107</v>
      </c>
      <c r="G64" s="720">
        <v>370.9157836325445</v>
      </c>
      <c r="Q64" s="919" t="s">
        <v>223</v>
      </c>
      <c r="R64" s="918"/>
      <c r="S64" s="920">
        <f>(SUM(D$48:D$50,D$61:D$65)/SUM(D$51:D$60))*100</f>
        <v>80.390307154926418</v>
      </c>
    </row>
    <row r="65" spans="1:19" ht="15.75" thickBot="1" x14ac:dyDescent="0.3">
      <c r="A65" s="717" t="s">
        <v>19</v>
      </c>
      <c r="B65" s="713">
        <v>275</v>
      </c>
      <c r="C65" s="714">
        <v>377.38341754131352</v>
      </c>
      <c r="D65" s="714">
        <v>475.44573901802755</v>
      </c>
      <c r="E65" s="714">
        <v>538.77089614552051</v>
      </c>
      <c r="F65" s="714">
        <v>604.92454031873308</v>
      </c>
      <c r="G65" s="721">
        <v>685.90162268022027</v>
      </c>
      <c r="Q65" s="919" t="s">
        <v>224</v>
      </c>
      <c r="R65" s="918"/>
      <c r="S65" s="920">
        <f>(SUM(D$48:D$50)/SUM(D$51:D$60))*100</f>
        <v>41.820868645167408</v>
      </c>
    </row>
    <row r="66" spans="1:19" ht="15.75" thickTop="1" x14ac:dyDescent="0.25">
      <c r="A66" s="716" t="s">
        <v>20</v>
      </c>
      <c r="B66" s="711">
        <v>10149</v>
      </c>
      <c r="C66" s="712">
        <v>10244.720472814395</v>
      </c>
      <c r="D66" s="712">
        <v>10456.466227016172</v>
      </c>
      <c r="E66" s="712">
        <v>10690.680808392515</v>
      </c>
      <c r="F66" s="712">
        <v>10921.92461744132</v>
      </c>
      <c r="G66" s="720">
        <v>11174.646645534003</v>
      </c>
      <c r="Q66" s="919" t="s">
        <v>225</v>
      </c>
      <c r="R66" s="918"/>
      <c r="S66" s="920">
        <f>(SUM(D$61:D$65)/SUM(D$51:D$60))*100</f>
        <v>38.569438509758996</v>
      </c>
    </row>
    <row r="67" spans="1:19" x14ac:dyDescent="0.25">
      <c r="Q67" s="919" t="s">
        <v>226</v>
      </c>
      <c r="R67" s="918"/>
      <c r="S67" s="920">
        <f>(SUM(D$61:D$65)/SUM(D$48:D$50))*100</f>
        <v>92.225340504054458</v>
      </c>
    </row>
    <row r="68" spans="1:19" x14ac:dyDescent="0.25">
      <c r="Q68" s="919" t="s">
        <v>227</v>
      </c>
      <c r="R68" s="918"/>
      <c r="S68" s="921">
        <f>(D$21/D$43)*100</f>
        <v>99.719342915814494</v>
      </c>
    </row>
    <row r="69" spans="1:19" x14ac:dyDescent="0.25">
      <c r="Q69" s="919" t="s">
        <v>228</v>
      </c>
      <c r="R69" s="918"/>
      <c r="S69" s="921">
        <f>(SUM(D$48)/SUM(D$28:D$33))*1000</f>
        <v>519.93957489008312</v>
      </c>
    </row>
    <row r="70" spans="1:19" x14ac:dyDescent="0.25">
      <c r="Q70" s="919" t="s">
        <v>229</v>
      </c>
      <c r="R70" s="918"/>
      <c r="S70" s="921">
        <f>(SUM(D$52:D$54)/SUM(D$48:D$51,D$55:D$65))*100</f>
        <v>22.697268190111362</v>
      </c>
    </row>
    <row r="71" spans="1:19" x14ac:dyDescent="0.25">
      <c r="Q71" s="904"/>
      <c r="R71" s="904"/>
      <c r="S71" s="904"/>
    </row>
    <row r="72" spans="1:19" x14ac:dyDescent="0.25">
      <c r="Q72" s="904"/>
      <c r="R72" s="904"/>
      <c r="S72" s="904"/>
    </row>
    <row r="73" spans="1:19" x14ac:dyDescent="0.25">
      <c r="Q73" s="904"/>
      <c r="R73" s="904"/>
      <c r="S73" s="904"/>
    </row>
    <row r="74" spans="1:19" x14ac:dyDescent="0.25">
      <c r="Q74" s="904"/>
      <c r="R74" s="904"/>
      <c r="S74" s="904"/>
    </row>
    <row r="75" spans="1:19" x14ac:dyDescent="0.25">
      <c r="Q75" s="904"/>
      <c r="R75" s="904"/>
      <c r="S75" s="904"/>
    </row>
    <row r="76" spans="1:19" x14ac:dyDescent="0.25">
      <c r="Q76" s="904"/>
      <c r="R76" s="904"/>
      <c r="S76" s="904"/>
    </row>
    <row r="77" spans="1:19" x14ac:dyDescent="0.25">
      <c r="Q77" s="904"/>
      <c r="R77" s="904"/>
      <c r="S77" s="904"/>
    </row>
    <row r="78" spans="1:19" x14ac:dyDescent="0.25">
      <c r="Q78" s="904"/>
      <c r="R78" s="904"/>
      <c r="S78" s="904"/>
    </row>
    <row r="79" spans="1:19" x14ac:dyDescent="0.25">
      <c r="Q79" s="904"/>
      <c r="R79" s="904"/>
      <c r="S79" s="904"/>
    </row>
    <row r="80" spans="1:19" x14ac:dyDescent="0.25">
      <c r="Q80" s="904"/>
      <c r="R80" s="904"/>
      <c r="S80" s="904"/>
    </row>
    <row r="81" spans="17:19" x14ac:dyDescent="0.25">
      <c r="Q81" s="904"/>
      <c r="R81" s="904"/>
      <c r="S81" s="904"/>
    </row>
    <row r="82" spans="17:19" x14ac:dyDescent="0.25">
      <c r="Q82" s="904"/>
      <c r="R82" s="904"/>
      <c r="S82" s="904"/>
    </row>
    <row r="83" spans="17:19" x14ac:dyDescent="0.25">
      <c r="Q83" s="904"/>
      <c r="R83" s="904"/>
      <c r="S83" s="904"/>
    </row>
    <row r="84" spans="17:19" x14ac:dyDescent="0.25">
      <c r="Q84" s="919" t="s">
        <v>223</v>
      </c>
      <c r="R84" s="918"/>
      <c r="S84" s="920">
        <f>(SUM(E$48:E$50,E$61:E$65)/SUM(E$51:E$60))*100</f>
        <v>85.672211886940374</v>
      </c>
    </row>
    <row r="85" spans="17:19" x14ac:dyDescent="0.25">
      <c r="Q85" s="919" t="s">
        <v>224</v>
      </c>
      <c r="R85" s="918"/>
      <c r="S85" s="920">
        <f>(SUM(E$48:E$50)/SUM(E$51:E$60))*100</f>
        <v>44.515785492535734</v>
      </c>
    </row>
    <row r="86" spans="17:19" x14ac:dyDescent="0.25">
      <c r="Q86" s="919" t="s">
        <v>225</v>
      </c>
      <c r="R86" s="918"/>
      <c r="S86" s="920">
        <f>(SUM(E$61:E$65)/SUM(E$51:E$60))*100</f>
        <v>41.156426394404633</v>
      </c>
    </row>
    <row r="87" spans="17:19" x14ac:dyDescent="0.25">
      <c r="Q87" s="919" t="s">
        <v>226</v>
      </c>
      <c r="R87" s="918"/>
      <c r="S87" s="920">
        <f>(SUM(E$61:E$65)/SUM(E$48:E$50))*100</f>
        <v>92.453555382743076</v>
      </c>
    </row>
    <row r="88" spans="17:19" x14ac:dyDescent="0.25">
      <c r="Q88" s="919" t="s">
        <v>227</v>
      </c>
      <c r="R88" s="918"/>
      <c r="S88" s="921">
        <f>(E$21/E$43)*100</f>
        <v>99.082099657165074</v>
      </c>
    </row>
    <row r="89" spans="17:19" x14ac:dyDescent="0.25">
      <c r="Q89" s="919" t="s">
        <v>228</v>
      </c>
      <c r="R89" s="918"/>
      <c r="S89" s="921">
        <f>(SUM(E$48)/SUM(E$28:E$33))*1000</f>
        <v>517.65661119038623</v>
      </c>
    </row>
    <row r="90" spans="17:19" x14ac:dyDescent="0.25">
      <c r="Q90" s="919" t="s">
        <v>229</v>
      </c>
      <c r="R90" s="918"/>
      <c r="S90" s="921">
        <f>(SUM(E$52:E$54)/SUM(E$48:E$51,E$55:E$65))*100</f>
        <v>24.726213578634532</v>
      </c>
    </row>
    <row r="91" spans="17:19" x14ac:dyDescent="0.25">
      <c r="Q91" s="904"/>
      <c r="R91" s="904"/>
      <c r="S91" s="904"/>
    </row>
    <row r="92" spans="17:19" x14ac:dyDescent="0.25">
      <c r="Q92" s="904"/>
      <c r="R92" s="904"/>
      <c r="S92" s="904"/>
    </row>
    <row r="93" spans="17:19" x14ac:dyDescent="0.25">
      <c r="Q93" s="904"/>
      <c r="R93" s="904"/>
      <c r="S93" s="904"/>
    </row>
    <row r="94" spans="17:19" x14ac:dyDescent="0.25">
      <c r="Q94" s="904"/>
      <c r="R94" s="904"/>
      <c r="S94" s="904"/>
    </row>
    <row r="95" spans="17:19" x14ac:dyDescent="0.25">
      <c r="Q95" s="904"/>
      <c r="R95" s="904"/>
      <c r="S95" s="904"/>
    </row>
    <row r="96" spans="17:19" x14ac:dyDescent="0.25">
      <c r="Q96" s="904"/>
      <c r="R96" s="904"/>
      <c r="S96" s="904"/>
    </row>
    <row r="97" spans="17:19" x14ac:dyDescent="0.25">
      <c r="Q97" s="904"/>
      <c r="R97" s="904"/>
      <c r="S97" s="904"/>
    </row>
    <row r="98" spans="17:19" x14ac:dyDescent="0.25">
      <c r="Q98" s="904"/>
      <c r="R98" s="904"/>
      <c r="S98" s="904"/>
    </row>
    <row r="99" spans="17:19" x14ac:dyDescent="0.25">
      <c r="Q99" s="904"/>
      <c r="R99" s="904"/>
      <c r="S99" s="904"/>
    </row>
    <row r="100" spans="17:19" x14ac:dyDescent="0.25">
      <c r="Q100" s="904"/>
      <c r="R100" s="904"/>
      <c r="S100" s="904"/>
    </row>
    <row r="101" spans="17:19" x14ac:dyDescent="0.25">
      <c r="Q101" s="904"/>
      <c r="R101" s="904"/>
      <c r="S101" s="904"/>
    </row>
    <row r="102" spans="17:19" x14ac:dyDescent="0.25">
      <c r="Q102" s="904"/>
      <c r="R102" s="904"/>
      <c r="S102" s="904"/>
    </row>
    <row r="103" spans="17:19" x14ac:dyDescent="0.25">
      <c r="Q103" s="904"/>
      <c r="R103" s="904"/>
      <c r="S103" s="904"/>
    </row>
    <row r="104" spans="17:19" x14ac:dyDescent="0.25">
      <c r="Q104" s="919" t="s">
        <v>223</v>
      </c>
      <c r="R104" s="918"/>
      <c r="S104" s="920">
        <f>(SUM(F$48:F$50,F$61:F$65)/SUM(F$51:F$60))*100</f>
        <v>91.898847191531743</v>
      </c>
    </row>
    <row r="105" spans="17:19" x14ac:dyDescent="0.25">
      <c r="Q105" s="919" t="s">
        <v>224</v>
      </c>
      <c r="R105" s="918"/>
      <c r="S105" s="920">
        <f>(SUM(F$48:F$50)/SUM(F$51:F$60))*100</f>
        <v>49.204669495773857</v>
      </c>
    </row>
    <row r="106" spans="17:19" x14ac:dyDescent="0.25">
      <c r="Q106" s="919" t="s">
        <v>225</v>
      </c>
      <c r="R106" s="918"/>
      <c r="S106" s="920">
        <f>(SUM(F$61:F$65)/SUM(F$51:F$60))*100</f>
        <v>42.694177695757887</v>
      </c>
    </row>
    <row r="107" spans="17:19" x14ac:dyDescent="0.25">
      <c r="Q107" s="919" t="s">
        <v>226</v>
      </c>
      <c r="R107" s="918"/>
      <c r="S107" s="920">
        <f>(SUM(F$61:F$65)/SUM(F$48:F$50))*100</f>
        <v>86.768548865925936</v>
      </c>
    </row>
    <row r="108" spans="17:19" x14ac:dyDescent="0.25">
      <c r="Q108" s="919" t="s">
        <v>227</v>
      </c>
      <c r="R108" s="918"/>
      <c r="S108" s="921">
        <f>(F$21/F$43)*100</f>
        <v>98.518399394762028</v>
      </c>
    </row>
    <row r="109" spans="17:19" x14ac:dyDescent="0.25">
      <c r="Q109" s="919" t="s">
        <v>228</v>
      </c>
      <c r="R109" s="918"/>
      <c r="S109" s="921">
        <f>(SUM(F$48)/SUM(F$28:F$33))*1000</f>
        <v>506.69712006943155</v>
      </c>
    </row>
    <row r="110" spans="17:19" x14ac:dyDescent="0.25">
      <c r="Q110" s="919" t="s">
        <v>229</v>
      </c>
      <c r="R110" s="918"/>
      <c r="S110" s="921">
        <f>(SUM(F$52:F$54)/SUM(F$48:F$51,F$55:F$65))*100</f>
        <v>23.701646905928524</v>
      </c>
    </row>
    <row r="111" spans="17:19" x14ac:dyDescent="0.25">
      <c r="Q111" s="904"/>
      <c r="R111" s="904"/>
      <c r="S111" s="904"/>
    </row>
    <row r="112" spans="17:19" x14ac:dyDescent="0.25">
      <c r="Q112" s="904"/>
      <c r="R112" s="904"/>
      <c r="S112" s="904"/>
    </row>
    <row r="113" spans="17:19" x14ac:dyDescent="0.25">
      <c r="Q113" s="904"/>
      <c r="R113" s="904"/>
      <c r="S113" s="904"/>
    </row>
    <row r="114" spans="17:19" x14ac:dyDescent="0.25">
      <c r="Q114" s="904"/>
      <c r="R114" s="904"/>
      <c r="S114" s="904"/>
    </row>
    <row r="115" spans="17:19" x14ac:dyDescent="0.25">
      <c r="Q115" s="904"/>
      <c r="R115" s="904"/>
      <c r="S115" s="904"/>
    </row>
    <row r="116" spans="17:19" x14ac:dyDescent="0.25">
      <c r="Q116" s="904"/>
      <c r="R116" s="904"/>
      <c r="S116" s="904"/>
    </row>
    <row r="117" spans="17:19" x14ac:dyDescent="0.25">
      <c r="Q117" s="904"/>
      <c r="R117" s="904"/>
      <c r="S117" s="904"/>
    </row>
    <row r="118" spans="17:19" x14ac:dyDescent="0.25">
      <c r="Q118" s="904"/>
      <c r="R118" s="904"/>
      <c r="S118" s="904"/>
    </row>
    <row r="119" spans="17:19" x14ac:dyDescent="0.25">
      <c r="Q119" s="904"/>
      <c r="R119" s="904"/>
      <c r="S119" s="904"/>
    </row>
    <row r="120" spans="17:19" x14ac:dyDescent="0.25">
      <c r="Q120" s="904"/>
      <c r="R120" s="904"/>
      <c r="S120" s="904"/>
    </row>
    <row r="121" spans="17:19" x14ac:dyDescent="0.25">
      <c r="Q121" s="904"/>
      <c r="R121" s="904"/>
      <c r="S121" s="904"/>
    </row>
    <row r="122" spans="17:19" x14ac:dyDescent="0.25">
      <c r="Q122" s="904"/>
      <c r="R122" s="904"/>
      <c r="S122" s="904"/>
    </row>
    <row r="123" spans="17:19" x14ac:dyDescent="0.25">
      <c r="Q123" s="904"/>
      <c r="R123" s="904"/>
      <c r="S123" s="904"/>
    </row>
    <row r="124" spans="17:19" x14ac:dyDescent="0.25">
      <c r="Q124" s="919" t="s">
        <v>223</v>
      </c>
      <c r="R124" s="918"/>
      <c r="S124" s="920">
        <f>(SUM(G$48:G$50,G$61:G$65)/SUM(G$51:G$60))*100</f>
        <v>90.01069308967449</v>
      </c>
    </row>
    <row r="125" spans="17:19" x14ac:dyDescent="0.25">
      <c r="Q125" s="919" t="s">
        <v>224</v>
      </c>
      <c r="R125" s="918"/>
      <c r="S125" s="920">
        <f>(SUM(G$48:G$50)/SUM(G$51:G$60))*100</f>
        <v>49.501757409310287</v>
      </c>
    </row>
    <row r="126" spans="17:19" x14ac:dyDescent="0.25">
      <c r="Q126" s="919" t="s">
        <v>225</v>
      </c>
      <c r="R126" s="918"/>
      <c r="S126" s="920">
        <f>(SUM(G$61:G$65)/SUM(G$51:G$60))*100</f>
        <v>40.508935680364203</v>
      </c>
    </row>
    <row r="127" spans="17:19" x14ac:dyDescent="0.25">
      <c r="Q127" s="919" t="s">
        <v>226</v>
      </c>
      <c r="R127" s="918"/>
      <c r="S127" s="920">
        <f>(SUM(G$61:G$65)/SUM(G$48:G$50))*100</f>
        <v>81.833328351177457</v>
      </c>
    </row>
    <row r="128" spans="17:19" x14ac:dyDescent="0.25">
      <c r="Q128" s="919" t="s">
        <v>227</v>
      </c>
      <c r="R128" s="918"/>
      <c r="S128" s="921">
        <f>(G$21/G$43)*100</f>
        <v>98.049623614631855</v>
      </c>
    </row>
    <row r="129" spans="17:19" x14ac:dyDescent="0.25">
      <c r="Q129" s="919" t="s">
        <v>228</v>
      </c>
      <c r="R129" s="918"/>
      <c r="S129" s="921">
        <f>(SUM(G$48)/SUM(G$28:G$33))*1000</f>
        <v>487.1405689768938</v>
      </c>
    </row>
    <row r="130" spans="17:19" x14ac:dyDescent="0.25">
      <c r="Q130" s="919" t="s">
        <v>229</v>
      </c>
      <c r="R130" s="918"/>
      <c r="S130" s="921">
        <f>(SUM(G$52:G$54)/SUM(G$48:G$51,G$55:G$65))*100</f>
        <v>22.393482565053276</v>
      </c>
    </row>
    <row r="147" spans="4:8" x14ac:dyDescent="0.25">
      <c r="D147" s="19"/>
      <c r="E147" s="19"/>
      <c r="F147" s="19"/>
      <c r="G147" s="19"/>
      <c r="H147" s="19"/>
    </row>
  </sheetData>
  <mergeCells count="3">
    <mergeCell ref="A1:G1"/>
    <mergeCell ref="A23:G23"/>
    <mergeCell ref="A46:G46"/>
  </mergeCells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Z147"/>
  <sheetViews>
    <sheetView zoomScaleNormal="100" workbookViewId="0">
      <selection sqref="A1:G1"/>
    </sheetView>
  </sheetViews>
  <sheetFormatPr defaultRowHeight="15" x14ac:dyDescent="0.25"/>
  <cols>
    <col min="1" max="9" width="9.140625" style="18"/>
    <col min="10" max="11" width="11.140625" style="18" bestFit="1" customWidth="1"/>
    <col min="12" max="12" width="11.140625" style="18" customWidth="1"/>
    <col min="13" max="14" width="11.140625" style="18" bestFit="1" customWidth="1"/>
    <col min="15" max="15" width="11.140625" style="18" customWidth="1"/>
    <col min="16" max="17" width="11.140625" style="18" bestFit="1" customWidth="1"/>
    <col min="18" max="18" width="11.140625" style="18" customWidth="1"/>
    <col min="19" max="20" width="11.140625" style="18" bestFit="1" customWidth="1"/>
    <col min="21" max="21" width="11.140625" style="18" customWidth="1"/>
    <col min="22" max="23" width="11.140625" style="18" bestFit="1" customWidth="1"/>
    <col min="24" max="24" width="11.140625" style="18" customWidth="1"/>
    <col min="25" max="26" width="11.140625" style="18" bestFit="1" customWidth="1"/>
    <col min="27" max="16384" width="9.140625" style="18"/>
  </cols>
  <sheetData>
    <row r="1" spans="1:26" x14ac:dyDescent="0.25">
      <c r="A1" s="922" t="s">
        <v>183</v>
      </c>
      <c r="B1" s="923"/>
      <c r="C1" s="923"/>
      <c r="D1" s="923"/>
      <c r="E1" s="923"/>
      <c r="F1" s="923"/>
      <c r="G1" s="924"/>
      <c r="J1" s="20" t="s">
        <v>23</v>
      </c>
      <c r="K1" s="20" t="s">
        <v>24</v>
      </c>
      <c r="L1" s="20"/>
      <c r="M1" s="20" t="s">
        <v>23</v>
      </c>
      <c r="N1" s="20" t="s">
        <v>24</v>
      </c>
      <c r="O1" s="20"/>
      <c r="P1" s="20" t="s">
        <v>23</v>
      </c>
      <c r="Q1" s="20" t="s">
        <v>24</v>
      </c>
      <c r="R1" s="20"/>
      <c r="S1" s="20" t="s">
        <v>23</v>
      </c>
      <c r="T1" s="20" t="s">
        <v>24</v>
      </c>
      <c r="U1" s="20"/>
      <c r="V1" s="20" t="s">
        <v>23</v>
      </c>
      <c r="W1" s="20" t="s">
        <v>24</v>
      </c>
      <c r="X1" s="20"/>
      <c r="Y1" s="20" t="s">
        <v>23</v>
      </c>
      <c r="Z1" s="20" t="s">
        <v>24</v>
      </c>
    </row>
    <row r="2" spans="1:26" x14ac:dyDescent="0.25">
      <c r="A2" s="729" t="s">
        <v>1</v>
      </c>
      <c r="B2" s="723">
        <v>2010</v>
      </c>
      <c r="C2" s="723">
        <v>2015</v>
      </c>
      <c r="D2" s="723">
        <v>2020</v>
      </c>
      <c r="E2" s="723">
        <v>2025</v>
      </c>
      <c r="F2" s="723">
        <v>2030</v>
      </c>
      <c r="G2" s="732">
        <v>2035</v>
      </c>
      <c r="J2" s="1">
        <f>B2</f>
        <v>2010</v>
      </c>
      <c r="K2" s="1">
        <f>B24</f>
        <v>2010</v>
      </c>
      <c r="L2" s="1"/>
      <c r="M2" s="1">
        <v>2015</v>
      </c>
      <c r="N2" s="1">
        <v>2015</v>
      </c>
      <c r="O2" s="1"/>
      <c r="P2" s="1">
        <v>2020</v>
      </c>
      <c r="Q2" s="1">
        <v>2020</v>
      </c>
      <c r="R2" s="1"/>
      <c r="S2" s="1">
        <v>2025</v>
      </c>
      <c r="T2" s="1">
        <v>2025</v>
      </c>
      <c r="U2" s="1"/>
      <c r="V2" s="1">
        <v>2030</v>
      </c>
      <c r="W2" s="1">
        <v>2030</v>
      </c>
      <c r="X2" s="1"/>
      <c r="Y2" s="1">
        <v>2035</v>
      </c>
      <c r="Z2" s="1">
        <v>2035</v>
      </c>
    </row>
    <row r="3" spans="1:26" x14ac:dyDescent="0.25">
      <c r="A3" s="729" t="s">
        <v>2</v>
      </c>
      <c r="B3" s="723">
        <v>65</v>
      </c>
      <c r="C3" s="724">
        <v>62.526487861651816</v>
      </c>
      <c r="D3" s="724">
        <v>65.4206355276214</v>
      </c>
      <c r="E3" s="724">
        <v>64.130517738674698</v>
      </c>
      <c r="F3" s="724">
        <v>60.843017606404374</v>
      </c>
      <c r="G3" s="733">
        <v>52.431101755030475</v>
      </c>
      <c r="I3" s="21" t="s">
        <v>2</v>
      </c>
      <c r="J3" s="20">
        <f>-B3/B$66</f>
        <v>-2.7600849256900213E-2</v>
      </c>
      <c r="K3" s="20">
        <f>B25/B$66</f>
        <v>2.2929936305732482E-2</v>
      </c>
      <c r="L3" s="21" t="s">
        <v>2</v>
      </c>
      <c r="M3" s="20">
        <f>-C3/C$66</f>
        <v>-2.7787431673755858E-2</v>
      </c>
      <c r="N3" s="20">
        <f>C25/C$66</f>
        <v>2.691936947435554E-2</v>
      </c>
      <c r="O3" s="21" t="s">
        <v>2</v>
      </c>
      <c r="P3" s="20">
        <f>-D3/D$66</f>
        <v>-3.0468290357189988E-2</v>
      </c>
      <c r="Q3" s="20">
        <f>D25/D$66</f>
        <v>2.9262409196973999E-2</v>
      </c>
      <c r="R3" s="21" t="s">
        <v>2</v>
      </c>
      <c r="S3" s="20">
        <f>-E3/E$66</f>
        <v>-3.145288610915143E-2</v>
      </c>
      <c r="T3" s="20">
        <f>E25/E$66</f>
        <v>3.0219990233839887E-2</v>
      </c>
      <c r="U3" s="21" t="s">
        <v>2</v>
      </c>
      <c r="V3" s="20">
        <f>-F3/F$66</f>
        <v>-3.1650331879680409E-2</v>
      </c>
      <c r="W3" s="20">
        <f>F25/F$66</f>
        <v>3.0409113634748575E-2</v>
      </c>
      <c r="X3" s="21" t="s">
        <v>2</v>
      </c>
      <c r="Y3" s="20">
        <f>-G3/G$66</f>
        <v>-2.9323669305129078E-2</v>
      </c>
      <c r="Z3" s="20">
        <f>G25/G$66</f>
        <v>2.8173723099314246E-2</v>
      </c>
    </row>
    <row r="4" spans="1:26" x14ac:dyDescent="0.25">
      <c r="A4" s="729" t="s">
        <v>3</v>
      </c>
      <c r="B4" s="723">
        <v>78</v>
      </c>
      <c r="C4" s="724">
        <v>60.703986603301175</v>
      </c>
      <c r="D4" s="724">
        <v>59.004347336840695</v>
      </c>
      <c r="E4" s="724">
        <v>61.828735911722113</v>
      </c>
      <c r="F4" s="724">
        <v>60.186220142179437</v>
      </c>
      <c r="G4" s="733">
        <v>56.783517558143934</v>
      </c>
      <c r="I4" s="21" t="s">
        <v>3</v>
      </c>
      <c r="J4" s="20">
        <f t="shared" ref="J4:J20" si="0">-B4/B$66</f>
        <v>-3.3121019108280254E-2</v>
      </c>
      <c r="K4" s="20">
        <f t="shared" ref="K4:K20" si="1">B26/B$66</f>
        <v>2.7600849256900213E-2</v>
      </c>
      <c r="L4" s="21" t="s">
        <v>3</v>
      </c>
      <c r="M4" s="20">
        <f t="shared" ref="M4:M20" si="2">-C4/C$66</f>
        <v>-2.6977492863442282E-2</v>
      </c>
      <c r="N4" s="20">
        <f t="shared" ref="N4:N20" si="3">C26/C$66</f>
        <v>2.2414377087150543E-2</v>
      </c>
      <c r="O4" s="21" t="s">
        <v>3</v>
      </c>
      <c r="P4" s="20">
        <f t="shared" ref="P4:P20" si="4">-D4/D$66</f>
        <v>-2.7480038561171038E-2</v>
      </c>
      <c r="Q4" s="20">
        <f t="shared" ref="Q4:Q20" si="5">D26/D$66</f>
        <v>2.6846420597309385E-2</v>
      </c>
      <c r="R4" s="21" t="s">
        <v>3</v>
      </c>
      <c r="S4" s="20">
        <f t="shared" ref="S4:S20" si="6">-E4/E$66</f>
        <v>-3.0323974567437902E-2</v>
      </c>
      <c r="T4" s="20">
        <f t="shared" ref="T4:T20" si="7">E26/E$66</f>
        <v>2.9104991673039756E-2</v>
      </c>
      <c r="U4" s="21" t="s">
        <v>3</v>
      </c>
      <c r="V4" s="20">
        <f t="shared" ref="V4:V20" si="8">-F4/F$66</f>
        <v>-3.1308668061246402E-2</v>
      </c>
      <c r="W4" s="20">
        <f t="shared" ref="W4:W20" si="9">F26/F$66</f>
        <v>3.0092779278592729E-2</v>
      </c>
      <c r="X4" s="21" t="s">
        <v>3</v>
      </c>
      <c r="Y4" s="20">
        <f t="shared" ref="Y4:Y20" si="10">-G4/G$66</f>
        <v>-3.175788864092001E-2</v>
      </c>
      <c r="Z4" s="20">
        <f t="shared" ref="Z4:Z20" si="11">G26/G$66</f>
        <v>3.0521187202871298E-2</v>
      </c>
    </row>
    <row r="5" spans="1:26" x14ac:dyDescent="0.25">
      <c r="A5" s="729" t="s">
        <v>4</v>
      </c>
      <c r="B5" s="723">
        <v>92</v>
      </c>
      <c r="C5" s="724">
        <v>73.058529096180621</v>
      </c>
      <c r="D5" s="724">
        <v>56.60016030288665</v>
      </c>
      <c r="E5" s="724">
        <v>55.665245585110199</v>
      </c>
      <c r="F5" s="724">
        <v>58.369932043912826</v>
      </c>
      <c r="G5" s="733">
        <v>56.345798079218561</v>
      </c>
      <c r="I5" s="21" t="s">
        <v>4</v>
      </c>
      <c r="J5" s="20">
        <f t="shared" si="0"/>
        <v>-3.9065817409766453E-2</v>
      </c>
      <c r="K5" s="20">
        <f t="shared" si="1"/>
        <v>2.3354564755838639E-2</v>
      </c>
      <c r="L5" s="21" t="s">
        <v>4</v>
      </c>
      <c r="M5" s="20">
        <f t="shared" si="2"/>
        <v>-3.2467982048457765E-2</v>
      </c>
      <c r="N5" s="20">
        <f t="shared" si="3"/>
        <v>2.757348049799576E-2</v>
      </c>
      <c r="O5" s="21" t="s">
        <v>4</v>
      </c>
      <c r="P5" s="20">
        <f t="shared" si="4"/>
        <v>-2.6360338820672864E-2</v>
      </c>
      <c r="Q5" s="20">
        <f t="shared" si="5"/>
        <v>2.1871507284474984E-2</v>
      </c>
      <c r="R5" s="21" t="s">
        <v>4</v>
      </c>
      <c r="S5" s="20">
        <f t="shared" si="6"/>
        <v>-2.7301083655068552E-2</v>
      </c>
      <c r="T5" s="20">
        <f t="shared" si="7"/>
        <v>2.6915142589429737E-2</v>
      </c>
      <c r="U5" s="21" t="s">
        <v>4</v>
      </c>
      <c r="V5" s="20">
        <f t="shared" si="8"/>
        <v>-3.0363841138441032E-2</v>
      </c>
      <c r="W5" s="20">
        <f t="shared" si="9"/>
        <v>2.9103124121460943E-2</v>
      </c>
      <c r="X5" s="21" t="s">
        <v>4</v>
      </c>
      <c r="Y5" s="20">
        <f t="shared" si="10"/>
        <v>-3.1513080868075721E-2</v>
      </c>
      <c r="Z5" s="20">
        <f t="shared" si="11"/>
        <v>3.030138269678774E-2</v>
      </c>
    </row>
    <row r="6" spans="1:26" x14ac:dyDescent="0.25">
      <c r="A6" s="729" t="s">
        <v>5</v>
      </c>
      <c r="B6" s="723">
        <v>75</v>
      </c>
      <c r="C6" s="724">
        <v>87.909451257479944</v>
      </c>
      <c r="D6" s="724">
        <v>68.087962779287352</v>
      </c>
      <c r="E6" s="724">
        <v>52.568879436704492</v>
      </c>
      <c r="F6" s="724">
        <v>52.376088418998961</v>
      </c>
      <c r="G6" s="733">
        <v>54.894626515833849</v>
      </c>
      <c r="I6" s="21" t="s">
        <v>5</v>
      </c>
      <c r="J6" s="20">
        <f t="shared" si="0"/>
        <v>-3.1847133757961783E-2</v>
      </c>
      <c r="K6" s="20">
        <f t="shared" si="1"/>
        <v>3.1847133757961783E-2</v>
      </c>
      <c r="L6" s="21" t="s">
        <v>5</v>
      </c>
      <c r="M6" s="20">
        <f t="shared" si="2"/>
        <v>-3.9067888727407275E-2</v>
      </c>
      <c r="N6" s="20">
        <f t="shared" si="3"/>
        <v>2.2658450809880618E-2</v>
      </c>
      <c r="O6" s="21" t="s">
        <v>5</v>
      </c>
      <c r="P6" s="20">
        <f t="shared" si="4"/>
        <v>-3.171054214098825E-2</v>
      </c>
      <c r="Q6" s="20">
        <f t="shared" si="5"/>
        <v>2.7559390655058184E-2</v>
      </c>
      <c r="R6" s="21" t="s">
        <v>5</v>
      </c>
      <c r="S6" s="20">
        <f t="shared" si="6"/>
        <v>-2.5782467319942593E-2</v>
      </c>
      <c r="T6" s="20">
        <f t="shared" si="7"/>
        <v>2.1328820851076003E-2</v>
      </c>
      <c r="U6" s="21" t="s">
        <v>5</v>
      </c>
      <c r="V6" s="20">
        <f t="shared" si="8"/>
        <v>-2.7245863966587843E-2</v>
      </c>
      <c r="W6" s="20">
        <f t="shared" si="9"/>
        <v>2.7143131188106125E-2</v>
      </c>
      <c r="X6" s="21" t="s">
        <v>5</v>
      </c>
      <c r="Y6" s="20">
        <f t="shared" si="10"/>
        <v>-3.0701469560945074E-2</v>
      </c>
      <c r="Z6" s="20">
        <f t="shared" si="11"/>
        <v>2.9372948738839812E-2</v>
      </c>
    </row>
    <row r="7" spans="1:26" x14ac:dyDescent="0.25">
      <c r="A7" s="729" t="s">
        <v>6</v>
      </c>
      <c r="B7" s="723">
        <v>48</v>
      </c>
      <c r="C7" s="724">
        <v>72.07844826213028</v>
      </c>
      <c r="D7" s="724">
        <v>83.467279807515453</v>
      </c>
      <c r="E7" s="724">
        <v>62.889487483947285</v>
      </c>
      <c r="F7" s="724">
        <v>48.451361758592974</v>
      </c>
      <c r="G7" s="733">
        <v>48.964529932146007</v>
      </c>
      <c r="I7" s="21" t="s">
        <v>6</v>
      </c>
      <c r="J7" s="20">
        <f t="shared" si="0"/>
        <v>-2.038216560509554E-2</v>
      </c>
      <c r="K7" s="20">
        <f t="shared" si="1"/>
        <v>2.2929936305732482E-2</v>
      </c>
      <c r="L7" s="21" t="s">
        <v>6</v>
      </c>
      <c r="M7" s="20">
        <f t="shared" si="2"/>
        <v>-3.2032423773200237E-2</v>
      </c>
      <c r="N7" s="20">
        <f t="shared" si="3"/>
        <v>3.1902992358425683E-2</v>
      </c>
      <c r="O7" s="21" t="s">
        <v>6</v>
      </c>
      <c r="P7" s="20">
        <f t="shared" si="4"/>
        <v>-3.8873136831978211E-2</v>
      </c>
      <c r="Q7" s="20">
        <f t="shared" si="5"/>
        <v>2.1778393258551562E-2</v>
      </c>
      <c r="R7" s="21" t="s">
        <v>6</v>
      </c>
      <c r="S7" s="20">
        <f t="shared" si="6"/>
        <v>-3.0844221394810408E-2</v>
      </c>
      <c r="T7" s="20">
        <f t="shared" si="7"/>
        <v>2.7553056063587576E-2</v>
      </c>
      <c r="U7" s="21" t="s">
        <v>6</v>
      </c>
      <c r="V7" s="20">
        <f t="shared" si="8"/>
        <v>-2.5204234438242362E-2</v>
      </c>
      <c r="W7" s="20">
        <f t="shared" si="9"/>
        <v>2.0726239510384464E-2</v>
      </c>
      <c r="X7" s="21" t="s">
        <v>6</v>
      </c>
      <c r="Y7" s="20">
        <f t="shared" si="10"/>
        <v>-2.7384884836481334E-2</v>
      </c>
      <c r="Z7" s="20">
        <f t="shared" si="11"/>
        <v>2.7598635222581398E-2</v>
      </c>
    </row>
    <row r="8" spans="1:26" x14ac:dyDescent="0.25">
      <c r="A8" s="729" t="s">
        <v>7</v>
      </c>
      <c r="B8" s="723">
        <v>73</v>
      </c>
      <c r="C8" s="724">
        <v>43.612576365187934</v>
      </c>
      <c r="D8" s="724">
        <v>68.885840611066172</v>
      </c>
      <c r="E8" s="724">
        <v>78.565496876925835</v>
      </c>
      <c r="F8" s="724">
        <v>57.401196245167725</v>
      </c>
      <c r="G8" s="733">
        <v>44.201363219653309</v>
      </c>
      <c r="I8" s="21" t="s">
        <v>7</v>
      </c>
      <c r="J8" s="20">
        <f t="shared" si="0"/>
        <v>-3.0997876857749469E-2</v>
      </c>
      <c r="K8" s="20">
        <f t="shared" si="1"/>
        <v>2.37791932059448E-2</v>
      </c>
      <c r="L8" s="21" t="s">
        <v>7</v>
      </c>
      <c r="M8" s="20">
        <f t="shared" si="2"/>
        <v>-1.9381889616854359E-2</v>
      </c>
      <c r="N8" s="20">
        <f t="shared" si="3"/>
        <v>2.2629473202010551E-2</v>
      </c>
      <c r="O8" s="21" t="s">
        <v>7</v>
      </c>
      <c r="P8" s="20">
        <f t="shared" si="4"/>
        <v>-3.2082137024653637E-2</v>
      </c>
      <c r="Q8" s="20">
        <f t="shared" si="5"/>
        <v>3.2049488523396313E-2</v>
      </c>
      <c r="R8" s="21" t="s">
        <v>7</v>
      </c>
      <c r="S8" s="20">
        <f t="shared" si="6"/>
        <v>-3.853253821290463E-2</v>
      </c>
      <c r="T8" s="20">
        <f t="shared" si="7"/>
        <v>2.0923992126571436E-2</v>
      </c>
      <c r="U8" s="21" t="s">
        <v>7</v>
      </c>
      <c r="V8" s="20">
        <f t="shared" si="8"/>
        <v>-2.9859908053919228E-2</v>
      </c>
      <c r="W8" s="20">
        <f t="shared" si="9"/>
        <v>2.7805427102598149E-2</v>
      </c>
      <c r="X8" s="21" t="s">
        <v>7</v>
      </c>
      <c r="Y8" s="20">
        <f t="shared" si="10"/>
        <v>-2.4720940710818672E-2</v>
      </c>
      <c r="Z8" s="20">
        <f t="shared" si="11"/>
        <v>2.0295245597651938E-2</v>
      </c>
    </row>
    <row r="9" spans="1:26" x14ac:dyDescent="0.25">
      <c r="A9" s="729" t="s">
        <v>8</v>
      </c>
      <c r="B9" s="723">
        <v>70</v>
      </c>
      <c r="C9" s="724">
        <v>68.864748099828006</v>
      </c>
      <c r="D9" s="724">
        <v>39.536274597306367</v>
      </c>
      <c r="E9" s="724">
        <v>66.188095287488977</v>
      </c>
      <c r="F9" s="724">
        <v>74.05598865957954</v>
      </c>
      <c r="G9" s="733">
        <v>52.255677698911605</v>
      </c>
      <c r="I9" s="21" t="s">
        <v>8</v>
      </c>
      <c r="J9" s="20">
        <f t="shared" si="0"/>
        <v>-2.9723991507430998E-2</v>
      </c>
      <c r="K9" s="20">
        <f t="shared" si="1"/>
        <v>2.0806794055201697E-2</v>
      </c>
      <c r="L9" s="21" t="s">
        <v>8</v>
      </c>
      <c r="M9" s="20">
        <f t="shared" si="2"/>
        <v>-3.0604221474719927E-2</v>
      </c>
      <c r="N9" s="20">
        <f t="shared" si="3"/>
        <v>2.3673045867357759E-2</v>
      </c>
      <c r="O9" s="21" t="s">
        <v>8</v>
      </c>
      <c r="P9" s="20">
        <f t="shared" si="4"/>
        <v>-1.8413191561915152E-2</v>
      </c>
      <c r="Q9" s="20">
        <f t="shared" si="5"/>
        <v>2.2281496846685962E-2</v>
      </c>
      <c r="R9" s="21" t="s">
        <v>8</v>
      </c>
      <c r="S9" s="20">
        <f t="shared" si="6"/>
        <v>-3.2462027382067965E-2</v>
      </c>
      <c r="T9" s="20">
        <f t="shared" si="7"/>
        <v>3.2305965902810319E-2</v>
      </c>
      <c r="U9" s="21" t="s">
        <v>8</v>
      </c>
      <c r="V9" s="20">
        <f t="shared" si="8"/>
        <v>-3.8523674711801625E-2</v>
      </c>
      <c r="W9" s="20">
        <f t="shared" si="9"/>
        <v>2.0040522167280292E-2</v>
      </c>
      <c r="X9" s="21" t="s">
        <v>8</v>
      </c>
      <c r="Y9" s="20">
        <f t="shared" si="10"/>
        <v>-2.922555812993714E-2</v>
      </c>
      <c r="Z9" s="20">
        <f t="shared" si="11"/>
        <v>2.8423681425436848E-2</v>
      </c>
    </row>
    <row r="10" spans="1:26" x14ac:dyDescent="0.25">
      <c r="A10" s="729" t="s">
        <v>9</v>
      </c>
      <c r="B10" s="723">
        <v>66</v>
      </c>
      <c r="C10" s="724">
        <v>65.997974305240163</v>
      </c>
      <c r="D10" s="724">
        <v>64.707722648928353</v>
      </c>
      <c r="E10" s="724">
        <v>35.487493989119471</v>
      </c>
      <c r="F10" s="724">
        <v>63.540808806502987</v>
      </c>
      <c r="G10" s="733">
        <v>69.396529270633252</v>
      </c>
      <c r="I10" s="21" t="s">
        <v>9</v>
      </c>
      <c r="J10" s="20">
        <f t="shared" si="0"/>
        <v>-2.802547770700637E-2</v>
      </c>
      <c r="K10" s="20">
        <f t="shared" si="1"/>
        <v>2.0806794055201697E-2</v>
      </c>
      <c r="L10" s="21" t="s">
        <v>9</v>
      </c>
      <c r="M10" s="20">
        <f t="shared" si="2"/>
        <v>-2.9330196918639268E-2</v>
      </c>
      <c r="N10" s="20">
        <f t="shared" si="3"/>
        <v>2.0604323010746255E-2</v>
      </c>
      <c r="O10" s="21" t="s">
        <v>9</v>
      </c>
      <c r="P10" s="20">
        <f t="shared" si="4"/>
        <v>-3.0136266120307897E-2</v>
      </c>
      <c r="Q10" s="20">
        <f t="shared" si="5"/>
        <v>2.3590972985901404E-2</v>
      </c>
      <c r="R10" s="21" t="s">
        <v>9</v>
      </c>
      <c r="S10" s="20">
        <f t="shared" si="6"/>
        <v>-1.7404882201127816E-2</v>
      </c>
      <c r="T10" s="20">
        <f t="shared" si="7"/>
        <v>2.2000792587481974E-2</v>
      </c>
      <c r="U10" s="21" t="s">
        <v>9</v>
      </c>
      <c r="V10" s="20">
        <f t="shared" si="8"/>
        <v>-3.3053713733249328E-2</v>
      </c>
      <c r="W10" s="20">
        <f t="shared" si="9"/>
        <v>3.2809607222647828E-2</v>
      </c>
      <c r="X10" s="21" t="s">
        <v>9</v>
      </c>
      <c r="Y10" s="20">
        <f t="shared" si="10"/>
        <v>-3.8812094484749537E-2</v>
      </c>
      <c r="Z10" s="20">
        <f t="shared" si="11"/>
        <v>1.9236706427828522E-2</v>
      </c>
    </row>
    <row r="11" spans="1:26" x14ac:dyDescent="0.25">
      <c r="A11" s="729" t="s">
        <v>10</v>
      </c>
      <c r="B11" s="723">
        <v>51</v>
      </c>
      <c r="C11" s="724">
        <v>62.763560528771634</v>
      </c>
      <c r="D11" s="724">
        <v>61.981958794078722</v>
      </c>
      <c r="E11" s="724">
        <v>60.580305986899461</v>
      </c>
      <c r="F11" s="724">
        <v>31.488863389148289</v>
      </c>
      <c r="G11" s="733">
        <v>60.983552609329791</v>
      </c>
      <c r="I11" s="21" t="s">
        <v>10</v>
      </c>
      <c r="J11" s="20">
        <f t="shared" si="0"/>
        <v>-2.1656050955414011E-2</v>
      </c>
      <c r="K11" s="20">
        <f t="shared" si="1"/>
        <v>2.2505307855626325E-2</v>
      </c>
      <c r="L11" s="21" t="s">
        <v>10</v>
      </c>
      <c r="M11" s="20">
        <f t="shared" si="2"/>
        <v>-2.7892789271225318E-2</v>
      </c>
      <c r="N11" s="20">
        <f t="shared" si="3"/>
        <v>2.0426171236086081E-2</v>
      </c>
      <c r="O11" s="21" t="s">
        <v>10</v>
      </c>
      <c r="P11" s="20">
        <f t="shared" si="4"/>
        <v>-2.8866798712892883E-2</v>
      </c>
      <c r="Q11" s="20">
        <f t="shared" si="5"/>
        <v>2.0304678163810888E-2</v>
      </c>
      <c r="R11" s="21" t="s">
        <v>10</v>
      </c>
      <c r="S11" s="20">
        <f t="shared" si="6"/>
        <v>-2.9711680676396648E-2</v>
      </c>
      <c r="T11" s="20">
        <f t="shared" si="7"/>
        <v>2.3484640207159107E-2</v>
      </c>
      <c r="U11" s="21" t="s">
        <v>10</v>
      </c>
      <c r="V11" s="20">
        <f t="shared" si="8"/>
        <v>-1.6380400183760035E-2</v>
      </c>
      <c r="W11" s="20">
        <f t="shared" si="9"/>
        <v>2.1701156245549576E-2</v>
      </c>
      <c r="X11" s="21" t="s">
        <v>10</v>
      </c>
      <c r="Y11" s="20">
        <f t="shared" si="10"/>
        <v>-3.4106884461880579E-2</v>
      </c>
      <c r="Z11" s="20">
        <f t="shared" si="11"/>
        <v>3.3595954483846162E-2</v>
      </c>
    </row>
    <row r="12" spans="1:26" x14ac:dyDescent="0.25">
      <c r="A12" s="730" t="s">
        <v>11</v>
      </c>
      <c r="B12" s="725">
        <v>92</v>
      </c>
      <c r="C12" s="726">
        <v>45.565141819466</v>
      </c>
      <c r="D12" s="726">
        <v>59.553487601700162</v>
      </c>
      <c r="E12" s="726">
        <v>57.844570050733324</v>
      </c>
      <c r="F12" s="726">
        <v>56.378809594082441</v>
      </c>
      <c r="G12" s="734">
        <v>27.482262331443689</v>
      </c>
      <c r="I12" s="21" t="s">
        <v>11</v>
      </c>
      <c r="J12" s="20">
        <f t="shared" si="0"/>
        <v>-3.9065817409766453E-2</v>
      </c>
      <c r="K12" s="20">
        <f t="shared" si="1"/>
        <v>4.0764331210191081E-2</v>
      </c>
      <c r="L12" s="21" t="s">
        <v>11</v>
      </c>
      <c r="M12" s="20">
        <f t="shared" si="2"/>
        <v>-2.0249630329707734E-2</v>
      </c>
      <c r="N12" s="20">
        <f t="shared" si="3"/>
        <v>2.1214825988013938E-2</v>
      </c>
      <c r="O12" s="21" t="s">
        <v>11</v>
      </c>
      <c r="P12" s="20">
        <f t="shared" si="4"/>
        <v>-2.7735789134390374E-2</v>
      </c>
      <c r="Q12" s="20">
        <f t="shared" si="5"/>
        <v>2.0103339344730426E-2</v>
      </c>
      <c r="R12" s="21" t="s">
        <v>11</v>
      </c>
      <c r="S12" s="20">
        <f t="shared" si="6"/>
        <v>-2.8369935843217876E-2</v>
      </c>
      <c r="T12" s="20">
        <f t="shared" si="7"/>
        <v>2.0082478624976762E-2</v>
      </c>
      <c r="U12" s="21" t="s">
        <v>11</v>
      </c>
      <c r="V12" s="20">
        <f t="shared" si="8"/>
        <v>-2.9328065977552553E-2</v>
      </c>
      <c r="W12" s="20">
        <f t="shared" si="9"/>
        <v>2.3524406656781446E-2</v>
      </c>
      <c r="X12" s="21" t="s">
        <v>11</v>
      </c>
      <c r="Y12" s="20">
        <f t="shared" si="10"/>
        <v>-1.537028110012471E-2</v>
      </c>
      <c r="Z12" s="20">
        <f t="shared" si="11"/>
        <v>2.1613297560986663E-2</v>
      </c>
    </row>
    <row r="13" spans="1:26" x14ac:dyDescent="0.25">
      <c r="A13" s="730" t="s">
        <v>12</v>
      </c>
      <c r="B13" s="725">
        <v>104</v>
      </c>
      <c r="C13" s="726">
        <v>84.63724148579341</v>
      </c>
      <c r="D13" s="726">
        <v>39.95084636998623</v>
      </c>
      <c r="E13" s="726">
        <v>56.034958445196985</v>
      </c>
      <c r="F13" s="726">
        <v>53.250749821053205</v>
      </c>
      <c r="G13" s="734">
        <v>51.787039552050835</v>
      </c>
      <c r="I13" s="21" t="s">
        <v>12</v>
      </c>
      <c r="J13" s="20">
        <f t="shared" si="0"/>
        <v>-4.4161358811040337E-2</v>
      </c>
      <c r="K13" s="20">
        <f t="shared" si="1"/>
        <v>4.6709129511677279E-2</v>
      </c>
      <c r="L13" s="21" t="s">
        <v>12</v>
      </c>
      <c r="M13" s="20">
        <f t="shared" si="2"/>
        <v>-3.7613684140478894E-2</v>
      </c>
      <c r="N13" s="20">
        <f t="shared" si="3"/>
        <v>3.9739073776253263E-2</v>
      </c>
      <c r="O13" s="21" t="s">
        <v>12</v>
      </c>
      <c r="P13" s="20">
        <f t="shared" si="4"/>
        <v>-1.8606269679271134E-2</v>
      </c>
      <c r="Q13" s="20">
        <f t="shared" si="5"/>
        <v>1.9747299217345412E-2</v>
      </c>
      <c r="R13" s="21" t="s">
        <v>12</v>
      </c>
      <c r="S13" s="20">
        <f t="shared" si="6"/>
        <v>-2.7482409752088124E-2</v>
      </c>
      <c r="T13" s="20">
        <f t="shared" si="7"/>
        <v>1.979629311587839E-2</v>
      </c>
      <c r="U13" s="21" t="s">
        <v>12</v>
      </c>
      <c r="V13" s="20">
        <f t="shared" si="8"/>
        <v>-2.7700859868277791E-2</v>
      </c>
      <c r="W13" s="20">
        <f t="shared" si="9"/>
        <v>1.9848667323001872E-2</v>
      </c>
      <c r="X13" s="21" t="s">
        <v>12</v>
      </c>
      <c r="Y13" s="20">
        <f t="shared" si="10"/>
        <v>-2.8963458162888572E-2</v>
      </c>
      <c r="Z13" s="20">
        <f t="shared" si="11"/>
        <v>2.3708836618611531E-2</v>
      </c>
    </row>
    <row r="14" spans="1:26" x14ac:dyDescent="0.25">
      <c r="A14" s="730" t="s">
        <v>13</v>
      </c>
      <c r="B14" s="725">
        <v>112</v>
      </c>
      <c r="C14" s="726">
        <v>95.319895246271543</v>
      </c>
      <c r="D14" s="726">
        <v>77.116049362713341</v>
      </c>
      <c r="E14" s="726">
        <v>34.41070017783413</v>
      </c>
      <c r="F14" s="726">
        <v>52.451585751970406</v>
      </c>
      <c r="G14" s="734">
        <v>48.439558416430124</v>
      </c>
      <c r="I14" s="21" t="s">
        <v>13</v>
      </c>
      <c r="J14" s="20">
        <f t="shared" si="0"/>
        <v>-4.75583864118896E-2</v>
      </c>
      <c r="K14" s="20">
        <f t="shared" si="1"/>
        <v>3.9065817409766453E-2</v>
      </c>
      <c r="L14" s="21" t="s">
        <v>13</v>
      </c>
      <c r="M14" s="20">
        <f t="shared" si="2"/>
        <v>-4.2361168312634589E-2</v>
      </c>
      <c r="N14" s="20">
        <f t="shared" si="3"/>
        <v>4.6168814707072972E-2</v>
      </c>
      <c r="O14" s="21" t="s">
        <v>13</v>
      </c>
      <c r="P14" s="20">
        <f t="shared" si="4"/>
        <v>-3.5915184318111956E-2</v>
      </c>
      <c r="Q14" s="20">
        <f t="shared" si="5"/>
        <v>3.8492297396117252E-2</v>
      </c>
      <c r="R14" s="21" t="s">
        <v>13</v>
      </c>
      <c r="S14" s="20">
        <f t="shared" si="6"/>
        <v>-1.6876767439176155E-2</v>
      </c>
      <c r="T14" s="20">
        <f t="shared" si="7"/>
        <v>1.8203366251357708E-2</v>
      </c>
      <c r="U14" s="21" t="s">
        <v>13</v>
      </c>
      <c r="V14" s="20">
        <f t="shared" si="8"/>
        <v>-2.728513742373349E-2</v>
      </c>
      <c r="W14" s="20">
        <f t="shared" si="9"/>
        <v>1.9578659450224752E-2</v>
      </c>
      <c r="X14" s="21" t="s">
        <v>13</v>
      </c>
      <c r="Y14" s="20">
        <f t="shared" si="10"/>
        <v>-2.7091278739981788E-2</v>
      </c>
      <c r="Z14" s="20">
        <f t="shared" si="11"/>
        <v>1.9732764883002071E-2</v>
      </c>
    </row>
    <row r="15" spans="1:26" x14ac:dyDescent="0.25">
      <c r="A15" s="730" t="s">
        <v>14</v>
      </c>
      <c r="B15" s="725">
        <v>81</v>
      </c>
      <c r="C15" s="726">
        <v>103.36072909224717</v>
      </c>
      <c r="D15" s="726">
        <v>85.884502755108969</v>
      </c>
      <c r="E15" s="726">
        <v>69.128002426203182</v>
      </c>
      <c r="F15" s="726">
        <v>28.839325330814159</v>
      </c>
      <c r="G15" s="734">
        <v>48.543865027952542</v>
      </c>
      <c r="I15" s="21" t="s">
        <v>14</v>
      </c>
      <c r="J15" s="20">
        <f t="shared" si="0"/>
        <v>-3.4394904458598725E-2</v>
      </c>
      <c r="K15" s="20">
        <f t="shared" si="1"/>
        <v>2.6751592356687899E-2</v>
      </c>
      <c r="L15" s="21" t="s">
        <v>14</v>
      </c>
      <c r="M15" s="20">
        <f t="shared" si="2"/>
        <v>-4.5934599809210074E-2</v>
      </c>
      <c r="N15" s="20">
        <f t="shared" si="3"/>
        <v>3.8323920423034168E-2</v>
      </c>
      <c r="O15" s="21" t="s">
        <v>14</v>
      </c>
      <c r="P15" s="20">
        <f t="shared" si="4"/>
        <v>-3.9998907776136135E-2</v>
      </c>
      <c r="Q15" s="20">
        <f t="shared" si="5"/>
        <v>4.4879431339841638E-2</v>
      </c>
      <c r="R15" s="21" t="s">
        <v>14</v>
      </c>
      <c r="S15" s="20">
        <f t="shared" si="6"/>
        <v>-3.3903908216123588E-2</v>
      </c>
      <c r="T15" s="20">
        <f t="shared" si="7"/>
        <v>3.6717621109337871E-2</v>
      </c>
      <c r="U15" s="21" t="s">
        <v>14</v>
      </c>
      <c r="V15" s="20">
        <f t="shared" si="8"/>
        <v>-1.5002119451259151E-2</v>
      </c>
      <c r="W15" s="20">
        <f t="shared" si="9"/>
        <v>1.6411832113273492E-2</v>
      </c>
      <c r="X15" s="21" t="s">
        <v>14</v>
      </c>
      <c r="Y15" s="20">
        <f t="shared" si="10"/>
        <v>-2.7149615347076422E-2</v>
      </c>
      <c r="Z15" s="20">
        <f t="shared" si="11"/>
        <v>1.9348445628049549E-2</v>
      </c>
    </row>
    <row r="16" spans="1:26" x14ac:dyDescent="0.25">
      <c r="A16" s="730" t="s">
        <v>15</v>
      </c>
      <c r="B16" s="725">
        <v>58</v>
      </c>
      <c r="C16" s="726">
        <v>72.841801199917327</v>
      </c>
      <c r="D16" s="726">
        <v>92.832350410903516</v>
      </c>
      <c r="E16" s="726">
        <v>75.094204776198339</v>
      </c>
      <c r="F16" s="726">
        <v>60.18911740617115</v>
      </c>
      <c r="G16" s="734">
        <v>23.116992149750864</v>
      </c>
      <c r="I16" s="21" t="s">
        <v>15</v>
      </c>
      <c r="J16" s="20">
        <f t="shared" si="0"/>
        <v>-2.4628450106157114E-2</v>
      </c>
      <c r="K16" s="20">
        <f t="shared" si="1"/>
        <v>1.9957537154989383E-2</v>
      </c>
      <c r="L16" s="21" t="s">
        <v>15</v>
      </c>
      <c r="M16" s="20">
        <f t="shared" si="2"/>
        <v>-3.2371665882058996E-2</v>
      </c>
      <c r="N16" s="20">
        <f t="shared" si="3"/>
        <v>2.5719640796831894E-2</v>
      </c>
      <c r="O16" s="21" t="s">
        <v>15</v>
      </c>
      <c r="P16" s="20">
        <f t="shared" si="4"/>
        <v>-4.3234722256184903E-2</v>
      </c>
      <c r="Q16" s="20">
        <f t="shared" si="5"/>
        <v>3.6987326241831528E-2</v>
      </c>
      <c r="R16" s="21" t="s">
        <v>15</v>
      </c>
      <c r="S16" s="20">
        <f t="shared" si="6"/>
        <v>-3.6830039013682737E-2</v>
      </c>
      <c r="T16" s="20">
        <f t="shared" si="7"/>
        <v>4.3019918972780388E-2</v>
      </c>
      <c r="U16" s="21" t="s">
        <v>15</v>
      </c>
      <c r="V16" s="20">
        <f t="shared" si="8"/>
        <v>-3.1310175208171191E-2</v>
      </c>
      <c r="W16" s="20">
        <f t="shared" si="9"/>
        <v>3.452033079500437E-2</v>
      </c>
      <c r="X16" s="21" t="s">
        <v>15</v>
      </c>
      <c r="Y16" s="20">
        <f t="shared" si="10"/>
        <v>-1.2928872566816144E-2</v>
      </c>
      <c r="Z16" s="20">
        <f t="shared" si="11"/>
        <v>1.44944887752287E-2</v>
      </c>
    </row>
    <row r="17" spans="1:26" x14ac:dyDescent="0.25">
      <c r="A17" s="730" t="s">
        <v>16</v>
      </c>
      <c r="B17" s="725">
        <v>44</v>
      </c>
      <c r="C17" s="726">
        <v>50.576003768983227</v>
      </c>
      <c r="D17" s="726">
        <v>63.64157532044041</v>
      </c>
      <c r="E17" s="726">
        <v>80.982882296856317</v>
      </c>
      <c r="F17" s="726">
        <v>63.54116310359408</v>
      </c>
      <c r="G17" s="734">
        <v>50.776781586570266</v>
      </c>
      <c r="I17" s="21" t="s">
        <v>16</v>
      </c>
      <c r="J17" s="20">
        <f t="shared" si="0"/>
        <v>-1.8683651804670912E-2</v>
      </c>
      <c r="K17" s="20">
        <f t="shared" si="1"/>
        <v>2.5053078556263271E-2</v>
      </c>
      <c r="L17" s="21" t="s">
        <v>16</v>
      </c>
      <c r="M17" s="20">
        <f t="shared" si="2"/>
        <v>-2.2476510309867789E-2</v>
      </c>
      <c r="N17" s="20">
        <f t="shared" si="3"/>
        <v>1.8353208272693537E-2</v>
      </c>
      <c r="O17" s="21" t="s">
        <v>16</v>
      </c>
      <c r="P17" s="20">
        <f t="shared" si="4"/>
        <v>-2.9639730339113931E-2</v>
      </c>
      <c r="Q17" s="20">
        <f t="shared" si="5"/>
        <v>2.4410843997401406E-2</v>
      </c>
      <c r="R17" s="21" t="s">
        <v>16</v>
      </c>
      <c r="S17" s="20">
        <f t="shared" si="6"/>
        <v>-3.971814766961955E-2</v>
      </c>
      <c r="T17" s="20">
        <f t="shared" si="7"/>
        <v>3.5323897312294329E-2</v>
      </c>
      <c r="U17" s="21" t="s">
        <v>16</v>
      </c>
      <c r="V17" s="20">
        <f t="shared" si="8"/>
        <v>-3.3053898037397257E-2</v>
      </c>
      <c r="W17" s="20">
        <f t="shared" si="9"/>
        <v>4.0836602300105759E-2</v>
      </c>
      <c r="X17" s="21" t="s">
        <v>16</v>
      </c>
      <c r="Y17" s="20">
        <f t="shared" si="10"/>
        <v>-2.8398441035630082E-2</v>
      </c>
      <c r="Z17" s="20">
        <f t="shared" si="11"/>
        <v>3.2229212830367421E-2</v>
      </c>
    </row>
    <row r="18" spans="1:26" x14ac:dyDescent="0.25">
      <c r="A18" s="730" t="s">
        <v>17</v>
      </c>
      <c r="B18" s="725">
        <v>38</v>
      </c>
      <c r="C18" s="726">
        <v>35.309131912851996</v>
      </c>
      <c r="D18" s="726">
        <v>40.943209206475473</v>
      </c>
      <c r="E18" s="726">
        <v>51.604919531275037</v>
      </c>
      <c r="F18" s="726">
        <v>65.535755393317885</v>
      </c>
      <c r="G18" s="734">
        <v>49.641858215167872</v>
      </c>
      <c r="I18" s="21" t="s">
        <v>17</v>
      </c>
      <c r="J18" s="20">
        <f t="shared" si="0"/>
        <v>-1.613588110403397E-2</v>
      </c>
      <c r="K18" s="20">
        <f t="shared" si="1"/>
        <v>2.2080679405520168E-2</v>
      </c>
      <c r="L18" s="21" t="s">
        <v>17</v>
      </c>
      <c r="M18" s="20">
        <f t="shared" si="2"/>
        <v>-1.5691751192853379E-2</v>
      </c>
      <c r="N18" s="20">
        <f t="shared" si="3"/>
        <v>2.239009386793581E-2</v>
      </c>
      <c r="O18" s="21" t="s">
        <v>17</v>
      </c>
      <c r="P18" s="20">
        <f t="shared" si="4"/>
        <v>-1.9068441879189203E-2</v>
      </c>
      <c r="Q18" s="20">
        <f t="shared" si="5"/>
        <v>1.6020363346379921E-2</v>
      </c>
      <c r="R18" s="21" t="s">
        <v>17</v>
      </c>
      <c r="S18" s="20">
        <f t="shared" si="6"/>
        <v>-2.5309692076761037E-2</v>
      </c>
      <c r="T18" s="20">
        <f t="shared" si="7"/>
        <v>2.2171961872475401E-2</v>
      </c>
      <c r="U18" s="21" t="s">
        <v>17</v>
      </c>
      <c r="V18" s="20">
        <f t="shared" si="8"/>
        <v>-3.4091478197257129E-2</v>
      </c>
      <c r="W18" s="20">
        <f t="shared" si="9"/>
        <v>3.2304354781340965E-2</v>
      </c>
      <c r="X18" s="21" t="s">
        <v>17</v>
      </c>
      <c r="Y18" s="20">
        <f t="shared" si="10"/>
        <v>-2.7763701033690816E-2</v>
      </c>
      <c r="Z18" s="20">
        <f t="shared" si="11"/>
        <v>3.728685211896534E-2</v>
      </c>
    </row>
    <row r="19" spans="1:26" x14ac:dyDescent="0.25">
      <c r="A19" s="730" t="s">
        <v>18</v>
      </c>
      <c r="B19" s="725">
        <v>53</v>
      </c>
      <c r="C19" s="726">
        <v>26.045677164772648</v>
      </c>
      <c r="D19" s="726">
        <v>25.36840748674495</v>
      </c>
      <c r="E19" s="726">
        <v>29.617190254831339</v>
      </c>
      <c r="F19" s="726">
        <v>37.375280806276386</v>
      </c>
      <c r="G19" s="734">
        <v>47.340370320549518</v>
      </c>
      <c r="I19" s="21" t="s">
        <v>18</v>
      </c>
      <c r="J19" s="20">
        <f t="shared" si="0"/>
        <v>-2.2505307855626325E-2</v>
      </c>
      <c r="K19" s="20">
        <f t="shared" si="1"/>
        <v>1.8683651804670912E-2</v>
      </c>
      <c r="L19" s="21" t="s">
        <v>18</v>
      </c>
      <c r="M19" s="20">
        <f t="shared" si="2"/>
        <v>-1.1574974052823818E-2</v>
      </c>
      <c r="N19" s="20">
        <f t="shared" si="3"/>
        <v>1.9153176011710436E-2</v>
      </c>
      <c r="O19" s="21" t="s">
        <v>18</v>
      </c>
      <c r="P19" s="20">
        <f t="shared" si="4"/>
        <v>-1.1814804288767815E-2</v>
      </c>
      <c r="Q19" s="20">
        <f t="shared" si="5"/>
        <v>1.9386051847968429E-2</v>
      </c>
      <c r="R19" s="21" t="s">
        <v>18</v>
      </c>
      <c r="S19" s="20">
        <f t="shared" si="6"/>
        <v>-1.4525784989827074E-2</v>
      </c>
      <c r="T19" s="20">
        <f t="shared" si="7"/>
        <v>1.355181951237046E-2</v>
      </c>
      <c r="U19" s="21" t="s">
        <v>18</v>
      </c>
      <c r="V19" s="20">
        <f t="shared" si="8"/>
        <v>-1.9442494605829343E-2</v>
      </c>
      <c r="W19" s="20">
        <f t="shared" si="9"/>
        <v>1.9665763125616111E-2</v>
      </c>
      <c r="X19" s="21" t="s">
        <v>18</v>
      </c>
      <c r="Y19" s="20">
        <f t="shared" si="10"/>
        <v>-2.647652476478719E-2</v>
      </c>
      <c r="Z19" s="20">
        <f t="shared" si="11"/>
        <v>2.8970691527032657E-2</v>
      </c>
    </row>
    <row r="20" spans="1:26" ht="15.75" thickBot="1" x14ac:dyDescent="0.3">
      <c r="A20" s="731" t="s">
        <v>19</v>
      </c>
      <c r="B20" s="727">
        <v>20</v>
      </c>
      <c r="C20" s="728">
        <v>46.262572301834496</v>
      </c>
      <c r="D20" s="728">
        <v>44.305751226267219</v>
      </c>
      <c r="E20" s="728">
        <v>42.588771127316818</v>
      </c>
      <c r="F20" s="728">
        <v>44.198423331222571</v>
      </c>
      <c r="G20" s="735">
        <v>50.008285731048531</v>
      </c>
      <c r="I20" s="21" t="s">
        <v>19</v>
      </c>
      <c r="J20" s="20">
        <f t="shared" si="0"/>
        <v>-8.4925690021231421E-3</v>
      </c>
      <c r="K20" s="20">
        <f t="shared" si="1"/>
        <v>2.6326963906581742E-2</v>
      </c>
      <c r="L20" s="21" t="s">
        <v>19</v>
      </c>
      <c r="M20" s="20">
        <f t="shared" si="2"/>
        <v>-2.0559575803038806E-2</v>
      </c>
      <c r="N20" s="20">
        <f t="shared" si="3"/>
        <v>3.5759686412068732E-2</v>
      </c>
      <c r="O20" s="21" t="s">
        <v>19</v>
      </c>
      <c r="P20" s="20">
        <f t="shared" si="4"/>
        <v>-2.0634475375669238E-2</v>
      </c>
      <c r="Q20" s="20">
        <f t="shared" si="5"/>
        <v>4.3389224577616507E-2</v>
      </c>
      <c r="R20" s="21" t="s">
        <v>19</v>
      </c>
      <c r="S20" s="20">
        <f t="shared" si="6"/>
        <v>-2.0887711732730747E-2</v>
      </c>
      <c r="T20" s="20">
        <f t="shared" si="7"/>
        <v>4.9575092741398069E-2</v>
      </c>
      <c r="U20" s="21" t="s">
        <v>19</v>
      </c>
      <c r="V20" s="20">
        <f t="shared" si="8"/>
        <v>-2.2991870259317242E-2</v>
      </c>
      <c r="W20" s="20">
        <f t="shared" si="9"/>
        <v>4.9681547787558948E-2</v>
      </c>
      <c r="X20" s="21" t="s">
        <v>19</v>
      </c>
      <c r="Y20" s="20">
        <f t="shared" si="10"/>
        <v>-2.7968636633751012E-2</v>
      </c>
      <c r="Z20" s="20">
        <f t="shared" si="11"/>
        <v>5.5438664778914418E-2</v>
      </c>
    </row>
    <row r="21" spans="1:26" ht="15.75" thickTop="1" x14ac:dyDescent="0.25">
      <c r="A21" s="730" t="s">
        <v>20</v>
      </c>
      <c r="B21" s="725">
        <v>1220</v>
      </c>
      <c r="C21" s="726">
        <v>1157.4339563719095</v>
      </c>
      <c r="D21" s="726">
        <v>1097.2883621458714</v>
      </c>
      <c r="E21" s="726">
        <v>1035.2104573830379</v>
      </c>
      <c r="F21" s="726">
        <v>968.47368760898928</v>
      </c>
      <c r="G21" s="734">
        <v>893.39370996986497</v>
      </c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 x14ac:dyDescent="0.25">
      <c r="A22" s="722"/>
      <c r="B22" s="722"/>
      <c r="C22" s="722"/>
      <c r="D22" s="722"/>
      <c r="E22" s="722"/>
      <c r="F22" s="722"/>
      <c r="G22" s="722"/>
    </row>
    <row r="23" spans="1:26" x14ac:dyDescent="0.25">
      <c r="A23" s="922" t="s">
        <v>184</v>
      </c>
      <c r="B23" s="923"/>
      <c r="C23" s="923"/>
      <c r="D23" s="923"/>
      <c r="E23" s="923"/>
      <c r="F23" s="923"/>
      <c r="G23" s="924"/>
    </row>
    <row r="24" spans="1:26" x14ac:dyDescent="0.25">
      <c r="A24" s="729" t="s">
        <v>1</v>
      </c>
      <c r="B24" s="723">
        <v>2010</v>
      </c>
      <c r="C24" s="723">
        <v>2015</v>
      </c>
      <c r="D24" s="723">
        <v>2020</v>
      </c>
      <c r="E24" s="723">
        <v>2025</v>
      </c>
      <c r="F24" s="723">
        <v>2030</v>
      </c>
      <c r="G24" s="732">
        <v>2035</v>
      </c>
      <c r="Q24" s="919" t="s">
        <v>223</v>
      </c>
      <c r="R24" s="918"/>
      <c r="S24" s="920">
        <f>(SUM(B$48:B$50,B$61:B$65)/SUM(B$51:B$60))*100</f>
        <v>60.313138189244384</v>
      </c>
    </row>
    <row r="25" spans="1:26" x14ac:dyDescent="0.25">
      <c r="A25" s="729" t="s">
        <v>2</v>
      </c>
      <c r="B25" s="723">
        <v>54</v>
      </c>
      <c r="C25" s="724">
        <v>60.573199007496029</v>
      </c>
      <c r="D25" s="724">
        <v>62.831402231388921</v>
      </c>
      <c r="E25" s="724">
        <v>61.616718193309573</v>
      </c>
      <c r="F25" s="724">
        <v>58.456961630218494</v>
      </c>
      <c r="G25" s="733">
        <v>50.374982996408995</v>
      </c>
      <c r="Q25" s="919" t="s">
        <v>224</v>
      </c>
      <c r="R25" s="918"/>
      <c r="S25" s="920">
        <f>(SUM(B$48:B$50)/SUM(B$51:B$60))*100</f>
        <v>27.842069434989792</v>
      </c>
    </row>
    <row r="26" spans="1:26" x14ac:dyDescent="0.25">
      <c r="A26" s="729" t="s">
        <v>3</v>
      </c>
      <c r="B26" s="723">
        <v>65</v>
      </c>
      <c r="C26" s="724">
        <v>50.436193359671293</v>
      </c>
      <c r="D26" s="724">
        <v>57.643861093878101</v>
      </c>
      <c r="E26" s="724">
        <v>59.34330408645009</v>
      </c>
      <c r="F26" s="724">
        <v>57.848856259498604</v>
      </c>
      <c r="G26" s="733">
        <v>54.572279316973933</v>
      </c>
      <c r="Q26" s="919" t="s">
        <v>225</v>
      </c>
      <c r="R26" s="918"/>
      <c r="S26" s="920">
        <f>(SUM(B$61:B$65)/SUM(B$51:B$60))*100</f>
        <v>32.471068754254595</v>
      </c>
    </row>
    <row r="27" spans="1:26" x14ac:dyDescent="0.25">
      <c r="A27" s="729" t="s">
        <v>4</v>
      </c>
      <c r="B27" s="723">
        <v>55</v>
      </c>
      <c r="C27" s="724">
        <v>62.045061015471404</v>
      </c>
      <c r="D27" s="724">
        <v>46.961870512688584</v>
      </c>
      <c r="E27" s="724">
        <v>54.878335275190125</v>
      </c>
      <c r="F27" s="724">
        <v>55.946392601975461</v>
      </c>
      <c r="G27" s="733">
        <v>54.179266003914044</v>
      </c>
      <c r="Q27" s="919" t="s">
        <v>226</v>
      </c>
      <c r="R27" s="918"/>
      <c r="S27" s="920">
        <f>(SUM(B$61:B$65)/SUM(B$48:B$50))*100</f>
        <v>116.62591687041567</v>
      </c>
    </row>
    <row r="28" spans="1:26" x14ac:dyDescent="0.25">
      <c r="A28" s="729" t="s">
        <v>5</v>
      </c>
      <c r="B28" s="723">
        <v>75</v>
      </c>
      <c r="C28" s="724">
        <v>50.985401103690464</v>
      </c>
      <c r="D28" s="724">
        <v>59.174729867389196</v>
      </c>
      <c r="E28" s="724">
        <v>43.488165734239736</v>
      </c>
      <c r="F28" s="724">
        <v>52.178600055411508</v>
      </c>
      <c r="G28" s="733">
        <v>52.519214022851806</v>
      </c>
      <c r="Q28" s="919" t="s">
        <v>227</v>
      </c>
      <c r="R28" s="918"/>
      <c r="S28" s="921">
        <f>(B$21/B$43)*100</f>
        <v>107.48898678414096</v>
      </c>
    </row>
    <row r="29" spans="1:26" x14ac:dyDescent="0.25">
      <c r="A29" s="729" t="s">
        <v>6</v>
      </c>
      <c r="B29" s="723">
        <v>54</v>
      </c>
      <c r="C29" s="724">
        <v>71.787205376503636</v>
      </c>
      <c r="D29" s="724">
        <v>46.761938758033757</v>
      </c>
      <c r="E29" s="724">
        <v>56.179001968486546</v>
      </c>
      <c r="F29" s="724">
        <v>39.843087909434253</v>
      </c>
      <c r="G29" s="733">
        <v>49.346718400006992</v>
      </c>
      <c r="Q29" s="919" t="s">
        <v>228</v>
      </c>
      <c r="R29" s="918"/>
      <c r="S29" s="921">
        <f>(SUM(B$48)/SUM(B$28:B$33))*1000</f>
        <v>354.16666666666669</v>
      </c>
    </row>
    <row r="30" spans="1:26" x14ac:dyDescent="0.25">
      <c r="A30" s="729" t="s">
        <v>7</v>
      </c>
      <c r="B30" s="723">
        <v>56</v>
      </c>
      <c r="C30" s="724">
        <v>50.92019651522687</v>
      </c>
      <c r="D30" s="724">
        <v>68.81573868948675</v>
      </c>
      <c r="E30" s="724">
        <v>42.662744639085886</v>
      </c>
      <c r="F30" s="724">
        <v>53.451764650944803</v>
      </c>
      <c r="G30" s="733">
        <v>36.288162848968504</v>
      </c>
      <c r="Q30" s="919" t="s">
        <v>229</v>
      </c>
      <c r="R30" s="918"/>
      <c r="S30" s="921">
        <f>(SUM(B$52:B$54)/SUM(B$48:B$51,B$55:B$65))*100</f>
        <v>17.456359102244392</v>
      </c>
    </row>
    <row r="31" spans="1:26" x14ac:dyDescent="0.25">
      <c r="A31" s="729" t="s">
        <v>8</v>
      </c>
      <c r="B31" s="723">
        <v>49</v>
      </c>
      <c r="C31" s="724">
        <v>53.268414024447438</v>
      </c>
      <c r="D31" s="724">
        <v>47.84218829242262</v>
      </c>
      <c r="E31" s="724">
        <v>65.869895443152771</v>
      </c>
      <c r="F31" s="724">
        <v>38.52489912904143</v>
      </c>
      <c r="G31" s="733">
        <v>50.821911731523294</v>
      </c>
      <c r="Q31" s="918"/>
      <c r="R31" s="918"/>
      <c r="S31" s="904"/>
    </row>
    <row r="32" spans="1:26" x14ac:dyDescent="0.25">
      <c r="A32" s="729" t="s">
        <v>9</v>
      </c>
      <c r="B32" s="723">
        <v>49</v>
      </c>
      <c r="C32" s="724">
        <v>46.36326119501512</v>
      </c>
      <c r="D32" s="724">
        <v>50.653857743889375</v>
      </c>
      <c r="E32" s="724">
        <v>44.858275148425825</v>
      </c>
      <c r="F32" s="724">
        <v>63.071550639516737</v>
      </c>
      <c r="G32" s="733">
        <v>34.395481058460476</v>
      </c>
      <c r="Q32" s="904"/>
      <c r="R32" s="904"/>
      <c r="S32" s="904"/>
    </row>
    <row r="33" spans="1:19" x14ac:dyDescent="0.25">
      <c r="A33" s="729" t="s">
        <v>10</v>
      </c>
      <c r="B33" s="723">
        <v>53</v>
      </c>
      <c r="C33" s="724">
        <v>45.962389142261081</v>
      </c>
      <c r="D33" s="724">
        <v>43.597620151563859</v>
      </c>
      <c r="E33" s="724">
        <v>47.883750005167414</v>
      </c>
      <c r="F33" s="724">
        <v>41.717219160503717</v>
      </c>
      <c r="G33" s="733">
        <v>60.070003169480799</v>
      </c>
      <c r="Q33" s="904"/>
      <c r="R33" s="904"/>
      <c r="S33" s="904"/>
    </row>
    <row r="34" spans="1:19" x14ac:dyDescent="0.25">
      <c r="A34" s="730" t="s">
        <v>11</v>
      </c>
      <c r="B34" s="725">
        <v>96</v>
      </c>
      <c r="C34" s="726">
        <v>47.736997618222681</v>
      </c>
      <c r="D34" s="726">
        <v>43.165311238060404</v>
      </c>
      <c r="E34" s="726">
        <v>40.946949899166945</v>
      </c>
      <c r="F34" s="726">
        <v>45.22214471051614</v>
      </c>
      <c r="G34" s="734">
        <v>38.64485688643444</v>
      </c>
      <c r="Q34" s="904"/>
      <c r="R34" s="904"/>
      <c r="S34" s="904"/>
    </row>
    <row r="35" spans="1:19" x14ac:dyDescent="0.25">
      <c r="A35" s="730" t="s">
        <v>12</v>
      </c>
      <c r="B35" s="725">
        <v>110</v>
      </c>
      <c r="C35" s="726">
        <v>89.419732751009505</v>
      </c>
      <c r="D35" s="726">
        <v>42.400832130969107</v>
      </c>
      <c r="E35" s="726">
        <v>40.3634350889809</v>
      </c>
      <c r="F35" s="726">
        <v>38.156086956307156</v>
      </c>
      <c r="G35" s="734">
        <v>42.391707951309606</v>
      </c>
      <c r="Q35" s="904"/>
      <c r="R35" s="904"/>
      <c r="S35" s="904"/>
    </row>
    <row r="36" spans="1:19" x14ac:dyDescent="0.25">
      <c r="A36" s="730" t="s">
        <v>13</v>
      </c>
      <c r="B36" s="725">
        <v>92</v>
      </c>
      <c r="C36" s="726">
        <v>103.88775278915378</v>
      </c>
      <c r="D36" s="726">
        <v>82.649552339517726</v>
      </c>
      <c r="E36" s="726">
        <v>37.11555430032945</v>
      </c>
      <c r="F36" s="726">
        <v>37.637037304009731</v>
      </c>
      <c r="G36" s="734">
        <v>35.282440022190784</v>
      </c>
      <c r="Q36" s="904"/>
      <c r="R36" s="904"/>
      <c r="S36" s="904"/>
    </row>
    <row r="37" spans="1:19" x14ac:dyDescent="0.25">
      <c r="A37" s="730" t="s">
        <v>14</v>
      </c>
      <c r="B37" s="725">
        <v>63</v>
      </c>
      <c r="C37" s="726">
        <v>86.235394953932712</v>
      </c>
      <c r="D37" s="726">
        <v>96.363822385519398</v>
      </c>
      <c r="E37" s="726">
        <v>74.864991521054947</v>
      </c>
      <c r="F37" s="726">
        <v>31.549286560951373</v>
      </c>
      <c r="G37" s="734">
        <v>34.595272200416559</v>
      </c>
      <c r="Q37" s="904"/>
      <c r="R37" s="904"/>
      <c r="S37" s="904"/>
    </row>
    <row r="38" spans="1:19" x14ac:dyDescent="0.25">
      <c r="A38" s="730" t="s">
        <v>15</v>
      </c>
      <c r="B38" s="725">
        <v>47</v>
      </c>
      <c r="C38" s="726">
        <v>57.873603684215169</v>
      </c>
      <c r="D38" s="726">
        <v>79.41812162220883</v>
      </c>
      <c r="E38" s="726">
        <v>87.714992742669907</v>
      </c>
      <c r="F38" s="726">
        <v>66.360160213288808</v>
      </c>
      <c r="G38" s="734">
        <v>25.916334274313893</v>
      </c>
      <c r="Q38" s="904"/>
      <c r="R38" s="904"/>
      <c r="S38" s="904"/>
    </row>
    <row r="39" spans="1:19" x14ac:dyDescent="0.25">
      <c r="A39" s="730" t="s">
        <v>16</v>
      </c>
      <c r="B39" s="725">
        <v>59</v>
      </c>
      <c r="C39" s="726">
        <v>41.297866883061644</v>
      </c>
      <c r="D39" s="726">
        <v>52.414261166405225</v>
      </c>
      <c r="E39" s="726">
        <v>72.023273645660737</v>
      </c>
      <c r="F39" s="726">
        <v>78.502245163697694</v>
      </c>
      <c r="G39" s="734">
        <v>57.626251333354055</v>
      </c>
      <c r="Q39" s="904"/>
      <c r="R39" s="904"/>
      <c r="S39" s="904"/>
    </row>
    <row r="40" spans="1:19" x14ac:dyDescent="0.25">
      <c r="A40" s="730" t="s">
        <v>17</v>
      </c>
      <c r="B40" s="725">
        <v>52</v>
      </c>
      <c r="C40" s="726">
        <v>50.38155195094744</v>
      </c>
      <c r="D40" s="726">
        <v>34.398462769548253</v>
      </c>
      <c r="E40" s="726">
        <v>45.207278887843984</v>
      </c>
      <c r="F40" s="726">
        <v>62.100278575167614</v>
      </c>
      <c r="G40" s="734">
        <v>66.669376101315294</v>
      </c>
      <c r="Q40" s="904"/>
      <c r="R40" s="904"/>
      <c r="S40" s="904"/>
    </row>
    <row r="41" spans="1:19" x14ac:dyDescent="0.25">
      <c r="A41" s="730" t="s">
        <v>18</v>
      </c>
      <c r="B41" s="725">
        <v>44</v>
      </c>
      <c r="C41" s="726">
        <v>43.097931520578832</v>
      </c>
      <c r="D41" s="726">
        <v>41.625172183848164</v>
      </c>
      <c r="E41" s="726">
        <v>27.631334009012463</v>
      </c>
      <c r="F41" s="726">
        <v>37.804481060225804</v>
      </c>
      <c r="G41" s="734">
        <v>51.7999729011322</v>
      </c>
      <c r="Q41" s="904"/>
      <c r="R41" s="904"/>
      <c r="S41" s="904"/>
    </row>
    <row r="42" spans="1:19" ht="15.75" thickBot="1" x14ac:dyDescent="0.3">
      <c r="A42" s="731" t="s">
        <v>19</v>
      </c>
      <c r="B42" s="727">
        <v>62</v>
      </c>
      <c r="C42" s="728">
        <v>80.465428566125354</v>
      </c>
      <c r="D42" s="728">
        <v>93.164093345608848</v>
      </c>
      <c r="E42" s="728">
        <v>101.0805925222754</v>
      </c>
      <c r="F42" s="728">
        <v>95.505326713256324</v>
      </c>
      <c r="G42" s="735">
        <v>99.125053005486791</v>
      </c>
      <c r="Q42" s="904"/>
      <c r="R42" s="904"/>
      <c r="S42" s="904"/>
    </row>
    <row r="43" spans="1:19" ht="15.75" thickTop="1" x14ac:dyDescent="0.25">
      <c r="A43" s="730" t="s">
        <v>20</v>
      </c>
      <c r="B43" s="725">
        <v>1135</v>
      </c>
      <c r="C43" s="726">
        <v>1092.7375814570305</v>
      </c>
      <c r="D43" s="726">
        <v>1049.8828365224272</v>
      </c>
      <c r="E43" s="726">
        <v>1003.7285931105027</v>
      </c>
      <c r="F43" s="726">
        <v>953.87637929396567</v>
      </c>
      <c r="G43" s="734">
        <v>894.6192842245423</v>
      </c>
      <c r="Q43" s="904"/>
      <c r="R43" s="904"/>
      <c r="S43" s="904"/>
    </row>
    <row r="44" spans="1:19" x14ac:dyDescent="0.25">
      <c r="A44" s="722"/>
      <c r="B44" s="722"/>
      <c r="C44" s="722"/>
      <c r="D44" s="722"/>
      <c r="E44" s="722"/>
      <c r="F44" s="722"/>
      <c r="G44" s="722"/>
      <c r="Q44" s="919" t="s">
        <v>223</v>
      </c>
      <c r="R44" s="918"/>
      <c r="S44" s="920">
        <f>(SUM(C$48:C$50,C$61:C$65)/SUM(C$51:C$60))*100</f>
        <v>63.449548120152912</v>
      </c>
    </row>
    <row r="45" spans="1:19" x14ac:dyDescent="0.25">
      <c r="A45" s="722"/>
      <c r="B45" s="722"/>
      <c r="C45" s="722"/>
      <c r="D45" s="722"/>
      <c r="E45" s="722"/>
      <c r="F45" s="722"/>
      <c r="G45" s="722"/>
      <c r="Q45" s="919" t="s">
        <v>224</v>
      </c>
      <c r="R45" s="918"/>
      <c r="S45" s="920">
        <f>(SUM(C$48:C$50)/SUM(C$51:C$60))*100</f>
        <v>26.828630672682536</v>
      </c>
    </row>
    <row r="46" spans="1:19" x14ac:dyDescent="0.25">
      <c r="A46" s="922" t="s">
        <v>185</v>
      </c>
      <c r="B46" s="923"/>
      <c r="C46" s="923"/>
      <c r="D46" s="923"/>
      <c r="E46" s="923"/>
      <c r="F46" s="923"/>
      <c r="G46" s="924"/>
      <c r="Q46" s="919" t="s">
        <v>225</v>
      </c>
      <c r="R46" s="918"/>
      <c r="S46" s="920">
        <f>(SUM(C$61:C$65)/SUM(C$51:C$60))*100</f>
        <v>36.620917447470362</v>
      </c>
    </row>
    <row r="47" spans="1:19" x14ac:dyDescent="0.25">
      <c r="A47" s="729" t="s">
        <v>1</v>
      </c>
      <c r="B47" s="723">
        <v>2010</v>
      </c>
      <c r="C47" s="723">
        <v>2015</v>
      </c>
      <c r="D47" s="723">
        <v>2020</v>
      </c>
      <c r="E47" s="723">
        <v>2025</v>
      </c>
      <c r="F47" s="723">
        <v>2030</v>
      </c>
      <c r="G47" s="732">
        <v>2035</v>
      </c>
      <c r="Q47" s="919" t="s">
        <v>226</v>
      </c>
      <c r="R47" s="918"/>
      <c r="S47" s="920">
        <f>(SUM(C$61:C$65)/SUM(C$48:C$50))*100</f>
        <v>136.49939087185146</v>
      </c>
    </row>
    <row r="48" spans="1:19" x14ac:dyDescent="0.25">
      <c r="A48" s="729" t="s">
        <v>2</v>
      </c>
      <c r="B48" s="723">
        <v>119</v>
      </c>
      <c r="C48" s="724">
        <v>123.09968686914785</v>
      </c>
      <c r="D48" s="724">
        <v>128.25203775901031</v>
      </c>
      <c r="E48" s="724">
        <v>125.74723593198428</v>
      </c>
      <c r="F48" s="724">
        <v>119.29997923662287</v>
      </c>
      <c r="G48" s="733">
        <v>102.80608475143947</v>
      </c>
      <c r="Q48" s="919" t="s">
        <v>227</v>
      </c>
      <c r="R48" s="918"/>
      <c r="S48" s="921">
        <f>(C$21/C$43)*100</f>
        <v>105.92057745727152</v>
      </c>
    </row>
    <row r="49" spans="1:19" x14ac:dyDescent="0.25">
      <c r="A49" s="729" t="s">
        <v>3</v>
      </c>
      <c r="B49" s="723">
        <v>143</v>
      </c>
      <c r="C49" s="724">
        <v>111.14017996297247</v>
      </c>
      <c r="D49" s="724">
        <v>116.6482084307188</v>
      </c>
      <c r="E49" s="724">
        <v>121.17203999817221</v>
      </c>
      <c r="F49" s="724">
        <v>118.03507640167804</v>
      </c>
      <c r="G49" s="733">
        <v>111.35579687511787</v>
      </c>
      <c r="Q49" s="919" t="s">
        <v>228</v>
      </c>
      <c r="R49" s="918"/>
      <c r="S49" s="921">
        <f>(SUM(C$48)/SUM(C$28:C$33))*1000</f>
        <v>385.54572534752037</v>
      </c>
    </row>
    <row r="50" spans="1:19" x14ac:dyDescent="0.25">
      <c r="A50" s="729" t="s">
        <v>4</v>
      </c>
      <c r="B50" s="723">
        <v>147</v>
      </c>
      <c r="C50" s="724">
        <v>135.10359011165201</v>
      </c>
      <c r="D50" s="724">
        <v>103.56203081557524</v>
      </c>
      <c r="E50" s="724">
        <v>110.54358086030032</v>
      </c>
      <c r="F50" s="724">
        <v>114.31632464588829</v>
      </c>
      <c r="G50" s="733">
        <v>110.52506408313261</v>
      </c>
      <c r="Q50" s="919" t="s">
        <v>229</v>
      </c>
      <c r="R50" s="918"/>
      <c r="S50" s="921">
        <f>(SUM(C$52:C$54)/SUM(C$48:C$51,C$55:C$65))*100</f>
        <v>19.079380111470631</v>
      </c>
    </row>
    <row r="51" spans="1:19" x14ac:dyDescent="0.25">
      <c r="A51" s="729" t="s">
        <v>5</v>
      </c>
      <c r="B51" s="723">
        <v>150</v>
      </c>
      <c r="C51" s="724">
        <v>138.89485236117042</v>
      </c>
      <c r="D51" s="724">
        <v>127.26269264667656</v>
      </c>
      <c r="E51" s="724">
        <v>96.057045170944235</v>
      </c>
      <c r="F51" s="724">
        <v>104.55468847441047</v>
      </c>
      <c r="G51" s="733">
        <v>107.41384053868566</v>
      </c>
      <c r="Q51" s="904"/>
      <c r="R51" s="904"/>
      <c r="S51" s="904"/>
    </row>
    <row r="52" spans="1:19" x14ac:dyDescent="0.25">
      <c r="A52" s="729" t="s">
        <v>6</v>
      </c>
      <c r="B52" s="723">
        <v>102</v>
      </c>
      <c r="C52" s="724">
        <v>143.86565363863392</v>
      </c>
      <c r="D52" s="724">
        <v>130.22921856554922</v>
      </c>
      <c r="E52" s="724">
        <v>119.06848945243382</v>
      </c>
      <c r="F52" s="724">
        <v>88.294449668027227</v>
      </c>
      <c r="G52" s="733">
        <v>98.311248332152999</v>
      </c>
      <c r="Q52" s="904"/>
      <c r="R52" s="904"/>
      <c r="S52" s="904"/>
    </row>
    <row r="53" spans="1:19" x14ac:dyDescent="0.25">
      <c r="A53" s="729" t="s">
        <v>7</v>
      </c>
      <c r="B53" s="723">
        <v>129</v>
      </c>
      <c r="C53" s="724">
        <v>94.532772880414797</v>
      </c>
      <c r="D53" s="724">
        <v>137.70157930055291</v>
      </c>
      <c r="E53" s="724">
        <v>121.22824151601172</v>
      </c>
      <c r="F53" s="724">
        <v>110.85296089611253</v>
      </c>
      <c r="G53" s="733">
        <v>80.489526068621814</v>
      </c>
      <c r="Q53" s="904"/>
      <c r="R53" s="904"/>
      <c r="S53" s="904"/>
    </row>
    <row r="54" spans="1:19" x14ac:dyDescent="0.25">
      <c r="A54" s="729" t="s">
        <v>8</v>
      </c>
      <c r="B54" s="723">
        <v>119</v>
      </c>
      <c r="C54" s="724">
        <v>122.13316212427544</v>
      </c>
      <c r="D54" s="724">
        <v>87.378462889728979</v>
      </c>
      <c r="E54" s="724">
        <v>132.05799073064173</v>
      </c>
      <c r="F54" s="724">
        <v>112.58088778862097</v>
      </c>
      <c r="G54" s="733">
        <v>103.0775894304349</v>
      </c>
      <c r="Q54" s="904"/>
      <c r="R54" s="904"/>
      <c r="S54" s="904"/>
    </row>
    <row r="55" spans="1:19" x14ac:dyDescent="0.25">
      <c r="A55" s="729" t="s">
        <v>9</v>
      </c>
      <c r="B55" s="723">
        <v>115</v>
      </c>
      <c r="C55" s="724">
        <v>112.36123550025528</v>
      </c>
      <c r="D55" s="724">
        <v>115.36158039281773</v>
      </c>
      <c r="E55" s="724">
        <v>80.34576913754529</v>
      </c>
      <c r="F55" s="724">
        <v>126.61235944601972</v>
      </c>
      <c r="G55" s="733">
        <v>103.79201032909373</v>
      </c>
      <c r="Q55" s="904"/>
      <c r="R55" s="904"/>
      <c r="S55" s="904"/>
    </row>
    <row r="56" spans="1:19" x14ac:dyDescent="0.25">
      <c r="A56" s="729" t="s">
        <v>10</v>
      </c>
      <c r="B56" s="723">
        <v>104</v>
      </c>
      <c r="C56" s="724">
        <v>108.72594967103271</v>
      </c>
      <c r="D56" s="724">
        <v>105.57957894564258</v>
      </c>
      <c r="E56" s="724">
        <v>108.46405599206687</v>
      </c>
      <c r="F56" s="724">
        <v>73.20608254965201</v>
      </c>
      <c r="G56" s="733">
        <v>121.05355577881059</v>
      </c>
      <c r="Q56" s="904"/>
      <c r="R56" s="904"/>
      <c r="S56" s="904"/>
    </row>
    <row r="57" spans="1:19" x14ac:dyDescent="0.25">
      <c r="A57" s="730" t="s">
        <v>11</v>
      </c>
      <c r="B57" s="725">
        <v>188</v>
      </c>
      <c r="C57" s="726">
        <v>93.30213943768868</v>
      </c>
      <c r="D57" s="726">
        <v>102.71879883976057</v>
      </c>
      <c r="E57" s="726">
        <v>98.791519949900277</v>
      </c>
      <c r="F57" s="726">
        <v>101.60095430459859</v>
      </c>
      <c r="G57" s="734">
        <v>66.127119217878132</v>
      </c>
      <c r="Q57" s="904"/>
      <c r="R57" s="904"/>
      <c r="S57" s="904"/>
    </row>
    <row r="58" spans="1:19" x14ac:dyDescent="0.25">
      <c r="A58" s="730" t="s">
        <v>12</v>
      </c>
      <c r="B58" s="725">
        <v>214</v>
      </c>
      <c r="C58" s="726">
        <v>174.05697423680292</v>
      </c>
      <c r="D58" s="726">
        <v>82.35167850095533</v>
      </c>
      <c r="E58" s="726">
        <v>96.398393534177885</v>
      </c>
      <c r="F58" s="726">
        <v>91.406836777360354</v>
      </c>
      <c r="G58" s="734">
        <v>94.178747503360441</v>
      </c>
      <c r="Q58" s="904"/>
      <c r="R58" s="904"/>
      <c r="S58" s="904"/>
    </row>
    <row r="59" spans="1:19" x14ac:dyDescent="0.25">
      <c r="A59" s="730" t="s">
        <v>13</v>
      </c>
      <c r="B59" s="725">
        <v>204</v>
      </c>
      <c r="C59" s="726">
        <v>199.20764803542534</v>
      </c>
      <c r="D59" s="726">
        <v>159.76560170223107</v>
      </c>
      <c r="E59" s="726">
        <v>71.52625447816358</v>
      </c>
      <c r="F59" s="726">
        <v>90.088623055980136</v>
      </c>
      <c r="G59" s="734">
        <v>83.721998438620915</v>
      </c>
      <c r="Q59" s="904"/>
      <c r="R59" s="904"/>
      <c r="S59" s="904"/>
    </row>
    <row r="60" spans="1:19" x14ac:dyDescent="0.25">
      <c r="A60" s="730" t="s">
        <v>14</v>
      </c>
      <c r="B60" s="725">
        <v>144</v>
      </c>
      <c r="C60" s="726">
        <v>189.59612404617988</v>
      </c>
      <c r="D60" s="726">
        <v>182.24832514062837</v>
      </c>
      <c r="E60" s="726">
        <v>143.99299394725813</v>
      </c>
      <c r="F60" s="726">
        <v>60.388611891765535</v>
      </c>
      <c r="G60" s="734">
        <v>83.139137228369094</v>
      </c>
      <c r="Q60" s="904"/>
      <c r="R60" s="904"/>
      <c r="S60" s="904"/>
    </row>
    <row r="61" spans="1:19" x14ac:dyDescent="0.25">
      <c r="A61" s="730" t="s">
        <v>15</v>
      </c>
      <c r="B61" s="725">
        <v>105</v>
      </c>
      <c r="C61" s="726">
        <v>130.71540488413251</v>
      </c>
      <c r="D61" s="726">
        <v>172.25047203311235</v>
      </c>
      <c r="E61" s="726">
        <v>162.80919751886825</v>
      </c>
      <c r="F61" s="726">
        <v>126.54927761945996</v>
      </c>
      <c r="G61" s="734">
        <v>49.033326424064754</v>
      </c>
      <c r="Q61" s="904"/>
      <c r="R61" s="904"/>
      <c r="S61" s="904"/>
    </row>
    <row r="62" spans="1:19" x14ac:dyDescent="0.25">
      <c r="A62" s="730" t="s">
        <v>16</v>
      </c>
      <c r="B62" s="725">
        <v>103</v>
      </c>
      <c r="C62" s="726">
        <v>91.873870652044872</v>
      </c>
      <c r="D62" s="726">
        <v>116.05583648684564</v>
      </c>
      <c r="E62" s="726">
        <v>153.00615594251707</v>
      </c>
      <c r="F62" s="726">
        <v>142.04340826729177</v>
      </c>
      <c r="G62" s="734">
        <v>108.40303291992433</v>
      </c>
      <c r="Q62" s="904"/>
      <c r="R62" s="904"/>
      <c r="S62" s="904"/>
    </row>
    <row r="63" spans="1:19" x14ac:dyDescent="0.25">
      <c r="A63" s="730" t="s">
        <v>17</v>
      </c>
      <c r="B63" s="725">
        <v>90</v>
      </c>
      <c r="C63" s="726">
        <v>85.690683863799435</v>
      </c>
      <c r="D63" s="726">
        <v>75.341671976023719</v>
      </c>
      <c r="E63" s="726">
        <v>96.812198419119028</v>
      </c>
      <c r="F63" s="726">
        <v>127.63603396848549</v>
      </c>
      <c r="G63" s="734">
        <v>116.31123431648317</v>
      </c>
      <c r="Q63" s="904"/>
      <c r="R63" s="904"/>
      <c r="S63" s="904"/>
    </row>
    <row r="64" spans="1:19" x14ac:dyDescent="0.25">
      <c r="A64" s="730" t="s">
        <v>18</v>
      </c>
      <c r="B64" s="725">
        <v>97</v>
      </c>
      <c r="C64" s="726">
        <v>69.143608685351481</v>
      </c>
      <c r="D64" s="726">
        <v>66.993579670593107</v>
      </c>
      <c r="E64" s="726">
        <v>57.248524263843805</v>
      </c>
      <c r="F64" s="726">
        <v>75.17976186650219</v>
      </c>
      <c r="G64" s="734">
        <v>99.140343221681718</v>
      </c>
      <c r="Q64" s="919" t="s">
        <v>223</v>
      </c>
      <c r="R64" s="918"/>
      <c r="S64" s="920">
        <f>(SUM(D$48:D$50,D$61:D$65)/SUM(D$51:D$60))*100</f>
        <v>74.48200318447067</v>
      </c>
    </row>
    <row r="65" spans="1:19" ht="15.75" thickBot="1" x14ac:dyDescent="0.3">
      <c r="A65" s="731" t="s">
        <v>19</v>
      </c>
      <c r="B65" s="727">
        <v>82</v>
      </c>
      <c r="C65" s="728">
        <v>126.72800086795985</v>
      </c>
      <c r="D65" s="728">
        <v>137.46984457187608</v>
      </c>
      <c r="E65" s="728">
        <v>143.66936364959221</v>
      </c>
      <c r="F65" s="728">
        <v>139.70375004447891</v>
      </c>
      <c r="G65" s="735">
        <v>149.13333873653534</v>
      </c>
      <c r="Q65" s="919" t="s">
        <v>224</v>
      </c>
      <c r="R65" s="918"/>
      <c r="S65" s="920">
        <f>(SUM(D$48:D$50)/SUM(D$51:D$60))*100</f>
        <v>28.316510655422611</v>
      </c>
    </row>
    <row r="66" spans="1:19" ht="15.75" thickTop="1" x14ac:dyDescent="0.25">
      <c r="A66" s="730" t="s">
        <v>20</v>
      </c>
      <c r="B66" s="725">
        <v>2355</v>
      </c>
      <c r="C66" s="726">
        <v>2250.17153782894</v>
      </c>
      <c r="D66" s="726">
        <v>2147.171198668299</v>
      </c>
      <c r="E66" s="726">
        <v>2038.9390504935407</v>
      </c>
      <c r="F66" s="726">
        <v>1922.3500669029554</v>
      </c>
      <c r="G66" s="734">
        <v>1788.0129941944072</v>
      </c>
      <c r="Q66" s="919" t="s">
        <v>225</v>
      </c>
      <c r="R66" s="918"/>
      <c r="S66" s="920">
        <f>(SUM(D$61:D$65)/SUM(D$51:D$60))*100</f>
        <v>46.165492529048045</v>
      </c>
    </row>
    <row r="67" spans="1:19" x14ac:dyDescent="0.25">
      <c r="Q67" s="919" t="s">
        <v>226</v>
      </c>
      <c r="R67" s="918"/>
      <c r="S67" s="920">
        <f>(SUM(D$61:D$65)/SUM(D$48:D$50))*100</f>
        <v>163.03383241962885</v>
      </c>
    </row>
    <row r="68" spans="1:19" x14ac:dyDescent="0.25">
      <c r="Q68" s="919" t="s">
        <v>227</v>
      </c>
      <c r="R68" s="918"/>
      <c r="S68" s="921">
        <f>(D$21/D$43)*100</f>
        <v>104.51531580232967</v>
      </c>
    </row>
    <row r="69" spans="1:19" x14ac:dyDescent="0.25">
      <c r="Q69" s="919" t="s">
        <v>228</v>
      </c>
      <c r="R69" s="918"/>
      <c r="S69" s="921">
        <f>(SUM(D$48)/SUM(D$28:D$33))*1000</f>
        <v>404.77710940572155</v>
      </c>
    </row>
    <row r="70" spans="1:19" x14ac:dyDescent="0.25">
      <c r="Q70" s="919" t="s">
        <v>229</v>
      </c>
      <c r="R70" s="918"/>
      <c r="S70" s="921">
        <f>(SUM(D$52:D$54)/SUM(D$48:D$51,D$55:D$65))*100</f>
        <v>19.829053412997268</v>
      </c>
    </row>
    <row r="71" spans="1:19" x14ac:dyDescent="0.25">
      <c r="Q71" s="904"/>
      <c r="R71" s="904"/>
      <c r="S71" s="904"/>
    </row>
    <row r="72" spans="1:19" x14ac:dyDescent="0.25">
      <c r="Q72" s="904"/>
      <c r="R72" s="904"/>
      <c r="S72" s="904"/>
    </row>
    <row r="73" spans="1:19" x14ac:dyDescent="0.25">
      <c r="Q73" s="904"/>
      <c r="R73" s="904"/>
      <c r="S73" s="904"/>
    </row>
    <row r="74" spans="1:19" x14ac:dyDescent="0.25">
      <c r="Q74" s="904"/>
      <c r="R74" s="904"/>
      <c r="S74" s="904"/>
    </row>
    <row r="75" spans="1:19" x14ac:dyDescent="0.25">
      <c r="Q75" s="904"/>
      <c r="R75" s="904"/>
      <c r="S75" s="904"/>
    </row>
    <row r="76" spans="1:19" x14ac:dyDescent="0.25">
      <c r="Q76" s="904"/>
      <c r="R76" s="904"/>
      <c r="S76" s="904"/>
    </row>
    <row r="77" spans="1:19" x14ac:dyDescent="0.25">
      <c r="Q77" s="904"/>
      <c r="R77" s="904"/>
      <c r="S77" s="904"/>
    </row>
    <row r="78" spans="1:19" x14ac:dyDescent="0.25">
      <c r="Q78" s="904"/>
      <c r="R78" s="904"/>
      <c r="S78" s="904"/>
    </row>
    <row r="79" spans="1:19" x14ac:dyDescent="0.25">
      <c r="Q79" s="904"/>
      <c r="R79" s="904"/>
      <c r="S79" s="904"/>
    </row>
    <row r="80" spans="1:19" x14ac:dyDescent="0.25">
      <c r="Q80" s="904"/>
      <c r="R80" s="904"/>
      <c r="S80" s="904"/>
    </row>
    <row r="81" spans="17:19" x14ac:dyDescent="0.25">
      <c r="Q81" s="904"/>
      <c r="R81" s="904"/>
      <c r="S81" s="904"/>
    </row>
    <row r="82" spans="17:19" x14ac:dyDescent="0.25">
      <c r="Q82" s="904"/>
      <c r="R82" s="904"/>
      <c r="S82" s="904"/>
    </row>
    <row r="83" spans="17:19" x14ac:dyDescent="0.25">
      <c r="Q83" s="904"/>
      <c r="R83" s="904"/>
      <c r="S83" s="904"/>
    </row>
    <row r="84" spans="17:19" x14ac:dyDescent="0.25">
      <c r="Q84" s="919" t="s">
        <v>223</v>
      </c>
      <c r="R84" s="918"/>
      <c r="S84" s="920">
        <f>(SUM(E$48:E$50,E$61:E$65)/SUM(E$51:E$60))*100</f>
        <v>90.924275102110968</v>
      </c>
    </row>
    <row r="85" spans="17:19" x14ac:dyDescent="0.25">
      <c r="Q85" s="919" t="s">
        <v>224</v>
      </c>
      <c r="R85" s="918"/>
      <c r="S85" s="920">
        <f>(SUM(E$48:E$50)/SUM(E$51:E$60))*100</f>
        <v>33.472475203281647</v>
      </c>
    </row>
    <row r="86" spans="17:19" x14ac:dyDescent="0.25">
      <c r="Q86" s="919" t="s">
        <v>225</v>
      </c>
      <c r="R86" s="918"/>
      <c r="S86" s="920">
        <f>(SUM(E$61:E$65)/SUM(E$51:E$60))*100</f>
        <v>57.451799898829314</v>
      </c>
    </row>
    <row r="87" spans="17:19" x14ac:dyDescent="0.25">
      <c r="Q87" s="919" t="s">
        <v>226</v>
      </c>
      <c r="R87" s="918"/>
      <c r="S87" s="920">
        <f>(SUM(E$61:E$65)/SUM(E$48:E$50))*100</f>
        <v>171.63893482605889</v>
      </c>
    </row>
    <row r="88" spans="17:19" x14ac:dyDescent="0.25">
      <c r="Q88" s="919" t="s">
        <v>227</v>
      </c>
      <c r="R88" s="918"/>
      <c r="S88" s="921">
        <f>(E$21/E$43)*100</f>
        <v>103.1364917258135</v>
      </c>
    </row>
    <row r="89" spans="17:19" x14ac:dyDescent="0.25">
      <c r="Q89" s="919" t="s">
        <v>228</v>
      </c>
      <c r="R89" s="918"/>
      <c r="S89" s="921">
        <f>(SUM(E$48)/SUM(E$28:E$33))*1000</f>
        <v>417.84565045052227</v>
      </c>
    </row>
    <row r="90" spans="17:19" x14ac:dyDescent="0.25">
      <c r="Q90" s="919" t="s">
        <v>229</v>
      </c>
      <c r="R90" s="918"/>
      <c r="S90" s="921">
        <f>(SUM(E$52:E$54)/SUM(E$48:E$51,E$55:E$65))*100</f>
        <v>22.342387076712473</v>
      </c>
    </row>
    <row r="91" spans="17:19" x14ac:dyDescent="0.25">
      <c r="Q91" s="904"/>
      <c r="R91" s="904"/>
      <c r="S91" s="904"/>
    </row>
    <row r="92" spans="17:19" x14ac:dyDescent="0.25">
      <c r="Q92" s="904"/>
      <c r="R92" s="904"/>
      <c r="S92" s="904"/>
    </row>
    <row r="93" spans="17:19" x14ac:dyDescent="0.25">
      <c r="Q93" s="904"/>
      <c r="R93" s="904"/>
      <c r="S93" s="904"/>
    </row>
    <row r="94" spans="17:19" x14ac:dyDescent="0.25">
      <c r="Q94" s="904"/>
      <c r="R94" s="904"/>
      <c r="S94" s="904"/>
    </row>
    <row r="95" spans="17:19" x14ac:dyDescent="0.25">
      <c r="Q95" s="904"/>
      <c r="R95" s="904"/>
      <c r="S95" s="904"/>
    </row>
    <row r="96" spans="17:19" x14ac:dyDescent="0.25">
      <c r="Q96" s="904"/>
      <c r="R96" s="904"/>
      <c r="S96" s="904"/>
    </row>
    <row r="97" spans="17:19" x14ac:dyDescent="0.25">
      <c r="Q97" s="904"/>
      <c r="R97" s="904"/>
      <c r="S97" s="904"/>
    </row>
    <row r="98" spans="17:19" x14ac:dyDescent="0.25">
      <c r="Q98" s="904"/>
      <c r="R98" s="904"/>
      <c r="S98" s="904"/>
    </row>
    <row r="99" spans="17:19" x14ac:dyDescent="0.25">
      <c r="Q99" s="904"/>
      <c r="R99" s="904"/>
      <c r="S99" s="904"/>
    </row>
    <row r="100" spans="17:19" x14ac:dyDescent="0.25">
      <c r="Q100" s="904"/>
      <c r="R100" s="904"/>
      <c r="S100" s="904"/>
    </row>
    <row r="101" spans="17:19" x14ac:dyDescent="0.25">
      <c r="Q101" s="904"/>
      <c r="R101" s="904"/>
      <c r="S101" s="904"/>
    </row>
    <row r="102" spans="17:19" x14ac:dyDescent="0.25">
      <c r="Q102" s="904"/>
      <c r="R102" s="904"/>
      <c r="S102" s="904"/>
    </row>
    <row r="103" spans="17:19" x14ac:dyDescent="0.25">
      <c r="Q103" s="904"/>
      <c r="R103" s="904"/>
      <c r="S103" s="904"/>
    </row>
    <row r="104" spans="17:19" x14ac:dyDescent="0.25">
      <c r="Q104" s="919" t="s">
        <v>223</v>
      </c>
      <c r="R104" s="918"/>
      <c r="S104" s="920">
        <f>(SUM(F$48:F$50,F$61:F$65)/SUM(F$51:F$60))*100</f>
        <v>100.33109650326899</v>
      </c>
    </row>
    <row r="105" spans="17:19" x14ac:dyDescent="0.25">
      <c r="Q105" s="919" t="s">
        <v>224</v>
      </c>
      <c r="R105" s="918"/>
      <c r="S105" s="920">
        <f>(SUM(F$48:F$50)/SUM(F$51:F$60))*100</f>
        <v>36.646138397006112</v>
      </c>
    </row>
    <row r="106" spans="17:19" x14ac:dyDescent="0.25">
      <c r="Q106" s="919" t="s">
        <v>225</v>
      </c>
      <c r="R106" s="918"/>
      <c r="S106" s="920">
        <f>(SUM(F$61:F$65)/SUM(F$51:F$60))*100</f>
        <v>63.68495810626289</v>
      </c>
    </row>
    <row r="107" spans="17:19" x14ac:dyDescent="0.25">
      <c r="Q107" s="919" t="s">
        <v>226</v>
      </c>
      <c r="R107" s="918"/>
      <c r="S107" s="920">
        <f>(SUM(F$61:F$65)/SUM(F$48:F$50))*100</f>
        <v>173.7835441659135</v>
      </c>
    </row>
    <row r="108" spans="17:19" x14ac:dyDescent="0.25">
      <c r="Q108" s="919" t="s">
        <v>227</v>
      </c>
      <c r="R108" s="918"/>
      <c r="S108" s="921">
        <f>(F$21/F$43)*100</f>
        <v>101.53031447595214</v>
      </c>
    </row>
    <row r="109" spans="17:19" x14ac:dyDescent="0.25">
      <c r="Q109" s="919" t="s">
        <v>228</v>
      </c>
      <c r="R109" s="918"/>
      <c r="S109" s="921">
        <f>(SUM(F$48)/SUM(F$28:F$33))*1000</f>
        <v>413.10699243939104</v>
      </c>
    </row>
    <row r="110" spans="17:19" x14ac:dyDescent="0.25">
      <c r="Q110" s="919" t="s">
        <v>229</v>
      </c>
      <c r="R110" s="918"/>
      <c r="S110" s="921">
        <f>(SUM(F$52:F$54)/SUM(F$48:F$51,F$55:F$65))*100</f>
        <v>19.354531550468472</v>
      </c>
    </row>
    <row r="111" spans="17:19" x14ac:dyDescent="0.25">
      <c r="Q111" s="904"/>
      <c r="R111" s="904"/>
      <c r="S111" s="904"/>
    </row>
    <row r="112" spans="17:19" x14ac:dyDescent="0.25">
      <c r="Q112" s="904"/>
      <c r="R112" s="904"/>
      <c r="S112" s="904"/>
    </row>
    <row r="113" spans="17:19" x14ac:dyDescent="0.25">
      <c r="Q113" s="904"/>
      <c r="R113" s="904"/>
      <c r="S113" s="904"/>
    </row>
    <row r="114" spans="17:19" x14ac:dyDescent="0.25">
      <c r="Q114" s="904"/>
      <c r="R114" s="904"/>
      <c r="S114" s="904"/>
    </row>
    <row r="115" spans="17:19" x14ac:dyDescent="0.25">
      <c r="Q115" s="904"/>
      <c r="R115" s="904"/>
      <c r="S115" s="904"/>
    </row>
    <row r="116" spans="17:19" x14ac:dyDescent="0.25">
      <c r="Q116" s="904"/>
      <c r="R116" s="904"/>
      <c r="S116" s="904"/>
    </row>
    <row r="117" spans="17:19" x14ac:dyDescent="0.25">
      <c r="Q117" s="904"/>
      <c r="R117" s="904"/>
      <c r="S117" s="904"/>
    </row>
    <row r="118" spans="17:19" x14ac:dyDescent="0.25">
      <c r="Q118" s="904"/>
      <c r="R118" s="904"/>
      <c r="S118" s="904"/>
    </row>
    <row r="119" spans="17:19" x14ac:dyDescent="0.25">
      <c r="Q119" s="904"/>
      <c r="R119" s="904"/>
      <c r="S119" s="904"/>
    </row>
    <row r="120" spans="17:19" x14ac:dyDescent="0.25">
      <c r="Q120" s="904"/>
      <c r="R120" s="904"/>
      <c r="S120" s="904"/>
    </row>
    <row r="121" spans="17:19" x14ac:dyDescent="0.25">
      <c r="Q121" s="904"/>
      <c r="R121" s="904"/>
      <c r="S121" s="904"/>
    </row>
    <row r="122" spans="17:19" x14ac:dyDescent="0.25">
      <c r="Q122" s="904"/>
      <c r="R122" s="904"/>
      <c r="S122" s="904"/>
    </row>
    <row r="123" spans="17:19" x14ac:dyDescent="0.25">
      <c r="Q123" s="904"/>
      <c r="R123" s="904"/>
      <c r="S123" s="904"/>
    </row>
    <row r="124" spans="17:19" x14ac:dyDescent="0.25">
      <c r="Q124" s="919" t="s">
        <v>223</v>
      </c>
      <c r="R124" s="918"/>
      <c r="S124" s="920">
        <f>(SUM(G$48:G$50,G$61:G$65)/SUM(G$51:G$60))*100</f>
        <v>89.950486360583611</v>
      </c>
    </row>
    <row r="125" spans="17:19" x14ac:dyDescent="0.25">
      <c r="Q125" s="919" t="s">
        <v>224</v>
      </c>
      <c r="R125" s="918"/>
      <c r="S125" s="920">
        <f>(SUM(G$48:G$50)/SUM(G$51:G$60))*100</f>
        <v>34.493285816569554</v>
      </c>
    </row>
    <row r="126" spans="17:19" x14ac:dyDescent="0.25">
      <c r="Q126" s="919" t="s">
        <v>225</v>
      </c>
      <c r="R126" s="918"/>
      <c r="S126" s="920">
        <f>(SUM(G$61:G$65)/SUM(G$51:G$60))*100</f>
        <v>55.457200544014064</v>
      </c>
    </row>
    <row r="127" spans="17:19" x14ac:dyDescent="0.25">
      <c r="Q127" s="919" t="s">
        <v>226</v>
      </c>
      <c r="R127" s="918"/>
      <c r="S127" s="920">
        <f>(SUM(G$61:G$65)/SUM(G$48:G$50))*100</f>
        <v>160.776798241048</v>
      </c>
    </row>
    <row r="128" spans="17:19" x14ac:dyDescent="0.25">
      <c r="Q128" s="919" t="s">
        <v>227</v>
      </c>
      <c r="R128" s="918"/>
      <c r="S128" s="921">
        <f>(G$21/G$43)*100</f>
        <v>99.863006054498399</v>
      </c>
    </row>
    <row r="129" spans="17:19" x14ac:dyDescent="0.25">
      <c r="Q129" s="919" t="s">
        <v>228</v>
      </c>
      <c r="R129" s="918"/>
      <c r="S129" s="921">
        <f>(SUM(G$48)/SUM(G$28:G$33))*1000</f>
        <v>362.70654767176762</v>
      </c>
    </row>
    <row r="130" spans="17:19" x14ac:dyDescent="0.25">
      <c r="Q130" s="919" t="s">
        <v>229</v>
      </c>
      <c r="R130" s="918"/>
      <c r="S130" s="921">
        <f>(SUM(G$52:G$54)/SUM(G$48:G$51,G$55:G$65))*100</f>
        <v>18.71534975351015</v>
      </c>
    </row>
    <row r="147" spans="4:8" x14ac:dyDescent="0.25">
      <c r="D147" s="19"/>
      <c r="E147" s="19"/>
      <c r="F147" s="19"/>
      <c r="G147" s="19"/>
      <c r="H147" s="19"/>
    </row>
  </sheetData>
  <mergeCells count="3">
    <mergeCell ref="A1:G1"/>
    <mergeCell ref="A23:G23"/>
    <mergeCell ref="A46:G46"/>
  </mergeCells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Z147"/>
  <sheetViews>
    <sheetView topLeftCell="A16" workbookViewId="0">
      <selection sqref="A1:G1"/>
    </sheetView>
  </sheetViews>
  <sheetFormatPr defaultRowHeight="15" x14ac:dyDescent="0.25"/>
  <cols>
    <col min="1" max="9" width="9.140625" style="18"/>
    <col min="10" max="11" width="11.140625" style="18" bestFit="1" customWidth="1"/>
    <col min="12" max="12" width="11.140625" style="18" customWidth="1"/>
    <col min="13" max="14" width="11.140625" style="18" bestFit="1" customWidth="1"/>
    <col min="15" max="15" width="11.140625" style="18" customWidth="1"/>
    <col min="16" max="17" width="11.140625" style="18" bestFit="1" customWidth="1"/>
    <col min="18" max="18" width="11.140625" style="18" customWidth="1"/>
    <col min="19" max="20" width="11.140625" style="18" bestFit="1" customWidth="1"/>
    <col min="21" max="21" width="11.140625" style="18" customWidth="1"/>
    <col min="22" max="23" width="11.140625" style="18" bestFit="1" customWidth="1"/>
    <col min="24" max="24" width="11.140625" style="18" customWidth="1"/>
    <col min="25" max="26" width="11.140625" style="18" bestFit="1" customWidth="1"/>
    <col min="27" max="16384" width="9.140625" style="18"/>
  </cols>
  <sheetData>
    <row r="1" spans="1:26" x14ac:dyDescent="0.25">
      <c r="A1" s="922" t="s">
        <v>186</v>
      </c>
      <c r="B1" s="923"/>
      <c r="C1" s="923"/>
      <c r="D1" s="923"/>
      <c r="E1" s="923"/>
      <c r="F1" s="923"/>
      <c r="G1" s="924"/>
      <c r="J1" s="20" t="s">
        <v>23</v>
      </c>
      <c r="K1" s="20" t="s">
        <v>24</v>
      </c>
      <c r="L1" s="20"/>
      <c r="M1" s="20" t="s">
        <v>23</v>
      </c>
      <c r="N1" s="20" t="s">
        <v>24</v>
      </c>
      <c r="O1" s="20"/>
      <c r="P1" s="20" t="s">
        <v>23</v>
      </c>
      <c r="Q1" s="20" t="s">
        <v>24</v>
      </c>
      <c r="R1" s="20"/>
      <c r="S1" s="20" t="s">
        <v>23</v>
      </c>
      <c r="T1" s="20" t="s">
        <v>24</v>
      </c>
      <c r="U1" s="20"/>
      <c r="V1" s="20" t="s">
        <v>23</v>
      </c>
      <c r="W1" s="20" t="s">
        <v>24</v>
      </c>
      <c r="X1" s="20"/>
      <c r="Y1" s="20" t="s">
        <v>23</v>
      </c>
      <c r="Z1" s="20" t="s">
        <v>24</v>
      </c>
    </row>
    <row r="2" spans="1:26" x14ac:dyDescent="0.25">
      <c r="A2" s="743" t="s">
        <v>1</v>
      </c>
      <c r="B2" s="737">
        <v>2010</v>
      </c>
      <c r="C2" s="737">
        <v>2015</v>
      </c>
      <c r="D2" s="737">
        <v>2020</v>
      </c>
      <c r="E2" s="737">
        <v>2025</v>
      </c>
      <c r="F2" s="737">
        <v>2030</v>
      </c>
      <c r="G2" s="746">
        <v>2035</v>
      </c>
      <c r="J2" s="1">
        <f>B2</f>
        <v>2010</v>
      </c>
      <c r="K2" s="1">
        <f>B24</f>
        <v>2010</v>
      </c>
      <c r="L2" s="1"/>
      <c r="M2" s="1">
        <v>2015</v>
      </c>
      <c r="N2" s="1">
        <v>2015</v>
      </c>
      <c r="O2" s="1"/>
      <c r="P2" s="1">
        <v>2020</v>
      </c>
      <c r="Q2" s="1">
        <v>2020</v>
      </c>
      <c r="R2" s="1"/>
      <c r="S2" s="1">
        <v>2025</v>
      </c>
      <c r="T2" s="1">
        <v>2025</v>
      </c>
      <c r="U2" s="1"/>
      <c r="V2" s="1">
        <v>2030</v>
      </c>
      <c r="W2" s="1">
        <v>2030</v>
      </c>
      <c r="X2" s="1"/>
      <c r="Y2" s="1">
        <v>2035</v>
      </c>
      <c r="Z2" s="1">
        <v>2035</v>
      </c>
    </row>
    <row r="3" spans="1:26" x14ac:dyDescent="0.25">
      <c r="A3" s="743" t="s">
        <v>2</v>
      </c>
      <c r="B3" s="737">
        <v>829</v>
      </c>
      <c r="C3" s="738">
        <v>1027.6571768280712</v>
      </c>
      <c r="D3" s="738">
        <v>1141.5510837967734</v>
      </c>
      <c r="E3" s="738">
        <v>1168.9032036819624</v>
      </c>
      <c r="F3" s="738">
        <v>1165.0182259356041</v>
      </c>
      <c r="G3" s="747">
        <v>1253.3019134401418</v>
      </c>
      <c r="I3" s="21" t="s">
        <v>2</v>
      </c>
      <c r="J3" s="20">
        <f>-B3/B$66</f>
        <v>-6.101869571617842E-2</v>
      </c>
      <c r="K3" s="20">
        <f>B25/B$66</f>
        <v>5.6896805535109674E-2</v>
      </c>
      <c r="L3" s="21" t="s">
        <v>2</v>
      </c>
      <c r="M3" s="20">
        <f>-C3/C$66</f>
        <v>-6.9971334151822967E-2</v>
      </c>
      <c r="N3" s="20">
        <f>C25/C$66</f>
        <v>6.728279298597438E-2</v>
      </c>
      <c r="O3" s="21" t="s">
        <v>2</v>
      </c>
      <c r="P3" s="20">
        <f>-D3/D$66</f>
        <v>-7.1514047349298449E-2</v>
      </c>
      <c r="Q3" s="20">
        <f>D25/D$66</f>
        <v>6.8708133575041783E-2</v>
      </c>
      <c r="R3" s="21" t="s">
        <v>2</v>
      </c>
      <c r="S3" s="20">
        <f>-E3/E$66</f>
        <v>-6.78147979596566E-2</v>
      </c>
      <c r="T3" s="20">
        <f>E25/E$66</f>
        <v>6.5155427869241195E-2</v>
      </c>
      <c r="U3" s="21" t="s">
        <v>2</v>
      </c>
      <c r="V3" s="20">
        <f>-F3/F$66</f>
        <v>-6.3166896933394556E-2</v>
      </c>
      <c r="W3" s="20">
        <f>F25/F$66</f>
        <v>6.0689762986686026E-2</v>
      </c>
      <c r="X3" s="21" t="s">
        <v>2</v>
      </c>
      <c r="Y3" s="20">
        <f>-G3/G$66</f>
        <v>-6.3440766802674645E-2</v>
      </c>
      <c r="Z3" s="20">
        <f>G25/G$66</f>
        <v>6.0952893609589234E-2</v>
      </c>
    </row>
    <row r="4" spans="1:26" x14ac:dyDescent="0.25">
      <c r="A4" s="743" t="s">
        <v>3</v>
      </c>
      <c r="B4" s="737">
        <v>724</v>
      </c>
      <c r="C4" s="738">
        <v>796.04398191708049</v>
      </c>
      <c r="D4" s="738">
        <v>992.73331017610371</v>
      </c>
      <c r="E4" s="738">
        <v>1101.7652026330607</v>
      </c>
      <c r="F4" s="738">
        <v>1128.0448063834651</v>
      </c>
      <c r="G4" s="747">
        <v>1125.56816678367</v>
      </c>
      <c r="I4" s="21" t="s">
        <v>3</v>
      </c>
      <c r="J4" s="20">
        <f t="shared" ref="J4:J20" si="0">-B4/B$66</f>
        <v>-5.3290151626674519E-2</v>
      </c>
      <c r="K4" s="20">
        <f t="shared" ref="K4:K20" si="1">B26/B$66</f>
        <v>4.8800235536581776E-2</v>
      </c>
      <c r="L4" s="21" t="s">
        <v>3</v>
      </c>
      <c r="M4" s="20">
        <f t="shared" ref="M4:M20" si="2">-C4/C$66</f>
        <v>-5.4201207089498583E-2</v>
      </c>
      <c r="N4" s="20">
        <f t="shared" ref="N4:N20" si="3">C26/C$66</f>
        <v>5.0714722349036984E-2</v>
      </c>
      <c r="O4" s="21" t="s">
        <v>3</v>
      </c>
      <c r="P4" s="20">
        <f t="shared" ref="P4:P20" si="4">-D4/D$66</f>
        <v>-6.2191151983347043E-2</v>
      </c>
      <c r="Q4" s="20">
        <f t="shared" ref="Q4:Q20" si="5">D26/D$66</f>
        <v>6.0015571413509806E-2</v>
      </c>
      <c r="R4" s="21" t="s">
        <v>3</v>
      </c>
      <c r="S4" s="20">
        <f t="shared" ref="S4:S20" si="6">-E4/E$66</f>
        <v>-6.3919736364988183E-2</v>
      </c>
      <c r="T4" s="20">
        <f t="shared" ref="T4:T20" si="7">E26/E$66</f>
        <v>6.1578898634702957E-2</v>
      </c>
      <c r="U4" s="21" t="s">
        <v>3</v>
      </c>
      <c r="V4" s="20">
        <f t="shared" ref="V4:V20" si="8">-F4/F$66</f>
        <v>-6.116221054297391E-2</v>
      </c>
      <c r="W4" s="20">
        <f t="shared" ref="W4:W20" si="9">F26/F$66</f>
        <v>5.8926490283510664E-2</v>
      </c>
      <c r="X4" s="21" t="s">
        <v>3</v>
      </c>
      <c r="Y4" s="20">
        <f t="shared" ref="Y4:Y20" si="10">-G4/G$66</f>
        <v>-5.6975024791460376E-2</v>
      </c>
      <c r="Z4" s="20">
        <f t="shared" ref="Z4:Z20" si="11">G26/G$66</f>
        <v>5.4892223864474073E-2</v>
      </c>
    </row>
    <row r="5" spans="1:26" x14ac:dyDescent="0.25">
      <c r="A5" s="743" t="s">
        <v>4</v>
      </c>
      <c r="B5" s="737">
        <v>701</v>
      </c>
      <c r="C5" s="738">
        <v>696.79807668046715</v>
      </c>
      <c r="D5" s="738">
        <v>770.77916847377378</v>
      </c>
      <c r="E5" s="738">
        <v>966.66586169265827</v>
      </c>
      <c r="F5" s="738">
        <v>1071.5887614997475</v>
      </c>
      <c r="G5" s="747">
        <v>1096.8077601982118</v>
      </c>
      <c r="I5" s="21" t="s">
        <v>4</v>
      </c>
      <c r="J5" s="20">
        <f t="shared" si="0"/>
        <v>-5.1597232445164141E-2</v>
      </c>
      <c r="K5" s="20">
        <f t="shared" si="1"/>
        <v>5.3878993081112908E-2</v>
      </c>
      <c r="L5" s="21" t="s">
        <v>4</v>
      </c>
      <c r="M5" s="20">
        <f t="shared" si="2"/>
        <v>-4.7443731391284265E-2</v>
      </c>
      <c r="N5" s="20">
        <f t="shared" si="3"/>
        <v>4.3185194621389797E-2</v>
      </c>
      <c r="O5" s="21" t="s">
        <v>4</v>
      </c>
      <c r="P5" s="20">
        <f t="shared" si="4"/>
        <v>-4.8286527631118653E-2</v>
      </c>
      <c r="Q5" s="20">
        <f t="shared" si="5"/>
        <v>4.5181580852994264E-2</v>
      </c>
      <c r="R5" s="21" t="s">
        <v>4</v>
      </c>
      <c r="S5" s="20">
        <f t="shared" si="6"/>
        <v>-5.6081846553840999E-2</v>
      </c>
      <c r="T5" s="20">
        <f t="shared" si="7"/>
        <v>5.411731177846895E-2</v>
      </c>
      <c r="U5" s="21" t="s">
        <v>4</v>
      </c>
      <c r="V5" s="20">
        <f t="shared" si="8"/>
        <v>-5.8101182750406134E-2</v>
      </c>
      <c r="W5" s="20">
        <f t="shared" si="9"/>
        <v>5.5925719052991721E-2</v>
      </c>
      <c r="X5" s="21" t="s">
        <v>4</v>
      </c>
      <c r="Y5" s="20">
        <f t="shared" si="10"/>
        <v>-5.5519204587428345E-2</v>
      </c>
      <c r="Z5" s="20">
        <f t="shared" si="11"/>
        <v>5.3447771335878587E-2</v>
      </c>
    </row>
    <row r="6" spans="1:26" x14ac:dyDescent="0.25">
      <c r="A6" s="743" t="s">
        <v>5</v>
      </c>
      <c r="B6" s="737">
        <v>761</v>
      </c>
      <c r="C6" s="738">
        <v>670.03507896859719</v>
      </c>
      <c r="D6" s="738">
        <v>671.04691558158152</v>
      </c>
      <c r="E6" s="738">
        <v>746.50722674189524</v>
      </c>
      <c r="F6" s="738">
        <v>940.9320402416671</v>
      </c>
      <c r="G6" s="747">
        <v>1041.5582553159743</v>
      </c>
      <c r="I6" s="21" t="s">
        <v>5</v>
      </c>
      <c r="J6" s="20">
        <f t="shared" si="0"/>
        <v>-5.6013543353452086E-2</v>
      </c>
      <c r="K6" s="20">
        <f t="shared" si="1"/>
        <v>5.4762255262770496E-2</v>
      </c>
      <c r="L6" s="21" t="s">
        <v>5</v>
      </c>
      <c r="M6" s="20">
        <f t="shared" si="2"/>
        <v>-4.562148687431241E-2</v>
      </c>
      <c r="N6" s="20">
        <f t="shared" si="3"/>
        <v>4.7654110386105925E-2</v>
      </c>
      <c r="O6" s="21" t="s">
        <v>5</v>
      </c>
      <c r="P6" s="20">
        <f t="shared" si="4"/>
        <v>-4.2038662636884043E-2</v>
      </c>
      <c r="Q6" s="20">
        <f t="shared" si="5"/>
        <v>3.7984216566403106E-2</v>
      </c>
      <c r="R6" s="21" t="s">
        <v>5</v>
      </c>
      <c r="S6" s="20">
        <f t="shared" si="6"/>
        <v>-4.3309177866449861E-2</v>
      </c>
      <c r="T6" s="20">
        <f t="shared" si="7"/>
        <v>4.0469624244166405E-2</v>
      </c>
      <c r="U6" s="21" t="s">
        <v>5</v>
      </c>
      <c r="V6" s="20">
        <f t="shared" si="8"/>
        <v>-5.1017019205465489E-2</v>
      </c>
      <c r="W6" s="20">
        <f t="shared" si="9"/>
        <v>4.9152302213292795E-2</v>
      </c>
      <c r="X6" s="21" t="s">
        <v>5</v>
      </c>
      <c r="Y6" s="20">
        <f t="shared" si="10"/>
        <v>-5.2722535311167273E-2</v>
      </c>
      <c r="Z6" s="20">
        <f t="shared" si="11"/>
        <v>5.0630189430256919E-2</v>
      </c>
    </row>
    <row r="7" spans="1:26" x14ac:dyDescent="0.25">
      <c r="A7" s="743" t="s">
        <v>6</v>
      </c>
      <c r="B7" s="737">
        <v>631</v>
      </c>
      <c r="C7" s="738">
        <v>719.22268266409708</v>
      </c>
      <c r="D7" s="738">
        <v>629.21283347165115</v>
      </c>
      <c r="E7" s="738">
        <v>634.97633620632007</v>
      </c>
      <c r="F7" s="738">
        <v>709.88639578974721</v>
      </c>
      <c r="G7" s="747">
        <v>898.74511110733749</v>
      </c>
      <c r="I7" s="21" t="s">
        <v>6</v>
      </c>
      <c r="J7" s="20">
        <f t="shared" si="0"/>
        <v>-4.6444869718828205E-2</v>
      </c>
      <c r="K7" s="20">
        <f t="shared" si="1"/>
        <v>4.6518474900633003E-2</v>
      </c>
      <c r="L7" s="21" t="s">
        <v>6</v>
      </c>
      <c r="M7" s="20">
        <f t="shared" si="2"/>
        <v>-4.8970582596028052E-2</v>
      </c>
      <c r="N7" s="20">
        <f t="shared" si="3"/>
        <v>4.8508607297331224E-2</v>
      </c>
      <c r="O7" s="21" t="s">
        <v>6</v>
      </c>
      <c r="P7" s="20">
        <f t="shared" si="4"/>
        <v>-3.9417908672134967E-2</v>
      </c>
      <c r="Q7" s="20">
        <f t="shared" si="5"/>
        <v>4.1836685432372726E-2</v>
      </c>
      <c r="R7" s="21" t="s">
        <v>6</v>
      </c>
      <c r="S7" s="20">
        <f t="shared" si="6"/>
        <v>-3.6838629420602259E-2</v>
      </c>
      <c r="T7" s="20">
        <f t="shared" si="7"/>
        <v>3.3570374367151871E-2</v>
      </c>
      <c r="U7" s="21" t="s">
        <v>6</v>
      </c>
      <c r="V7" s="20">
        <f t="shared" si="8"/>
        <v>-3.8489801961045449E-2</v>
      </c>
      <c r="W7" s="20">
        <f t="shared" si="9"/>
        <v>3.6489439118669906E-2</v>
      </c>
      <c r="X7" s="21" t="s">
        <v>6</v>
      </c>
      <c r="Y7" s="20">
        <f t="shared" si="10"/>
        <v>-4.5493490752200681E-2</v>
      </c>
      <c r="Z7" s="20">
        <f t="shared" si="11"/>
        <v>4.4452428750404033E-2</v>
      </c>
    </row>
    <row r="8" spans="1:26" x14ac:dyDescent="0.25">
      <c r="A8" s="743" t="s">
        <v>7</v>
      </c>
      <c r="B8" s="737">
        <v>449</v>
      </c>
      <c r="C8" s="738">
        <v>596.96805846960513</v>
      </c>
      <c r="D8" s="738">
        <v>678.94405631396864</v>
      </c>
      <c r="E8" s="738">
        <v>590.48814658720653</v>
      </c>
      <c r="F8" s="738">
        <v>600.22962466770502</v>
      </c>
      <c r="G8" s="747">
        <v>673.91792978293972</v>
      </c>
      <c r="I8" s="21" t="s">
        <v>7</v>
      </c>
      <c r="J8" s="20">
        <f t="shared" si="0"/>
        <v>-3.3048726630354776E-2</v>
      </c>
      <c r="K8" s="20">
        <f t="shared" si="1"/>
        <v>3.5109671720889149E-2</v>
      </c>
      <c r="L8" s="21" t="s">
        <v>7</v>
      </c>
      <c r="M8" s="20">
        <f t="shared" si="2"/>
        <v>-4.0646484488211801E-2</v>
      </c>
      <c r="N8" s="20">
        <f t="shared" si="3"/>
        <v>4.1428524953866806E-2</v>
      </c>
      <c r="O8" s="21" t="s">
        <v>7</v>
      </c>
      <c r="P8" s="20">
        <f t="shared" si="4"/>
        <v>-4.2533389946310826E-2</v>
      </c>
      <c r="Q8" s="20">
        <f t="shared" si="5"/>
        <v>4.2910862308170289E-2</v>
      </c>
      <c r="R8" s="21" t="s">
        <v>7</v>
      </c>
      <c r="S8" s="20">
        <f t="shared" si="6"/>
        <v>-3.4257613660607873E-2</v>
      </c>
      <c r="T8" s="20">
        <f t="shared" si="7"/>
        <v>3.7132192120287122E-2</v>
      </c>
      <c r="U8" s="21" t="s">
        <v>7</v>
      </c>
      <c r="V8" s="20">
        <f t="shared" si="8"/>
        <v>-3.2544248659549073E-2</v>
      </c>
      <c r="W8" s="20">
        <f t="shared" si="9"/>
        <v>3.0069723609348144E-2</v>
      </c>
      <c r="X8" s="21" t="s">
        <v>7</v>
      </c>
      <c r="Y8" s="20">
        <f t="shared" si="10"/>
        <v>-3.4112985681277096E-2</v>
      </c>
      <c r="Z8" s="20">
        <f t="shared" si="11"/>
        <v>3.2982154473722373E-2</v>
      </c>
    </row>
    <row r="9" spans="1:26" x14ac:dyDescent="0.25">
      <c r="A9" s="743" t="s">
        <v>8</v>
      </c>
      <c r="B9" s="737">
        <v>372</v>
      </c>
      <c r="C9" s="738">
        <v>422.34136694908767</v>
      </c>
      <c r="D9" s="738">
        <v>565.34812576451202</v>
      </c>
      <c r="E9" s="738">
        <v>641.62620876528058</v>
      </c>
      <c r="F9" s="738">
        <v>554.82138716937561</v>
      </c>
      <c r="G9" s="747">
        <v>567.85260951959788</v>
      </c>
      <c r="I9" s="21" t="s">
        <v>8</v>
      </c>
      <c r="J9" s="20">
        <f t="shared" si="0"/>
        <v>-2.7381127631385248E-2</v>
      </c>
      <c r="K9" s="20">
        <f t="shared" si="1"/>
        <v>2.8264389813042839E-2</v>
      </c>
      <c r="L9" s="21" t="s">
        <v>8</v>
      </c>
      <c r="M9" s="20">
        <f t="shared" si="2"/>
        <v>-2.8756466241150337E-2</v>
      </c>
      <c r="N9" s="20">
        <f t="shared" si="3"/>
        <v>3.1126417764395765E-2</v>
      </c>
      <c r="O9" s="21" t="s">
        <v>8</v>
      </c>
      <c r="P9" s="20">
        <f t="shared" si="4"/>
        <v>-3.5417015680358398E-2</v>
      </c>
      <c r="Q9" s="20">
        <f t="shared" si="5"/>
        <v>3.6685410357423752E-2</v>
      </c>
      <c r="R9" s="21" t="s">
        <v>8</v>
      </c>
      <c r="S9" s="20">
        <f t="shared" si="6"/>
        <v>-3.7224426775441292E-2</v>
      </c>
      <c r="T9" s="20">
        <f t="shared" si="7"/>
        <v>3.8198372972405824E-2</v>
      </c>
      <c r="U9" s="21" t="s">
        <v>8</v>
      </c>
      <c r="V9" s="20">
        <f t="shared" si="8"/>
        <v>-3.0082229272959136E-2</v>
      </c>
      <c r="W9" s="20">
        <f t="shared" si="9"/>
        <v>3.3250913381206115E-2</v>
      </c>
      <c r="X9" s="21" t="s">
        <v>8</v>
      </c>
      <c r="Y9" s="20">
        <f t="shared" si="10"/>
        <v>-2.8744075623358283E-2</v>
      </c>
      <c r="Z9" s="20">
        <f t="shared" si="11"/>
        <v>2.6894611718917917E-2</v>
      </c>
    </row>
    <row r="10" spans="1:26" x14ac:dyDescent="0.25">
      <c r="A10" s="743" t="s">
        <v>9</v>
      </c>
      <c r="B10" s="737">
        <v>358</v>
      </c>
      <c r="C10" s="738">
        <v>345.15323499878286</v>
      </c>
      <c r="D10" s="738">
        <v>395.06939267237453</v>
      </c>
      <c r="E10" s="738">
        <v>532.19608290923463</v>
      </c>
      <c r="F10" s="738">
        <v>602.60781317885858</v>
      </c>
      <c r="G10" s="747">
        <v>518.0944521206452</v>
      </c>
      <c r="I10" s="21" t="s">
        <v>9</v>
      </c>
      <c r="J10" s="20">
        <f t="shared" si="0"/>
        <v>-2.6350655086118061E-2</v>
      </c>
      <c r="K10" s="20">
        <f t="shared" si="1"/>
        <v>2.811717944943324E-2</v>
      </c>
      <c r="L10" s="21" t="s">
        <v>9</v>
      </c>
      <c r="M10" s="20">
        <f t="shared" si="2"/>
        <v>-2.350086476720338E-2</v>
      </c>
      <c r="N10" s="20">
        <f t="shared" si="3"/>
        <v>2.4897527746427887E-2</v>
      </c>
      <c r="O10" s="21" t="s">
        <v>9</v>
      </c>
      <c r="P10" s="20">
        <f t="shared" si="4"/>
        <v>-2.4749668810143732E-2</v>
      </c>
      <c r="Q10" s="20">
        <f t="shared" si="5"/>
        <v>2.753995129552882E-2</v>
      </c>
      <c r="R10" s="21" t="s">
        <v>9</v>
      </c>
      <c r="S10" s="20">
        <f t="shared" si="6"/>
        <v>-3.0875755771501888E-2</v>
      </c>
      <c r="T10" s="20">
        <f t="shared" si="7"/>
        <v>3.2796581492264179E-2</v>
      </c>
      <c r="U10" s="21" t="s">
        <v>9</v>
      </c>
      <c r="V10" s="20">
        <f t="shared" si="8"/>
        <v>-3.267319324189806E-2</v>
      </c>
      <c r="W10" s="20">
        <f t="shared" si="9"/>
        <v>3.4412378847509972E-2</v>
      </c>
      <c r="X10" s="21" t="s">
        <v>9</v>
      </c>
      <c r="Y10" s="20">
        <f t="shared" si="10"/>
        <v>-2.6225372327507532E-2</v>
      </c>
      <c r="Z10" s="20">
        <f t="shared" si="11"/>
        <v>2.9826098020504017E-2</v>
      </c>
    </row>
    <row r="11" spans="1:26" x14ac:dyDescent="0.25">
      <c r="A11" s="743" t="s">
        <v>10</v>
      </c>
      <c r="B11" s="737">
        <v>398</v>
      </c>
      <c r="C11" s="738">
        <v>329.6980435737205</v>
      </c>
      <c r="D11" s="738">
        <v>320.76442566068323</v>
      </c>
      <c r="E11" s="738">
        <v>369.95363316371186</v>
      </c>
      <c r="F11" s="738">
        <v>501.16595282375738</v>
      </c>
      <c r="G11" s="747">
        <v>566.03714422552775</v>
      </c>
      <c r="I11" s="21" t="s">
        <v>10</v>
      </c>
      <c r="J11" s="20">
        <f t="shared" si="0"/>
        <v>-2.9294862358310025E-2</v>
      </c>
      <c r="K11" s="20">
        <f t="shared" si="1"/>
        <v>2.8706020903871633E-2</v>
      </c>
      <c r="L11" s="21" t="s">
        <v>10</v>
      </c>
      <c r="M11" s="20">
        <f t="shared" si="2"/>
        <v>-2.2448548500682185E-2</v>
      </c>
      <c r="N11" s="20">
        <f t="shared" si="3"/>
        <v>2.4490963003443524E-2</v>
      </c>
      <c r="O11" s="21" t="s">
        <v>10</v>
      </c>
      <c r="P11" s="20">
        <f t="shared" si="4"/>
        <v>-2.0094731326760675E-2</v>
      </c>
      <c r="Q11" s="20">
        <f t="shared" si="5"/>
        <v>2.1663620592159014E-2</v>
      </c>
      <c r="R11" s="21" t="s">
        <v>10</v>
      </c>
      <c r="S11" s="20">
        <f t="shared" si="6"/>
        <v>-2.146313810109474E-2</v>
      </c>
      <c r="T11" s="20">
        <f t="shared" si="7"/>
        <v>2.4344925720502997E-2</v>
      </c>
      <c r="U11" s="21" t="s">
        <v>10</v>
      </c>
      <c r="V11" s="20">
        <f t="shared" si="8"/>
        <v>-2.7173049643168926E-2</v>
      </c>
      <c r="W11" s="20">
        <f t="shared" si="9"/>
        <v>2.9352573533032764E-2</v>
      </c>
      <c r="X11" s="21" t="s">
        <v>10</v>
      </c>
      <c r="Y11" s="20">
        <f t="shared" si="10"/>
        <v>-2.8652178763452187E-2</v>
      </c>
      <c r="Z11" s="20">
        <f t="shared" si="11"/>
        <v>3.071532370574E-2</v>
      </c>
    </row>
    <row r="12" spans="1:26" x14ac:dyDescent="0.25">
      <c r="A12" s="744" t="s">
        <v>11</v>
      </c>
      <c r="B12" s="739">
        <v>390</v>
      </c>
      <c r="C12" s="740">
        <v>366.26446534923014</v>
      </c>
      <c r="D12" s="740">
        <v>302.82944044243698</v>
      </c>
      <c r="E12" s="740">
        <v>297.26955607878347</v>
      </c>
      <c r="F12" s="740">
        <v>345.17286680320046</v>
      </c>
      <c r="G12" s="748">
        <v>469.92010978931194</v>
      </c>
      <c r="I12" s="21" t="s">
        <v>11</v>
      </c>
      <c r="J12" s="20">
        <f t="shared" si="0"/>
        <v>-2.8706020903871633E-2</v>
      </c>
      <c r="K12" s="20">
        <f t="shared" si="1"/>
        <v>2.7822758722214045E-2</v>
      </c>
      <c r="L12" s="21" t="s">
        <v>11</v>
      </c>
      <c r="M12" s="20">
        <f t="shared" si="2"/>
        <v>-2.4938290580514649E-2</v>
      </c>
      <c r="N12" s="20">
        <f t="shared" si="3"/>
        <v>2.4683968268005469E-2</v>
      </c>
      <c r="O12" s="21" t="s">
        <v>11</v>
      </c>
      <c r="P12" s="20">
        <f t="shared" si="4"/>
        <v>-1.8971169358915383E-2</v>
      </c>
      <c r="Q12" s="20">
        <f t="shared" si="5"/>
        <v>2.0976950894509346E-2</v>
      </c>
      <c r="R12" s="21" t="s">
        <v>11</v>
      </c>
      <c r="S12" s="20">
        <f t="shared" si="6"/>
        <v>-1.7246316736526358E-2</v>
      </c>
      <c r="T12" s="20">
        <f t="shared" si="7"/>
        <v>1.8756296778040388E-2</v>
      </c>
      <c r="U12" s="21" t="s">
        <v>11</v>
      </c>
      <c r="V12" s="20">
        <f t="shared" si="8"/>
        <v>-1.8715156910143714E-2</v>
      </c>
      <c r="W12" s="20">
        <f t="shared" si="9"/>
        <v>2.1452477265790318E-2</v>
      </c>
      <c r="X12" s="21" t="s">
        <v>11</v>
      </c>
      <c r="Y12" s="20">
        <f t="shared" si="10"/>
        <v>-2.3786840011438985E-2</v>
      </c>
      <c r="Z12" s="20">
        <f t="shared" si="11"/>
        <v>2.5907556327589787E-2</v>
      </c>
    </row>
    <row r="13" spans="1:26" x14ac:dyDescent="0.25">
      <c r="A13" s="744" t="s">
        <v>12</v>
      </c>
      <c r="B13" s="739">
        <v>329</v>
      </c>
      <c r="C13" s="740">
        <v>350.19551707256892</v>
      </c>
      <c r="D13" s="740">
        <v>328.33155679724831</v>
      </c>
      <c r="E13" s="740">
        <v>271.03916459930105</v>
      </c>
      <c r="F13" s="740">
        <v>268.29624563441496</v>
      </c>
      <c r="G13" s="748">
        <v>313.38643570758137</v>
      </c>
      <c r="I13" s="21" t="s">
        <v>12</v>
      </c>
      <c r="J13" s="20">
        <f t="shared" si="0"/>
        <v>-2.421610481377889E-2</v>
      </c>
      <c r="K13" s="20">
        <f t="shared" si="1"/>
        <v>2.5246577359046077E-2</v>
      </c>
      <c r="L13" s="21" t="s">
        <v>12</v>
      </c>
      <c r="M13" s="20">
        <f t="shared" si="2"/>
        <v>-2.3844184710690386E-2</v>
      </c>
      <c r="N13" s="20">
        <f t="shared" si="3"/>
        <v>2.4106013700400927E-2</v>
      </c>
      <c r="O13" s="21" t="s">
        <v>12</v>
      </c>
      <c r="P13" s="20">
        <f t="shared" si="4"/>
        <v>-2.056878472838226E-2</v>
      </c>
      <c r="Q13" s="20">
        <f t="shared" si="5"/>
        <v>2.1274991447154341E-2</v>
      </c>
      <c r="R13" s="21" t="s">
        <v>12</v>
      </c>
      <c r="S13" s="20">
        <f t="shared" si="6"/>
        <v>-1.5724540858950972E-2</v>
      </c>
      <c r="T13" s="20">
        <f t="shared" si="7"/>
        <v>1.822668166992273E-2</v>
      </c>
      <c r="U13" s="21" t="s">
        <v>12</v>
      </c>
      <c r="V13" s="20">
        <f t="shared" si="8"/>
        <v>-1.4546932329745854E-2</v>
      </c>
      <c r="W13" s="20">
        <f t="shared" si="9"/>
        <v>1.6509237987334072E-2</v>
      </c>
      <c r="X13" s="21" t="s">
        <v>12</v>
      </c>
      <c r="Y13" s="20">
        <f t="shared" si="10"/>
        <v>-1.5863277294673666E-2</v>
      </c>
      <c r="Z13" s="20">
        <f t="shared" si="11"/>
        <v>1.9009355688785215E-2</v>
      </c>
    </row>
    <row r="14" spans="1:26" x14ac:dyDescent="0.25">
      <c r="A14" s="744" t="s">
        <v>13</v>
      </c>
      <c r="B14" s="739">
        <v>246</v>
      </c>
      <c r="C14" s="740">
        <v>289.87521584801402</v>
      </c>
      <c r="D14" s="740">
        <v>308.31831012099576</v>
      </c>
      <c r="E14" s="740">
        <v>288.66379363549208</v>
      </c>
      <c r="F14" s="740">
        <v>237.89204624901961</v>
      </c>
      <c r="G14" s="748">
        <v>237.32414635834365</v>
      </c>
      <c r="I14" s="21" t="s">
        <v>13</v>
      </c>
      <c r="J14" s="20">
        <f t="shared" si="0"/>
        <v>-1.8106874723980568E-2</v>
      </c>
      <c r="K14" s="20">
        <f t="shared" si="1"/>
        <v>2.2375975268658914E-2</v>
      </c>
      <c r="L14" s="21" t="s">
        <v>13</v>
      </c>
      <c r="M14" s="20">
        <f t="shared" si="2"/>
        <v>-1.9737083579796349E-2</v>
      </c>
      <c r="N14" s="20">
        <f t="shared" si="3"/>
        <v>2.1518819791818574E-2</v>
      </c>
      <c r="O14" s="21" t="s">
        <v>13</v>
      </c>
      <c r="P14" s="20">
        <f t="shared" si="4"/>
        <v>-1.9315027195553783E-2</v>
      </c>
      <c r="Q14" s="20">
        <f t="shared" si="5"/>
        <v>2.048569465795038E-2</v>
      </c>
      <c r="R14" s="21" t="s">
        <v>13</v>
      </c>
      <c r="S14" s="20">
        <f t="shared" si="6"/>
        <v>-1.6747046959916703E-2</v>
      </c>
      <c r="T14" s="20">
        <f t="shared" si="7"/>
        <v>1.8202382893997143E-2</v>
      </c>
      <c r="U14" s="21" t="s">
        <v>13</v>
      </c>
      <c r="V14" s="20">
        <f t="shared" si="8"/>
        <v>-1.2898426850462648E-2</v>
      </c>
      <c r="W14" s="20">
        <f t="shared" si="9"/>
        <v>1.5757502259877463E-2</v>
      </c>
      <c r="X14" s="21" t="s">
        <v>13</v>
      </c>
      <c r="Y14" s="20">
        <f t="shared" si="10"/>
        <v>-1.2013087719970667E-2</v>
      </c>
      <c r="Z14" s="20">
        <f t="shared" si="11"/>
        <v>1.4305460508342232E-2</v>
      </c>
    </row>
    <row r="15" spans="1:26" x14ac:dyDescent="0.25">
      <c r="A15" s="744" t="s">
        <v>14</v>
      </c>
      <c r="B15" s="739">
        <v>185</v>
      </c>
      <c r="C15" s="740">
        <v>210.29995858232547</v>
      </c>
      <c r="D15" s="740">
        <v>248.67123908331166</v>
      </c>
      <c r="E15" s="740">
        <v>264.31857381185307</v>
      </c>
      <c r="F15" s="740">
        <v>247.09424595174062</v>
      </c>
      <c r="G15" s="748">
        <v>203.25404229826464</v>
      </c>
      <c r="I15" s="21" t="s">
        <v>14</v>
      </c>
      <c r="J15" s="20">
        <f t="shared" si="0"/>
        <v>-1.3616958633887826E-2</v>
      </c>
      <c r="K15" s="20">
        <f t="shared" si="1"/>
        <v>1.56042985426174E-2</v>
      </c>
      <c r="L15" s="21" t="s">
        <v>14</v>
      </c>
      <c r="M15" s="20">
        <f t="shared" si="2"/>
        <v>-1.4318947024237309E-2</v>
      </c>
      <c r="N15" s="20">
        <f t="shared" si="3"/>
        <v>1.937392125632624E-2</v>
      </c>
      <c r="O15" s="21" t="s">
        <v>14</v>
      </c>
      <c r="P15" s="20">
        <f t="shared" si="4"/>
        <v>-1.5578353889398612E-2</v>
      </c>
      <c r="Q15" s="20">
        <f t="shared" si="5"/>
        <v>1.8432959069911402E-2</v>
      </c>
      <c r="R15" s="21" t="s">
        <v>14</v>
      </c>
      <c r="S15" s="20">
        <f t="shared" si="6"/>
        <v>-1.533464073293137E-2</v>
      </c>
      <c r="T15" s="20">
        <f t="shared" si="7"/>
        <v>1.7709326155511688E-2</v>
      </c>
      <c r="U15" s="21" t="s">
        <v>14</v>
      </c>
      <c r="V15" s="20">
        <f t="shared" si="8"/>
        <v>-1.339736702774226E-2</v>
      </c>
      <c r="W15" s="20">
        <f t="shared" si="9"/>
        <v>1.5878996984883997E-2</v>
      </c>
      <c r="X15" s="21" t="s">
        <v>14</v>
      </c>
      <c r="Y15" s="20">
        <f t="shared" si="10"/>
        <v>-1.0288496459525294E-2</v>
      </c>
      <c r="Z15" s="20">
        <f t="shared" si="11"/>
        <v>1.3745079399645529E-2</v>
      </c>
    </row>
    <row r="16" spans="1:26" x14ac:dyDescent="0.25">
      <c r="A16" s="744" t="s">
        <v>15</v>
      </c>
      <c r="B16" s="739">
        <v>124</v>
      </c>
      <c r="C16" s="740">
        <v>163.1379538922202</v>
      </c>
      <c r="D16" s="740">
        <v>185.08186211296666</v>
      </c>
      <c r="E16" s="740">
        <v>219.62174599022379</v>
      </c>
      <c r="F16" s="740">
        <v>233.23256259175579</v>
      </c>
      <c r="G16" s="748">
        <v>217.66666953303121</v>
      </c>
      <c r="I16" s="21" t="s">
        <v>15</v>
      </c>
      <c r="J16" s="20">
        <f t="shared" si="0"/>
        <v>-9.1270425437950838E-3</v>
      </c>
      <c r="K16" s="20">
        <f t="shared" si="1"/>
        <v>1.3837774179302223E-2</v>
      </c>
      <c r="L16" s="21" t="s">
        <v>15</v>
      </c>
      <c r="M16" s="20">
        <f t="shared" si="2"/>
        <v>-1.1107770706054216E-2</v>
      </c>
      <c r="N16" s="20">
        <f t="shared" si="3"/>
        <v>1.2811020877290099E-2</v>
      </c>
      <c r="O16" s="21" t="s">
        <v>15</v>
      </c>
      <c r="P16" s="20">
        <f t="shared" si="4"/>
        <v>-1.159470937263757E-2</v>
      </c>
      <c r="Q16" s="20">
        <f t="shared" si="5"/>
        <v>1.6000881489336101E-2</v>
      </c>
      <c r="R16" s="21" t="s">
        <v>15</v>
      </c>
      <c r="S16" s="20">
        <f t="shared" si="6"/>
        <v>-1.2741520670796562E-2</v>
      </c>
      <c r="T16" s="20">
        <f t="shared" si="7"/>
        <v>1.5243254479010386E-2</v>
      </c>
      <c r="U16" s="21" t="s">
        <v>15</v>
      </c>
      <c r="V16" s="20">
        <f t="shared" si="8"/>
        <v>-1.2645791211475237E-2</v>
      </c>
      <c r="W16" s="20">
        <f t="shared" si="9"/>
        <v>1.481579460031883E-2</v>
      </c>
      <c r="X16" s="21" t="s">
        <v>15</v>
      </c>
      <c r="Y16" s="20">
        <f t="shared" si="10"/>
        <v>-1.1018047825887564E-2</v>
      </c>
      <c r="Z16" s="20">
        <f t="shared" si="11"/>
        <v>1.3265776988871568E-2</v>
      </c>
    </row>
    <row r="17" spans="1:26" x14ac:dyDescent="0.25">
      <c r="A17" s="744" t="s">
        <v>16</v>
      </c>
      <c r="B17" s="739">
        <v>84</v>
      </c>
      <c r="C17" s="740">
        <v>100.50782482136374</v>
      </c>
      <c r="D17" s="740">
        <v>132.87643380476868</v>
      </c>
      <c r="E17" s="740">
        <v>150.46966586231588</v>
      </c>
      <c r="F17" s="740">
        <v>179.12427938958652</v>
      </c>
      <c r="G17" s="748">
        <v>190.00459022730072</v>
      </c>
      <c r="I17" s="21" t="s">
        <v>16</v>
      </c>
      <c r="J17" s="20">
        <f t="shared" si="0"/>
        <v>-6.1828352716031204E-3</v>
      </c>
      <c r="K17" s="20">
        <f t="shared" si="1"/>
        <v>8.4645959075518914E-3</v>
      </c>
      <c r="L17" s="21" t="s">
        <v>16</v>
      </c>
      <c r="M17" s="20">
        <f t="shared" si="2"/>
        <v>-6.8433975395912651E-3</v>
      </c>
      <c r="N17" s="20">
        <f t="shared" si="3"/>
        <v>1.0946056438916841E-2</v>
      </c>
      <c r="O17" s="21" t="s">
        <v>16</v>
      </c>
      <c r="P17" s="20">
        <f t="shared" si="4"/>
        <v>-8.3242280731887532E-3</v>
      </c>
      <c r="Q17" s="20">
        <f t="shared" si="5"/>
        <v>1.0001914674844755E-2</v>
      </c>
      <c r="R17" s="21" t="s">
        <v>16</v>
      </c>
      <c r="S17" s="20">
        <f t="shared" si="6"/>
        <v>-8.7296107644909259E-3</v>
      </c>
      <c r="T17" s="20">
        <f t="shared" si="7"/>
        <v>1.2714772300206637E-2</v>
      </c>
      <c r="U17" s="21" t="s">
        <v>16</v>
      </c>
      <c r="V17" s="20">
        <f t="shared" si="8"/>
        <v>-9.7120582687742433E-3</v>
      </c>
      <c r="W17" s="20">
        <f t="shared" si="9"/>
        <v>1.2157952894361626E-2</v>
      </c>
      <c r="X17" s="21" t="s">
        <v>16</v>
      </c>
      <c r="Y17" s="20">
        <f t="shared" si="10"/>
        <v>-9.6178237428531984E-3</v>
      </c>
      <c r="Z17" s="20">
        <f t="shared" si="11"/>
        <v>1.183160606473959E-2</v>
      </c>
    </row>
    <row r="18" spans="1:26" x14ac:dyDescent="0.25">
      <c r="A18" s="744" t="s">
        <v>17</v>
      </c>
      <c r="B18" s="739">
        <v>64</v>
      </c>
      <c r="C18" s="740">
        <v>63.685643563770419</v>
      </c>
      <c r="D18" s="740">
        <v>76.851381776444612</v>
      </c>
      <c r="E18" s="740">
        <v>102.06055288999536</v>
      </c>
      <c r="F18" s="740">
        <v>115.33906652272532</v>
      </c>
      <c r="G18" s="748">
        <v>137.70113222308552</v>
      </c>
      <c r="I18" s="21" t="s">
        <v>17</v>
      </c>
      <c r="J18" s="20">
        <f t="shared" si="0"/>
        <v>-4.7107316355071401E-3</v>
      </c>
      <c r="K18" s="20">
        <f t="shared" si="1"/>
        <v>5.5939938171647285E-3</v>
      </c>
      <c r="L18" s="21" t="s">
        <v>17</v>
      </c>
      <c r="M18" s="20">
        <f t="shared" si="2"/>
        <v>-4.3362412553072625E-3</v>
      </c>
      <c r="N18" s="20">
        <f t="shared" si="3"/>
        <v>6.6714182309474254E-3</v>
      </c>
      <c r="O18" s="21" t="s">
        <v>17</v>
      </c>
      <c r="P18" s="20">
        <f t="shared" si="4"/>
        <v>-4.8144611601088003E-3</v>
      </c>
      <c r="Q18" s="20">
        <f t="shared" si="5"/>
        <v>8.6168273899200412E-3</v>
      </c>
      <c r="R18" s="21" t="s">
        <v>17</v>
      </c>
      <c r="S18" s="20">
        <f t="shared" si="6"/>
        <v>-5.9211196890251831E-3</v>
      </c>
      <c r="T18" s="20">
        <f t="shared" si="7"/>
        <v>7.8672250559728169E-3</v>
      </c>
      <c r="U18" s="21" t="s">
        <v>17</v>
      </c>
      <c r="V18" s="20">
        <f t="shared" si="8"/>
        <v>-6.2536454496958556E-3</v>
      </c>
      <c r="W18" s="20">
        <f t="shared" si="9"/>
        <v>1.020009927186539E-2</v>
      </c>
      <c r="X18" s="21" t="s">
        <v>17</v>
      </c>
      <c r="Y18" s="20">
        <f t="shared" si="10"/>
        <v>-6.9702801249622954E-3</v>
      </c>
      <c r="Z18" s="20">
        <f t="shared" si="11"/>
        <v>9.688758639701792E-3</v>
      </c>
    </row>
    <row r="19" spans="1:26" x14ac:dyDescent="0.25">
      <c r="A19" s="744" t="s">
        <v>18</v>
      </c>
      <c r="B19" s="739">
        <v>36</v>
      </c>
      <c r="C19" s="740">
        <v>43.924461757692868</v>
      </c>
      <c r="D19" s="740">
        <v>43.531729461010826</v>
      </c>
      <c r="E19" s="740">
        <v>52.972001323883582</v>
      </c>
      <c r="F19" s="740">
        <v>70.62236651819903</v>
      </c>
      <c r="G19" s="748">
        <v>79.632601533372167</v>
      </c>
      <c r="I19" s="21" t="s">
        <v>18</v>
      </c>
      <c r="J19" s="20">
        <f t="shared" si="0"/>
        <v>-2.649786544972766E-3</v>
      </c>
      <c r="K19" s="20">
        <f t="shared" si="1"/>
        <v>4.0482849992639486E-3</v>
      </c>
      <c r="L19" s="21" t="s">
        <v>18</v>
      </c>
      <c r="M19" s="20">
        <f t="shared" si="2"/>
        <v>-2.9907378261813966E-3</v>
      </c>
      <c r="N19" s="20">
        <f t="shared" si="3"/>
        <v>3.8629609203261629E-3</v>
      </c>
      <c r="O19" s="21" t="s">
        <v>18</v>
      </c>
      <c r="P19" s="20">
        <f t="shared" si="4"/>
        <v>-2.727105432301266E-3</v>
      </c>
      <c r="Q19" s="20">
        <f t="shared" si="5"/>
        <v>4.6247140121272188E-3</v>
      </c>
      <c r="R19" s="21" t="s">
        <v>18</v>
      </c>
      <c r="S19" s="20">
        <f t="shared" si="6"/>
        <v>-3.0732104728452975E-3</v>
      </c>
      <c r="T19" s="20">
        <f t="shared" si="7"/>
        <v>6.0354413290034173E-3</v>
      </c>
      <c r="U19" s="21" t="s">
        <v>18</v>
      </c>
      <c r="V19" s="20">
        <f t="shared" si="8"/>
        <v>-3.8291209937638114E-3</v>
      </c>
      <c r="W19" s="20">
        <f t="shared" si="9"/>
        <v>5.520873802621281E-3</v>
      </c>
      <c r="X19" s="21" t="s">
        <v>18</v>
      </c>
      <c r="Y19" s="20">
        <f t="shared" si="10"/>
        <v>-4.0309148574600483E-3</v>
      </c>
      <c r="Z19" s="20">
        <f t="shared" si="11"/>
        <v>7.2226730294746655E-3</v>
      </c>
    </row>
    <row r="20" spans="1:26" ht="15.75" thickBot="1" x14ac:dyDescent="0.3">
      <c r="A20" s="745" t="s">
        <v>19</v>
      </c>
      <c r="B20" s="741">
        <v>20</v>
      </c>
      <c r="C20" s="742">
        <v>34.068027704498242</v>
      </c>
      <c r="D20" s="742">
        <v>47.312627499532489</v>
      </c>
      <c r="E20" s="742">
        <v>54.977914343085708</v>
      </c>
      <c r="F20" s="742">
        <v>65.496233368617467</v>
      </c>
      <c r="G20" s="749">
        <v>82.822311236242712</v>
      </c>
      <c r="I20" s="21" t="s">
        <v>19</v>
      </c>
      <c r="J20" s="20">
        <f t="shared" si="0"/>
        <v>-1.4721036360959812E-3</v>
      </c>
      <c r="K20" s="20">
        <f t="shared" si="1"/>
        <v>2.7233917267775651E-3</v>
      </c>
      <c r="L20" s="21" t="s">
        <v>19</v>
      </c>
      <c r="M20" s="20">
        <f t="shared" si="2"/>
        <v>-2.3196309082010331E-3</v>
      </c>
      <c r="N20" s="20">
        <f t="shared" si="3"/>
        <v>4.7399691772282227E-3</v>
      </c>
      <c r="O20" s="21" t="s">
        <v>19</v>
      </c>
      <c r="P20" s="20">
        <f t="shared" si="4"/>
        <v>-2.9639650220187981E-3</v>
      </c>
      <c r="Q20" s="20">
        <f t="shared" si="5"/>
        <v>5.9581257017806335E-3</v>
      </c>
      <c r="R20" s="21" t="s">
        <v>19</v>
      </c>
      <c r="S20" s="20">
        <f t="shared" si="6"/>
        <v>-3.1895850243850231E-3</v>
      </c>
      <c r="T20" s="20">
        <f t="shared" si="7"/>
        <v>7.3881957550915251E-3</v>
      </c>
      <c r="U20" s="21" t="s">
        <v>19</v>
      </c>
      <c r="V20" s="20">
        <f t="shared" si="8"/>
        <v>-3.5511837760293535E-3</v>
      </c>
      <c r="W20" s="20">
        <f t="shared" si="9"/>
        <v>9.4782468780052823E-3</v>
      </c>
      <c r="X20" s="21" t="s">
        <v>19</v>
      </c>
      <c r="Y20" s="20">
        <f t="shared" si="10"/>
        <v>-4.1923744604958364E-3</v>
      </c>
      <c r="Z20" s="20">
        <f t="shared" si="11"/>
        <v>1.0563261305568439E-2</v>
      </c>
    </row>
    <row r="21" spans="1:26" ht="15.75" thickTop="1" x14ac:dyDescent="0.25">
      <c r="A21" s="744" t="s">
        <v>20</v>
      </c>
      <c r="B21" s="739">
        <v>6701</v>
      </c>
      <c r="C21" s="740">
        <v>7225.8767696411924</v>
      </c>
      <c r="D21" s="740">
        <v>7839.2538930101382</v>
      </c>
      <c r="E21" s="740">
        <v>8454.474870916265</v>
      </c>
      <c r="F21" s="740">
        <v>9036.5649207191873</v>
      </c>
      <c r="G21" s="748">
        <v>9673.5953814005807</v>
      </c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 x14ac:dyDescent="0.25">
      <c r="A22" s="736"/>
      <c r="B22" s="736"/>
      <c r="C22" s="736"/>
      <c r="D22" s="736"/>
      <c r="E22" s="736"/>
      <c r="F22" s="736"/>
      <c r="G22" s="736"/>
    </row>
    <row r="23" spans="1:26" x14ac:dyDescent="0.25">
      <c r="A23" s="922" t="s">
        <v>187</v>
      </c>
      <c r="B23" s="923"/>
      <c r="C23" s="923"/>
      <c r="D23" s="923"/>
      <c r="E23" s="923"/>
      <c r="F23" s="923"/>
      <c r="G23" s="924"/>
    </row>
    <row r="24" spans="1:26" x14ac:dyDescent="0.25">
      <c r="A24" s="743" t="s">
        <v>1</v>
      </c>
      <c r="B24" s="737">
        <v>2010</v>
      </c>
      <c r="C24" s="737">
        <v>2015</v>
      </c>
      <c r="D24" s="737">
        <v>2020</v>
      </c>
      <c r="E24" s="737">
        <v>2025</v>
      </c>
      <c r="F24" s="737">
        <v>2030</v>
      </c>
      <c r="G24" s="746">
        <v>2035</v>
      </c>
      <c r="Q24" s="919" t="s">
        <v>223</v>
      </c>
      <c r="R24" s="918"/>
      <c r="S24" s="920">
        <f>(SUM(B$48:B$50,B$61:B$65)/SUM(B$51:B$60))*100</f>
        <v>62.414823670053799</v>
      </c>
    </row>
    <row r="25" spans="1:26" x14ac:dyDescent="0.25">
      <c r="A25" s="743" t="s">
        <v>2</v>
      </c>
      <c r="B25" s="737">
        <v>773</v>
      </c>
      <c r="C25" s="738">
        <v>988.17102642414864</v>
      </c>
      <c r="D25" s="738">
        <v>1096.7613672478271</v>
      </c>
      <c r="E25" s="738">
        <v>1123.0644441193099</v>
      </c>
      <c r="F25" s="738">
        <v>1119.3312231524494</v>
      </c>
      <c r="G25" s="747">
        <v>1204.1528190890483</v>
      </c>
      <c r="Q25" s="919" t="s">
        <v>224</v>
      </c>
      <c r="R25" s="918"/>
      <c r="S25" s="920">
        <f>(SUM(B$48:B$50)/SUM(B$51:B$60))*100</f>
        <v>52.863120143454864</v>
      </c>
    </row>
    <row r="26" spans="1:26" x14ac:dyDescent="0.25">
      <c r="A26" s="743" t="s">
        <v>3</v>
      </c>
      <c r="B26" s="737">
        <v>663</v>
      </c>
      <c r="C26" s="738">
        <v>744.83856888804257</v>
      </c>
      <c r="D26" s="738">
        <v>958.00535882335089</v>
      </c>
      <c r="E26" s="738">
        <v>1061.416889218372</v>
      </c>
      <c r="F26" s="738">
        <v>1086.8103152683705</v>
      </c>
      <c r="G26" s="747">
        <v>1084.4214638248907</v>
      </c>
      <c r="Q26" s="919" t="s">
        <v>225</v>
      </c>
      <c r="R26" s="918"/>
      <c r="S26" s="920">
        <f>(SUM(B$61:B$65)/SUM(B$51:B$60))*100</f>
        <v>9.5517035265989243</v>
      </c>
    </row>
    <row r="27" spans="1:26" x14ac:dyDescent="0.25">
      <c r="A27" s="743" t="s">
        <v>4</v>
      </c>
      <c r="B27" s="737">
        <v>732</v>
      </c>
      <c r="C27" s="738">
        <v>634.25366578110368</v>
      </c>
      <c r="D27" s="738">
        <v>721.21610371830138</v>
      </c>
      <c r="E27" s="738">
        <v>932.80376873113198</v>
      </c>
      <c r="F27" s="738">
        <v>1031.4656118693094</v>
      </c>
      <c r="G27" s="747">
        <v>1055.8856309653509</v>
      </c>
      <c r="Q27" s="919" t="s">
        <v>226</v>
      </c>
      <c r="R27" s="918"/>
      <c r="S27" s="920">
        <f>(SUM(B$61:B$65)/SUM(B$48:B$50))*100</f>
        <v>18.068747173224786</v>
      </c>
    </row>
    <row r="28" spans="1:26" x14ac:dyDescent="0.25">
      <c r="A28" s="743" t="s">
        <v>5</v>
      </c>
      <c r="B28" s="737">
        <v>744</v>
      </c>
      <c r="C28" s="738">
        <v>699.8878774753648</v>
      </c>
      <c r="D28" s="738">
        <v>606.32736078772905</v>
      </c>
      <c r="E28" s="738">
        <v>697.56269802578163</v>
      </c>
      <c r="F28" s="738">
        <v>906.54014531632833</v>
      </c>
      <c r="G28" s="747">
        <v>1000.2229873441977</v>
      </c>
      <c r="Q28" s="919" t="s">
        <v>227</v>
      </c>
      <c r="R28" s="918"/>
      <c r="S28" s="921">
        <f>(B$21/B$43)*100</f>
        <v>97.327523602033409</v>
      </c>
    </row>
    <row r="29" spans="1:26" x14ac:dyDescent="0.25">
      <c r="A29" s="743" t="s">
        <v>6</v>
      </c>
      <c r="B29" s="737">
        <v>632</v>
      </c>
      <c r="C29" s="738">
        <v>712.43772941176985</v>
      </c>
      <c r="D29" s="738">
        <v>667.82283156930396</v>
      </c>
      <c r="E29" s="738">
        <v>578.64241031745098</v>
      </c>
      <c r="F29" s="738">
        <v>672.99271756602229</v>
      </c>
      <c r="G29" s="747">
        <v>878.17844609649535</v>
      </c>
      <c r="Q29" s="919" t="s">
        <v>228</v>
      </c>
      <c r="R29" s="918"/>
      <c r="S29" s="921">
        <f>(SUM(B$48)/SUM(B$28:B$33))*1000</f>
        <v>532.40279162512456</v>
      </c>
    </row>
    <row r="30" spans="1:26" x14ac:dyDescent="0.25">
      <c r="A30" s="743" t="s">
        <v>7</v>
      </c>
      <c r="B30" s="737">
        <v>477</v>
      </c>
      <c r="C30" s="738">
        <v>608.45375481714859</v>
      </c>
      <c r="D30" s="738">
        <v>684.96950166010208</v>
      </c>
      <c r="E30" s="738">
        <v>640.03638785385726</v>
      </c>
      <c r="F30" s="738">
        <v>554.59073904921252</v>
      </c>
      <c r="G30" s="747">
        <v>651.57783227727066</v>
      </c>
      <c r="Q30" s="919" t="s">
        <v>229</v>
      </c>
      <c r="R30" s="918"/>
      <c r="S30" s="921">
        <f>(SUM(B$52:B$54)/SUM(B$48:B$51,B$55:B$65))*100</f>
        <v>27.675970303542901</v>
      </c>
    </row>
    <row r="31" spans="1:26" x14ac:dyDescent="0.25">
      <c r="A31" s="743" t="s">
        <v>8</v>
      </c>
      <c r="B31" s="737">
        <v>384</v>
      </c>
      <c r="C31" s="738">
        <v>457.14844503499739</v>
      </c>
      <c r="D31" s="738">
        <v>585.5950195141246</v>
      </c>
      <c r="E31" s="738">
        <v>658.41382539318784</v>
      </c>
      <c r="F31" s="738">
        <v>613.26299056541973</v>
      </c>
      <c r="G31" s="747">
        <v>531.31558818309247</v>
      </c>
      <c r="Q31" s="918"/>
      <c r="R31" s="918"/>
      <c r="S31" s="904"/>
    </row>
    <row r="32" spans="1:26" x14ac:dyDescent="0.25">
      <c r="A32" s="743" t="s">
        <v>9</v>
      </c>
      <c r="B32" s="737">
        <v>382</v>
      </c>
      <c r="C32" s="738">
        <v>365.66578848384097</v>
      </c>
      <c r="D32" s="738">
        <v>439.60959300158652</v>
      </c>
      <c r="E32" s="738">
        <v>565.30477608929061</v>
      </c>
      <c r="F32" s="738">
        <v>634.68447084591503</v>
      </c>
      <c r="G32" s="747">
        <v>589.22846622930376</v>
      </c>
      <c r="Q32" s="904"/>
      <c r="R32" s="904"/>
      <c r="S32" s="904"/>
    </row>
    <row r="33" spans="1:19" x14ac:dyDescent="0.25">
      <c r="A33" s="743" t="s">
        <v>10</v>
      </c>
      <c r="B33" s="737">
        <v>390</v>
      </c>
      <c r="C33" s="738">
        <v>359.69464071257534</v>
      </c>
      <c r="D33" s="738">
        <v>345.80799832445535</v>
      </c>
      <c r="E33" s="738">
        <v>419.62613654064864</v>
      </c>
      <c r="F33" s="738">
        <v>541.36398658550513</v>
      </c>
      <c r="G33" s="747">
        <v>606.79553404632441</v>
      </c>
      <c r="Q33" s="904"/>
      <c r="R33" s="904"/>
      <c r="S33" s="904"/>
    </row>
    <row r="34" spans="1:19" x14ac:dyDescent="0.25">
      <c r="A34" s="744" t="s">
        <v>11</v>
      </c>
      <c r="B34" s="739">
        <v>378</v>
      </c>
      <c r="C34" s="740">
        <v>362.52927646301453</v>
      </c>
      <c r="D34" s="740">
        <v>334.84695547180144</v>
      </c>
      <c r="E34" s="740">
        <v>323.29662629244967</v>
      </c>
      <c r="F34" s="740">
        <v>395.6586158168879</v>
      </c>
      <c r="G34" s="748">
        <v>511.81584893071636</v>
      </c>
      <c r="Q34" s="904"/>
      <c r="R34" s="904"/>
      <c r="S34" s="904"/>
    </row>
    <row r="35" spans="1:19" x14ac:dyDescent="0.25">
      <c r="A35" s="744" t="s">
        <v>12</v>
      </c>
      <c r="B35" s="739">
        <v>343</v>
      </c>
      <c r="C35" s="740">
        <v>354.04095526006802</v>
      </c>
      <c r="D35" s="740">
        <v>339.604461563234</v>
      </c>
      <c r="E35" s="740">
        <v>314.16781052917946</v>
      </c>
      <c r="F35" s="740">
        <v>304.48801643419625</v>
      </c>
      <c r="G35" s="748">
        <v>375.53868054782595</v>
      </c>
      <c r="Q35" s="904"/>
      <c r="R35" s="904"/>
      <c r="S35" s="904"/>
    </row>
    <row r="36" spans="1:19" x14ac:dyDescent="0.25">
      <c r="A36" s="744" t="s">
        <v>13</v>
      </c>
      <c r="B36" s="739">
        <v>304</v>
      </c>
      <c r="C36" s="740">
        <v>316.0432749209794</v>
      </c>
      <c r="D36" s="740">
        <v>327.00522213336086</v>
      </c>
      <c r="E36" s="740">
        <v>313.74897986272424</v>
      </c>
      <c r="F36" s="740">
        <v>290.62338375329426</v>
      </c>
      <c r="G36" s="748">
        <v>282.6110391054072</v>
      </c>
      <c r="Q36" s="904"/>
      <c r="R36" s="904"/>
      <c r="S36" s="904"/>
    </row>
    <row r="37" spans="1:19" x14ac:dyDescent="0.25">
      <c r="A37" s="744" t="s">
        <v>14</v>
      </c>
      <c r="B37" s="739">
        <v>212</v>
      </c>
      <c r="C37" s="740">
        <v>284.54151208787368</v>
      </c>
      <c r="D37" s="740">
        <v>294.23819772165848</v>
      </c>
      <c r="E37" s="740">
        <v>305.25030968227935</v>
      </c>
      <c r="F37" s="740">
        <v>292.8641708721691</v>
      </c>
      <c r="G37" s="748">
        <v>271.5404491491131</v>
      </c>
      <c r="Q37" s="904"/>
      <c r="R37" s="904"/>
      <c r="S37" s="904"/>
    </row>
    <row r="38" spans="1:19" x14ac:dyDescent="0.25">
      <c r="A38" s="744" t="s">
        <v>15</v>
      </c>
      <c r="B38" s="739">
        <v>188</v>
      </c>
      <c r="C38" s="740">
        <v>188.15330172889705</v>
      </c>
      <c r="D38" s="740">
        <v>255.41588377230258</v>
      </c>
      <c r="E38" s="740">
        <v>262.74337653641061</v>
      </c>
      <c r="F38" s="740">
        <v>273.2550050589</v>
      </c>
      <c r="G38" s="748">
        <v>262.07160665532797</v>
      </c>
      <c r="Q38" s="904"/>
      <c r="R38" s="904"/>
      <c r="S38" s="904"/>
    </row>
    <row r="39" spans="1:19" x14ac:dyDescent="0.25">
      <c r="A39" s="744" t="s">
        <v>16</v>
      </c>
      <c r="B39" s="739">
        <v>115</v>
      </c>
      <c r="C39" s="740">
        <v>160.76288374051171</v>
      </c>
      <c r="D39" s="740">
        <v>159.65669627596444</v>
      </c>
      <c r="E39" s="740">
        <v>219.16069239990804</v>
      </c>
      <c r="F39" s="740">
        <v>224.2351199700866</v>
      </c>
      <c r="G39" s="748">
        <v>233.73889168349311</v>
      </c>
      <c r="Q39" s="904"/>
      <c r="R39" s="904"/>
      <c r="S39" s="904"/>
    </row>
    <row r="40" spans="1:19" x14ac:dyDescent="0.25">
      <c r="A40" s="744" t="s">
        <v>17</v>
      </c>
      <c r="B40" s="739">
        <v>76</v>
      </c>
      <c r="C40" s="740">
        <v>97.981993737304478</v>
      </c>
      <c r="D40" s="740">
        <v>137.54708355140301</v>
      </c>
      <c r="E40" s="740">
        <v>135.60498370111489</v>
      </c>
      <c r="F40" s="740">
        <v>188.12546024867808</v>
      </c>
      <c r="G40" s="748">
        <v>191.40594217228184</v>
      </c>
      <c r="Q40" s="904"/>
      <c r="R40" s="904"/>
      <c r="S40" s="904"/>
    </row>
    <row r="41" spans="1:19" x14ac:dyDescent="0.25">
      <c r="A41" s="744" t="s">
        <v>18</v>
      </c>
      <c r="B41" s="739">
        <v>55</v>
      </c>
      <c r="C41" s="740">
        <v>56.734655151292799</v>
      </c>
      <c r="D41" s="740">
        <v>73.822521427263908</v>
      </c>
      <c r="E41" s="740">
        <v>104.03108049224866</v>
      </c>
      <c r="F41" s="740">
        <v>101.82419772695567</v>
      </c>
      <c r="G41" s="748">
        <v>142.68727167420471</v>
      </c>
      <c r="Q41" s="904"/>
      <c r="R41" s="904"/>
      <c r="S41" s="904"/>
    </row>
    <row r="42" spans="1:19" ht="15.75" thickBot="1" x14ac:dyDescent="0.3">
      <c r="A42" s="745" t="s">
        <v>19</v>
      </c>
      <c r="B42" s="741">
        <v>37</v>
      </c>
      <c r="C42" s="742">
        <v>69.615127422799404</v>
      </c>
      <c r="D42" s="742">
        <v>95.107256607142872</v>
      </c>
      <c r="E42" s="742">
        <v>127.34810022870842</v>
      </c>
      <c r="F42" s="742">
        <v>174.81198062391479</v>
      </c>
      <c r="G42" s="749">
        <v>208.68214988030354</v>
      </c>
      <c r="Q42" s="904"/>
      <c r="R42" s="904"/>
      <c r="S42" s="904"/>
    </row>
    <row r="43" spans="1:19" ht="15.75" thickTop="1" x14ac:dyDescent="0.25">
      <c r="A43" s="744" t="s">
        <v>20</v>
      </c>
      <c r="B43" s="739">
        <v>6885</v>
      </c>
      <c r="C43" s="740">
        <v>7460.9544775417326</v>
      </c>
      <c r="D43" s="740">
        <v>8123.3594131709115</v>
      </c>
      <c r="E43" s="740">
        <v>8782.2232960140536</v>
      </c>
      <c r="F43" s="740">
        <v>9406.9281507236155</v>
      </c>
      <c r="G43" s="748">
        <v>10081.87064785465</v>
      </c>
      <c r="Q43" s="904"/>
      <c r="R43" s="904"/>
      <c r="S43" s="904"/>
    </row>
    <row r="44" spans="1:19" x14ac:dyDescent="0.25">
      <c r="A44" s="736"/>
      <c r="B44" s="736"/>
      <c r="C44" s="736"/>
      <c r="D44" s="736"/>
      <c r="E44" s="736"/>
      <c r="F44" s="736"/>
      <c r="G44" s="736"/>
      <c r="Q44" s="919" t="s">
        <v>223</v>
      </c>
      <c r="R44" s="918"/>
      <c r="S44" s="920">
        <f>(SUM(C$48:C$50,C$61:C$65)/SUM(C$51:C$60))*100</f>
        <v>66.507980805940264</v>
      </c>
    </row>
    <row r="45" spans="1:19" x14ac:dyDescent="0.25">
      <c r="A45" s="736"/>
      <c r="B45" s="736"/>
      <c r="C45" s="736"/>
      <c r="D45" s="736"/>
      <c r="E45" s="736"/>
      <c r="F45" s="736"/>
      <c r="G45" s="736"/>
      <c r="Q45" s="919" t="s">
        <v>224</v>
      </c>
      <c r="R45" s="918"/>
      <c r="S45" s="920">
        <f>(SUM(C$48:C$50)/SUM(C$51:C$60))*100</f>
        <v>55.413686605166802</v>
      </c>
    </row>
    <row r="46" spans="1:19" x14ac:dyDescent="0.25">
      <c r="A46" s="922" t="s">
        <v>188</v>
      </c>
      <c r="B46" s="923"/>
      <c r="C46" s="923"/>
      <c r="D46" s="923"/>
      <c r="E46" s="923"/>
      <c r="F46" s="923"/>
      <c r="G46" s="924"/>
      <c r="Q46" s="919" t="s">
        <v>225</v>
      </c>
      <c r="R46" s="918"/>
      <c r="S46" s="920">
        <f>(SUM(C$61:C$65)/SUM(C$51:C$60))*100</f>
        <v>11.094294200773431</v>
      </c>
    </row>
    <row r="47" spans="1:19" x14ac:dyDescent="0.25">
      <c r="A47" s="743" t="s">
        <v>1</v>
      </c>
      <c r="B47" s="737">
        <v>2010</v>
      </c>
      <c r="C47" s="737">
        <v>2015</v>
      </c>
      <c r="D47" s="737">
        <v>2020</v>
      </c>
      <c r="E47" s="737">
        <v>2025</v>
      </c>
      <c r="F47" s="737">
        <v>2030</v>
      </c>
      <c r="G47" s="746">
        <v>2035</v>
      </c>
      <c r="Q47" s="919" t="s">
        <v>226</v>
      </c>
      <c r="R47" s="918"/>
      <c r="S47" s="920">
        <f>(SUM(C$61:C$65)/SUM(C$48:C$50))*100</f>
        <v>20.020855641355205</v>
      </c>
    </row>
    <row r="48" spans="1:19" x14ac:dyDescent="0.25">
      <c r="A48" s="743" t="s">
        <v>2</v>
      </c>
      <c r="B48" s="737">
        <v>1602</v>
      </c>
      <c r="C48" s="738">
        <v>2015.8282032522197</v>
      </c>
      <c r="D48" s="738">
        <v>2238.3124510446005</v>
      </c>
      <c r="E48" s="738">
        <v>2291.9676478012725</v>
      </c>
      <c r="F48" s="738">
        <v>2284.3494490880535</v>
      </c>
      <c r="G48" s="747">
        <v>2457.4547325291901</v>
      </c>
      <c r="Q48" s="919" t="s">
        <v>227</v>
      </c>
      <c r="R48" s="918"/>
      <c r="S48" s="921">
        <f>(C$21/C$43)*100</f>
        <v>96.849227419787255</v>
      </c>
    </row>
    <row r="49" spans="1:19" x14ac:dyDescent="0.25">
      <c r="A49" s="743" t="s">
        <v>3</v>
      </c>
      <c r="B49" s="737">
        <v>1387</v>
      </c>
      <c r="C49" s="738">
        <v>1540.8825508051232</v>
      </c>
      <c r="D49" s="738">
        <v>1950.7386689994546</v>
      </c>
      <c r="E49" s="738">
        <v>2163.1820918514327</v>
      </c>
      <c r="F49" s="738">
        <v>2214.8551216518354</v>
      </c>
      <c r="G49" s="747">
        <v>2209.9896306085607</v>
      </c>
      <c r="Q49" s="919" t="s">
        <v>228</v>
      </c>
      <c r="R49" s="918"/>
      <c r="S49" s="921">
        <f>(SUM(C$48)/SUM(C$28:C$33))*1000</f>
        <v>629.2996617157014</v>
      </c>
    </row>
    <row r="50" spans="1:19" x14ac:dyDescent="0.25">
      <c r="A50" s="743" t="s">
        <v>4</v>
      </c>
      <c r="B50" s="737">
        <v>1433</v>
      </c>
      <c r="C50" s="738">
        <v>1331.0517424615709</v>
      </c>
      <c r="D50" s="738">
        <v>1491.9952721920752</v>
      </c>
      <c r="E50" s="738">
        <v>1899.4696304237902</v>
      </c>
      <c r="F50" s="738">
        <v>2103.054373369057</v>
      </c>
      <c r="G50" s="747">
        <v>2152.6933911635624</v>
      </c>
      <c r="Q50" s="919" t="s">
        <v>229</v>
      </c>
      <c r="R50" s="918"/>
      <c r="S50" s="921">
        <f>(SUM(C$52:C$54)/SUM(C$48:C$51,C$55:C$65))*100</f>
        <v>31.481561629743648</v>
      </c>
    </row>
    <row r="51" spans="1:19" x14ac:dyDescent="0.25">
      <c r="A51" s="743" t="s">
        <v>5</v>
      </c>
      <c r="B51" s="737">
        <v>1505</v>
      </c>
      <c r="C51" s="738">
        <v>1369.922956443962</v>
      </c>
      <c r="D51" s="738">
        <v>1277.3742763693106</v>
      </c>
      <c r="E51" s="738">
        <v>1444.0699247676769</v>
      </c>
      <c r="F51" s="738">
        <v>1847.4721855579955</v>
      </c>
      <c r="G51" s="747">
        <v>2041.781242660172</v>
      </c>
      <c r="Q51" s="904"/>
      <c r="R51" s="904"/>
      <c r="S51" s="904"/>
    </row>
    <row r="52" spans="1:19" x14ac:dyDescent="0.25">
      <c r="A52" s="743" t="s">
        <v>6</v>
      </c>
      <c r="B52" s="737">
        <v>1263</v>
      </c>
      <c r="C52" s="738">
        <v>1431.660412075867</v>
      </c>
      <c r="D52" s="738">
        <v>1297.0356650409551</v>
      </c>
      <c r="E52" s="738">
        <v>1213.6187465237711</v>
      </c>
      <c r="F52" s="738">
        <v>1382.8791133557695</v>
      </c>
      <c r="G52" s="747">
        <v>1776.9235572038328</v>
      </c>
      <c r="Q52" s="904"/>
      <c r="R52" s="904"/>
      <c r="S52" s="904"/>
    </row>
    <row r="53" spans="1:19" x14ac:dyDescent="0.25">
      <c r="A53" s="743" t="s">
        <v>7</v>
      </c>
      <c r="B53" s="737">
        <v>926</v>
      </c>
      <c r="C53" s="738">
        <v>1205.4218132867536</v>
      </c>
      <c r="D53" s="738">
        <v>1363.9135579740707</v>
      </c>
      <c r="E53" s="738">
        <v>1230.5245344410637</v>
      </c>
      <c r="F53" s="738">
        <v>1154.8203637169177</v>
      </c>
      <c r="G53" s="747">
        <v>1325.4957620602104</v>
      </c>
      <c r="Q53" s="904"/>
      <c r="R53" s="904"/>
      <c r="S53" s="904"/>
    </row>
    <row r="54" spans="1:19" x14ac:dyDescent="0.25">
      <c r="A54" s="743" t="s">
        <v>8</v>
      </c>
      <c r="B54" s="737">
        <v>756</v>
      </c>
      <c r="C54" s="738">
        <v>879.48981198408501</v>
      </c>
      <c r="D54" s="738">
        <v>1150.9431452786366</v>
      </c>
      <c r="E54" s="738">
        <v>1300.0400341584684</v>
      </c>
      <c r="F54" s="738">
        <v>1168.0843777347955</v>
      </c>
      <c r="G54" s="747">
        <v>1099.1681977026903</v>
      </c>
      <c r="Q54" s="904"/>
      <c r="R54" s="904"/>
      <c r="S54" s="904"/>
    </row>
    <row r="55" spans="1:19" x14ac:dyDescent="0.25">
      <c r="A55" s="743" t="s">
        <v>9</v>
      </c>
      <c r="B55" s="737">
        <v>740</v>
      </c>
      <c r="C55" s="738">
        <v>710.81902348262383</v>
      </c>
      <c r="D55" s="738">
        <v>834.67898567396105</v>
      </c>
      <c r="E55" s="738">
        <v>1097.5008589985252</v>
      </c>
      <c r="F55" s="738">
        <v>1237.2922840247736</v>
      </c>
      <c r="G55" s="747">
        <v>1107.3229183499488</v>
      </c>
      <c r="Q55" s="904"/>
      <c r="R55" s="904"/>
      <c r="S55" s="904"/>
    </row>
    <row r="56" spans="1:19" x14ac:dyDescent="0.25">
      <c r="A56" s="743" t="s">
        <v>10</v>
      </c>
      <c r="B56" s="737">
        <v>788</v>
      </c>
      <c r="C56" s="738">
        <v>689.39268428629589</v>
      </c>
      <c r="D56" s="738">
        <v>666.57242398513858</v>
      </c>
      <c r="E56" s="738">
        <v>789.5797697043605</v>
      </c>
      <c r="F56" s="738">
        <v>1042.5299394092626</v>
      </c>
      <c r="G56" s="747">
        <v>1172.8326782718523</v>
      </c>
      <c r="Q56" s="904"/>
      <c r="R56" s="904"/>
      <c r="S56" s="904"/>
    </row>
    <row r="57" spans="1:19" x14ac:dyDescent="0.25">
      <c r="A57" s="744" t="s">
        <v>11</v>
      </c>
      <c r="B57" s="739">
        <v>768</v>
      </c>
      <c r="C57" s="740">
        <v>728.79374181224466</v>
      </c>
      <c r="D57" s="740">
        <v>637.67639591423836</v>
      </c>
      <c r="E57" s="740">
        <v>620.56618237123314</v>
      </c>
      <c r="F57" s="740">
        <v>740.83148262008831</v>
      </c>
      <c r="G57" s="748">
        <v>981.73595872002829</v>
      </c>
      <c r="Q57" s="904"/>
      <c r="R57" s="904"/>
      <c r="S57" s="904"/>
    </row>
    <row r="58" spans="1:19" x14ac:dyDescent="0.25">
      <c r="A58" s="744" t="s">
        <v>12</v>
      </c>
      <c r="B58" s="739">
        <v>672</v>
      </c>
      <c r="C58" s="740">
        <v>704.23647233263694</v>
      </c>
      <c r="D58" s="740">
        <v>667.93601836048231</v>
      </c>
      <c r="E58" s="740">
        <v>585.20697512848051</v>
      </c>
      <c r="F58" s="740">
        <v>572.78426206861127</v>
      </c>
      <c r="G58" s="748">
        <v>688.92511625540737</v>
      </c>
      <c r="Q58" s="904"/>
      <c r="R58" s="904"/>
      <c r="S58" s="904"/>
    </row>
    <row r="59" spans="1:19" x14ac:dyDescent="0.25">
      <c r="A59" s="744" t="s">
        <v>13</v>
      </c>
      <c r="B59" s="739">
        <v>550</v>
      </c>
      <c r="C59" s="740">
        <v>605.91849076899348</v>
      </c>
      <c r="D59" s="740">
        <v>635.32353225435668</v>
      </c>
      <c r="E59" s="740">
        <v>602.41277349821632</v>
      </c>
      <c r="F59" s="740">
        <v>528.51543000231391</v>
      </c>
      <c r="G59" s="748">
        <v>519.93518546375083</v>
      </c>
      <c r="Q59" s="904"/>
      <c r="R59" s="904"/>
      <c r="S59" s="904"/>
    </row>
    <row r="60" spans="1:19" x14ac:dyDescent="0.25">
      <c r="A60" s="744" t="s">
        <v>14</v>
      </c>
      <c r="B60" s="739">
        <v>397</v>
      </c>
      <c r="C60" s="740">
        <v>494.84147067019916</v>
      </c>
      <c r="D60" s="740">
        <v>542.90943680497014</v>
      </c>
      <c r="E60" s="740">
        <v>569.56888349413248</v>
      </c>
      <c r="F60" s="740">
        <v>539.95841682390972</v>
      </c>
      <c r="G60" s="748">
        <v>474.79449144737771</v>
      </c>
      <c r="Q60" s="904"/>
      <c r="R60" s="904"/>
      <c r="S60" s="904"/>
    </row>
    <row r="61" spans="1:19" x14ac:dyDescent="0.25">
      <c r="A61" s="744" t="s">
        <v>15</v>
      </c>
      <c r="B61" s="739">
        <v>312</v>
      </c>
      <c r="C61" s="740">
        <v>351.29125562111722</v>
      </c>
      <c r="D61" s="740">
        <v>440.49774588526924</v>
      </c>
      <c r="E61" s="740">
        <v>482.36512252663442</v>
      </c>
      <c r="F61" s="740">
        <v>506.48756765065582</v>
      </c>
      <c r="G61" s="748">
        <v>479.73827618835918</v>
      </c>
      <c r="Q61" s="904"/>
      <c r="R61" s="904"/>
      <c r="S61" s="904"/>
    </row>
    <row r="62" spans="1:19" x14ac:dyDescent="0.25">
      <c r="A62" s="744" t="s">
        <v>16</v>
      </c>
      <c r="B62" s="739">
        <v>199</v>
      </c>
      <c r="C62" s="740">
        <v>261.27070856187544</v>
      </c>
      <c r="D62" s="740">
        <v>292.53313008073314</v>
      </c>
      <c r="E62" s="740">
        <v>369.63035826222392</v>
      </c>
      <c r="F62" s="740">
        <v>403.35939935967315</v>
      </c>
      <c r="G62" s="748">
        <v>423.74348191079383</v>
      </c>
      <c r="Q62" s="904"/>
      <c r="R62" s="904"/>
      <c r="S62" s="904"/>
    </row>
    <row r="63" spans="1:19" x14ac:dyDescent="0.25">
      <c r="A63" s="744" t="s">
        <v>17</v>
      </c>
      <c r="B63" s="739">
        <v>140</v>
      </c>
      <c r="C63" s="740">
        <v>161.6676373010749</v>
      </c>
      <c r="D63" s="740">
        <v>214.39846532784762</v>
      </c>
      <c r="E63" s="740">
        <v>237.66553659111025</v>
      </c>
      <c r="F63" s="740">
        <v>303.46452677140337</v>
      </c>
      <c r="G63" s="748">
        <v>329.10707439536736</v>
      </c>
      <c r="Q63" s="904"/>
      <c r="R63" s="904"/>
      <c r="S63" s="904"/>
    </row>
    <row r="64" spans="1:19" x14ac:dyDescent="0.25">
      <c r="A64" s="744" t="s">
        <v>18</v>
      </c>
      <c r="B64" s="739">
        <v>91</v>
      </c>
      <c r="C64" s="740">
        <v>100.65911690898567</v>
      </c>
      <c r="D64" s="740">
        <v>117.35425088827473</v>
      </c>
      <c r="E64" s="740">
        <v>157.00308181613224</v>
      </c>
      <c r="F64" s="740">
        <v>172.44656424515472</v>
      </c>
      <c r="G64" s="748">
        <v>222.31987320757688</v>
      </c>
      <c r="Q64" s="919" t="s">
        <v>223</v>
      </c>
      <c r="R64" s="918"/>
      <c r="S64" s="920">
        <f>(SUM(D$48:D$50,D$61:D$65)/SUM(D$51:D$60))*100</f>
        <v>75.908904419020544</v>
      </c>
    </row>
    <row r="65" spans="1:19" ht="15.75" thickBot="1" x14ac:dyDescent="0.3">
      <c r="A65" s="745" t="s">
        <v>19</v>
      </c>
      <c r="B65" s="741">
        <v>57</v>
      </c>
      <c r="C65" s="742">
        <v>103.68315512729765</v>
      </c>
      <c r="D65" s="742">
        <v>142.41988410667537</v>
      </c>
      <c r="E65" s="742">
        <v>182.32601457179413</v>
      </c>
      <c r="F65" s="742">
        <v>240.30821399253227</v>
      </c>
      <c r="G65" s="749">
        <v>291.50446111654628</v>
      </c>
      <c r="Q65" s="919" t="s">
        <v>224</v>
      </c>
      <c r="R65" s="918"/>
      <c r="S65" s="920">
        <f>(SUM(D$48:D$50)/SUM(D$51:D$60))*100</f>
        <v>62.605453608584227</v>
      </c>
    </row>
    <row r="66" spans="1:19" ht="15.75" thickTop="1" x14ac:dyDescent="0.25">
      <c r="A66" s="744" t="s">
        <v>20</v>
      </c>
      <c r="B66" s="739">
        <v>13586</v>
      </c>
      <c r="C66" s="740">
        <v>14686.831247182925</v>
      </c>
      <c r="D66" s="740">
        <v>15962.613306181054</v>
      </c>
      <c r="E66" s="740">
        <v>17236.698166930313</v>
      </c>
      <c r="F66" s="740">
        <v>18443.493071442801</v>
      </c>
      <c r="G66" s="748">
        <v>19755.466029255229</v>
      </c>
      <c r="Q66" s="919" t="s">
        <v>225</v>
      </c>
      <c r="R66" s="918"/>
      <c r="S66" s="920">
        <f>(SUM(D$61:D$65)/SUM(D$51:D$60))*100</f>
        <v>13.30345081043632</v>
      </c>
    </row>
    <row r="67" spans="1:19" x14ac:dyDescent="0.25">
      <c r="Q67" s="919" t="s">
        <v>226</v>
      </c>
      <c r="R67" s="918"/>
      <c r="S67" s="920">
        <f>(SUM(D$61:D$65)/SUM(D$48:D$50))*100</f>
        <v>21.249667630572365</v>
      </c>
    </row>
    <row r="68" spans="1:19" x14ac:dyDescent="0.25">
      <c r="Q68" s="919" t="s">
        <v>227</v>
      </c>
      <c r="R68" s="918"/>
      <c r="S68" s="921">
        <f>(D$21/D$43)*100</f>
        <v>96.502610487723402</v>
      </c>
    </row>
    <row r="69" spans="1:19" x14ac:dyDescent="0.25">
      <c r="Q69" s="919" t="s">
        <v>228</v>
      </c>
      <c r="R69" s="918"/>
      <c r="S69" s="921">
        <f>(SUM(D$48)/SUM(D$28:D$33))*1000</f>
        <v>672.13919632556872</v>
      </c>
    </row>
    <row r="70" spans="1:19" x14ac:dyDescent="0.25">
      <c r="Q70" s="919" t="s">
        <v>229</v>
      </c>
      <c r="R70" s="918"/>
      <c r="S70" s="921">
        <f>(SUM(D$52:D$54)/SUM(D$48:D$51,D$55:D$65))*100</f>
        <v>31.37173825141296</v>
      </c>
    </row>
    <row r="71" spans="1:19" x14ac:dyDescent="0.25">
      <c r="Q71" s="904"/>
      <c r="R71" s="904"/>
      <c r="S71" s="904"/>
    </row>
    <row r="72" spans="1:19" x14ac:dyDescent="0.25">
      <c r="Q72" s="904"/>
      <c r="R72" s="904"/>
      <c r="S72" s="904"/>
    </row>
    <row r="73" spans="1:19" x14ac:dyDescent="0.25">
      <c r="Q73" s="904"/>
      <c r="R73" s="904"/>
      <c r="S73" s="904"/>
    </row>
    <row r="74" spans="1:19" x14ac:dyDescent="0.25">
      <c r="Q74" s="904"/>
      <c r="R74" s="904"/>
      <c r="S74" s="904"/>
    </row>
    <row r="75" spans="1:19" x14ac:dyDescent="0.25">
      <c r="Q75" s="904"/>
      <c r="R75" s="904"/>
      <c r="S75" s="904"/>
    </row>
    <row r="76" spans="1:19" x14ac:dyDescent="0.25">
      <c r="Q76" s="904"/>
      <c r="R76" s="904"/>
      <c r="S76" s="904"/>
    </row>
    <row r="77" spans="1:19" x14ac:dyDescent="0.25">
      <c r="Q77" s="904"/>
      <c r="R77" s="904"/>
      <c r="S77" s="904"/>
    </row>
    <row r="78" spans="1:19" x14ac:dyDescent="0.25">
      <c r="Q78" s="904"/>
      <c r="R78" s="904"/>
      <c r="S78" s="904"/>
    </row>
    <row r="79" spans="1:19" x14ac:dyDescent="0.25">
      <c r="Q79" s="904"/>
      <c r="R79" s="904"/>
      <c r="S79" s="904"/>
    </row>
    <row r="80" spans="1:19" x14ac:dyDescent="0.25">
      <c r="Q80" s="904"/>
      <c r="R80" s="904"/>
      <c r="S80" s="904"/>
    </row>
    <row r="81" spans="17:19" x14ac:dyDescent="0.25">
      <c r="Q81" s="904"/>
      <c r="R81" s="904"/>
      <c r="S81" s="904"/>
    </row>
    <row r="82" spans="17:19" x14ac:dyDescent="0.25">
      <c r="Q82" s="904"/>
      <c r="R82" s="904"/>
      <c r="S82" s="904"/>
    </row>
    <row r="83" spans="17:19" x14ac:dyDescent="0.25">
      <c r="Q83" s="904"/>
      <c r="R83" s="904"/>
      <c r="S83" s="904"/>
    </row>
    <row r="84" spans="17:19" x14ac:dyDescent="0.25">
      <c r="Q84" s="919" t="s">
        <v>223</v>
      </c>
      <c r="R84" s="918"/>
      <c r="S84" s="920">
        <f>(SUM(E$48:E$50,E$61:E$65)/SUM(E$51:E$60))*100</f>
        <v>82.339325746211628</v>
      </c>
    </row>
    <row r="85" spans="17:19" x14ac:dyDescent="0.25">
      <c r="Q85" s="919" t="s">
        <v>224</v>
      </c>
      <c r="R85" s="918"/>
      <c r="S85" s="920">
        <f>(SUM(E$48:E$50)/SUM(E$51:E$60))*100</f>
        <v>67.222678037989724</v>
      </c>
    </row>
    <row r="86" spans="17:19" x14ac:dyDescent="0.25">
      <c r="Q86" s="919" t="s">
        <v>225</v>
      </c>
      <c r="R86" s="918"/>
      <c r="S86" s="920">
        <f>(SUM(E$61:E$65)/SUM(E$51:E$60))*100</f>
        <v>15.116647708221922</v>
      </c>
    </row>
    <row r="87" spans="17:19" x14ac:dyDescent="0.25">
      <c r="Q87" s="919" t="s">
        <v>226</v>
      </c>
      <c r="R87" s="918"/>
      <c r="S87" s="920">
        <f>(SUM(E$61:E$65)/SUM(E$48:E$50))*100</f>
        <v>22.487422621989285</v>
      </c>
    </row>
    <row r="88" spans="17:19" x14ac:dyDescent="0.25">
      <c r="Q88" s="919" t="s">
        <v>227</v>
      </c>
      <c r="R88" s="918"/>
      <c r="S88" s="921">
        <f>(E$21/E$43)*100</f>
        <v>96.268047235299264</v>
      </c>
    </row>
    <row r="89" spans="17:19" x14ac:dyDescent="0.25">
      <c r="Q89" s="919" t="s">
        <v>228</v>
      </c>
      <c r="R89" s="918"/>
      <c r="S89" s="921">
        <f>(SUM(E$48)/SUM(E$28:E$33))*1000</f>
        <v>643.88597353460773</v>
      </c>
    </row>
    <row r="90" spans="17:19" x14ac:dyDescent="0.25">
      <c r="Q90" s="919" t="s">
        <v>229</v>
      </c>
      <c r="R90" s="918"/>
      <c r="S90" s="921">
        <f>(SUM(E$52:E$54)/SUM(E$48:E$51,E$55:E$65))*100</f>
        <v>27.750077404004902</v>
      </c>
    </row>
    <row r="91" spans="17:19" x14ac:dyDescent="0.25">
      <c r="Q91" s="904"/>
      <c r="R91" s="904"/>
      <c r="S91" s="904"/>
    </row>
    <row r="92" spans="17:19" x14ac:dyDescent="0.25">
      <c r="Q92" s="904"/>
      <c r="R92" s="904"/>
      <c r="S92" s="904"/>
    </row>
    <row r="93" spans="17:19" x14ac:dyDescent="0.25">
      <c r="Q93" s="904"/>
      <c r="R93" s="904"/>
      <c r="S93" s="904"/>
    </row>
    <row r="94" spans="17:19" x14ac:dyDescent="0.25">
      <c r="Q94" s="904"/>
      <c r="R94" s="904"/>
      <c r="S94" s="904"/>
    </row>
    <row r="95" spans="17:19" x14ac:dyDescent="0.25">
      <c r="Q95" s="904"/>
      <c r="R95" s="904"/>
      <c r="S95" s="904"/>
    </row>
    <row r="96" spans="17:19" x14ac:dyDescent="0.25">
      <c r="Q96" s="904"/>
      <c r="R96" s="904"/>
      <c r="S96" s="904"/>
    </row>
    <row r="97" spans="17:19" x14ac:dyDescent="0.25">
      <c r="Q97" s="904"/>
      <c r="R97" s="904"/>
      <c r="S97" s="904"/>
    </row>
    <row r="98" spans="17:19" x14ac:dyDescent="0.25">
      <c r="Q98" s="904"/>
      <c r="R98" s="904"/>
      <c r="S98" s="904"/>
    </row>
    <row r="99" spans="17:19" x14ac:dyDescent="0.25">
      <c r="Q99" s="904"/>
      <c r="R99" s="904"/>
      <c r="S99" s="904"/>
    </row>
    <row r="100" spans="17:19" x14ac:dyDescent="0.25">
      <c r="Q100" s="904"/>
      <c r="R100" s="904"/>
      <c r="S100" s="904"/>
    </row>
    <row r="101" spans="17:19" x14ac:dyDescent="0.25">
      <c r="Q101" s="904"/>
      <c r="R101" s="904"/>
      <c r="S101" s="904"/>
    </row>
    <row r="102" spans="17:19" x14ac:dyDescent="0.25">
      <c r="Q102" s="904"/>
      <c r="R102" s="904"/>
      <c r="S102" s="904"/>
    </row>
    <row r="103" spans="17:19" x14ac:dyDescent="0.25">
      <c r="Q103" s="904"/>
      <c r="R103" s="904"/>
      <c r="S103" s="904"/>
    </row>
    <row r="104" spans="17:19" x14ac:dyDescent="0.25">
      <c r="Q104" s="919" t="s">
        <v>223</v>
      </c>
      <c r="R104" s="918"/>
      <c r="S104" s="920">
        <f>(SUM(F$48:F$50,F$61:F$65)/SUM(F$51:F$60))*100</f>
        <v>80.550073505131721</v>
      </c>
    </row>
    <row r="105" spans="17:19" x14ac:dyDescent="0.25">
      <c r="Q105" s="919" t="s">
        <v>224</v>
      </c>
      <c r="R105" s="918"/>
      <c r="S105" s="920">
        <f>(SUM(F$48:F$50)/SUM(F$51:F$60))*100</f>
        <v>64.631918316194131</v>
      </c>
    </row>
    <row r="106" spans="17:19" x14ac:dyDescent="0.25">
      <c r="Q106" s="919" t="s">
        <v>225</v>
      </c>
      <c r="R106" s="918"/>
      <c r="S106" s="920">
        <f>(SUM(F$61:F$65)/SUM(F$51:F$60))*100</f>
        <v>15.918155188937586</v>
      </c>
    </row>
    <row r="107" spans="17:19" x14ac:dyDescent="0.25">
      <c r="Q107" s="919" t="s">
        <v>226</v>
      </c>
      <c r="R107" s="918"/>
      <c r="S107" s="920">
        <f>(SUM(F$61:F$65)/SUM(F$48:F$50))*100</f>
        <v>24.628938152604924</v>
      </c>
    </row>
    <row r="108" spans="17:19" x14ac:dyDescent="0.25">
      <c r="Q108" s="919" t="s">
        <v>227</v>
      </c>
      <c r="R108" s="918"/>
      <c r="S108" s="921">
        <f>(F$21/F$43)*100</f>
        <v>96.062867451837192</v>
      </c>
    </row>
    <row r="109" spans="17:19" x14ac:dyDescent="0.25">
      <c r="Q109" s="919" t="s">
        <v>228</v>
      </c>
      <c r="R109" s="918"/>
      <c r="S109" s="921">
        <f>(SUM(F$48)/SUM(F$28:F$33))*1000</f>
        <v>582.23200333843658</v>
      </c>
    </row>
    <row r="110" spans="17:19" x14ac:dyDescent="0.25">
      <c r="Q110" s="919" t="s">
        <v>229</v>
      </c>
      <c r="R110" s="918"/>
      <c r="S110" s="921">
        <f>(SUM(F$52:F$54)/SUM(F$48:F$51,F$55:F$65))*100</f>
        <v>25.144910924314789</v>
      </c>
    </row>
    <row r="111" spans="17:19" x14ac:dyDescent="0.25">
      <c r="Q111" s="904"/>
      <c r="R111" s="904"/>
      <c r="S111" s="904"/>
    </row>
    <row r="112" spans="17:19" x14ac:dyDescent="0.25">
      <c r="Q112" s="904"/>
      <c r="R112" s="904"/>
      <c r="S112" s="904"/>
    </row>
    <row r="113" spans="17:19" x14ac:dyDescent="0.25">
      <c r="Q113" s="904"/>
      <c r="R113" s="904"/>
      <c r="S113" s="904"/>
    </row>
    <row r="114" spans="17:19" x14ac:dyDescent="0.25">
      <c r="Q114" s="904"/>
      <c r="R114" s="904"/>
      <c r="S114" s="904"/>
    </row>
    <row r="115" spans="17:19" x14ac:dyDescent="0.25">
      <c r="Q115" s="904"/>
      <c r="R115" s="904"/>
      <c r="S115" s="904"/>
    </row>
    <row r="116" spans="17:19" x14ac:dyDescent="0.25">
      <c r="Q116" s="904"/>
      <c r="R116" s="904"/>
      <c r="S116" s="904"/>
    </row>
    <row r="117" spans="17:19" x14ac:dyDescent="0.25">
      <c r="Q117" s="904"/>
      <c r="R117" s="904"/>
      <c r="S117" s="904"/>
    </row>
    <row r="118" spans="17:19" x14ac:dyDescent="0.25">
      <c r="Q118" s="904"/>
      <c r="R118" s="904"/>
      <c r="S118" s="904"/>
    </row>
    <row r="119" spans="17:19" x14ac:dyDescent="0.25">
      <c r="Q119" s="904"/>
      <c r="R119" s="904"/>
      <c r="S119" s="904"/>
    </row>
    <row r="120" spans="17:19" x14ac:dyDescent="0.25">
      <c r="Q120" s="904"/>
      <c r="R120" s="904"/>
      <c r="S120" s="904"/>
    </row>
    <row r="121" spans="17:19" x14ac:dyDescent="0.25">
      <c r="Q121" s="904"/>
      <c r="R121" s="904"/>
      <c r="S121" s="904"/>
    </row>
    <row r="122" spans="17:19" x14ac:dyDescent="0.25">
      <c r="Q122" s="904"/>
      <c r="R122" s="904"/>
      <c r="S122" s="904"/>
    </row>
    <row r="123" spans="17:19" x14ac:dyDescent="0.25">
      <c r="Q123" s="904"/>
      <c r="R123" s="904"/>
      <c r="S123" s="904"/>
    </row>
    <row r="124" spans="17:19" x14ac:dyDescent="0.25">
      <c r="Q124" s="919" t="s">
        <v>223</v>
      </c>
      <c r="R124" s="918"/>
      <c r="S124" s="920">
        <f>(SUM(G$48:G$50,G$61:G$65)/SUM(G$51:G$60))*100</f>
        <v>76.562837757982123</v>
      </c>
    </row>
    <row r="125" spans="17:19" x14ac:dyDescent="0.25">
      <c r="Q125" s="919" t="s">
        <v>224</v>
      </c>
      <c r="R125" s="918"/>
      <c r="S125" s="920">
        <f>(SUM(G$48:G$50)/SUM(G$51:G$60))*100</f>
        <v>60.95441504728646</v>
      </c>
    </row>
    <row r="126" spans="17:19" x14ac:dyDescent="0.25">
      <c r="Q126" s="919" t="s">
        <v>225</v>
      </c>
      <c r="R126" s="918"/>
      <c r="S126" s="920">
        <f>(SUM(G$61:G$65)/SUM(G$51:G$60))*100</f>
        <v>15.60842271069566</v>
      </c>
    </row>
    <row r="127" spans="17:19" x14ac:dyDescent="0.25">
      <c r="Q127" s="919" t="s">
        <v>226</v>
      </c>
      <c r="R127" s="918"/>
      <c r="S127" s="920">
        <f>(SUM(G$61:G$65)/SUM(G$48:G$50))*100</f>
        <v>25.606713965817164</v>
      </c>
    </row>
    <row r="128" spans="17:19" x14ac:dyDescent="0.25">
      <c r="Q128" s="919" t="s">
        <v>227</v>
      </c>
      <c r="R128" s="918"/>
      <c r="S128" s="921">
        <f>(G$21/G$43)*100</f>
        <v>95.950401659428678</v>
      </c>
    </row>
    <row r="129" spans="17:19" x14ac:dyDescent="0.25">
      <c r="Q129" s="919" t="s">
        <v>228</v>
      </c>
      <c r="R129" s="918"/>
      <c r="S129" s="921">
        <f>(SUM(G$48)/SUM(G$28:G$33))*1000</f>
        <v>577.23060374448585</v>
      </c>
    </row>
    <row r="130" spans="17:19" x14ac:dyDescent="0.25">
      <c r="Q130" s="919" t="s">
        <v>229</v>
      </c>
      <c r="R130" s="918"/>
      <c r="S130" s="921">
        <f>(SUM(G$52:G$54)/SUM(G$48:G$51,G$55:G$65))*100</f>
        <v>27.013117748394571</v>
      </c>
    </row>
    <row r="147" spans="4:8" x14ac:dyDescent="0.25">
      <c r="D147" s="19"/>
      <c r="E147" s="19"/>
      <c r="F147" s="19"/>
      <c r="G147" s="19"/>
      <c r="H147" s="19"/>
    </row>
  </sheetData>
  <mergeCells count="3">
    <mergeCell ref="A1:G1"/>
    <mergeCell ref="A23:G23"/>
    <mergeCell ref="A46:G46"/>
  </mergeCells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Z147"/>
  <sheetViews>
    <sheetView workbookViewId="0">
      <selection sqref="A1:G1"/>
    </sheetView>
  </sheetViews>
  <sheetFormatPr defaultRowHeight="15" x14ac:dyDescent="0.25"/>
  <cols>
    <col min="1" max="9" width="9.140625" style="18"/>
    <col min="10" max="11" width="11.140625" style="18" bestFit="1" customWidth="1"/>
    <col min="12" max="12" width="11.140625" style="18" customWidth="1"/>
    <col min="13" max="14" width="11.140625" style="18" bestFit="1" customWidth="1"/>
    <col min="15" max="15" width="11.140625" style="18" customWidth="1"/>
    <col min="16" max="17" width="11.140625" style="18" bestFit="1" customWidth="1"/>
    <col min="18" max="18" width="11.140625" style="18" customWidth="1"/>
    <col min="19" max="20" width="11.140625" style="18" bestFit="1" customWidth="1"/>
    <col min="21" max="21" width="11.140625" style="18" customWidth="1"/>
    <col min="22" max="23" width="11.140625" style="18" bestFit="1" customWidth="1"/>
    <col min="24" max="24" width="11.140625" style="18" customWidth="1"/>
    <col min="25" max="26" width="11.140625" style="18" bestFit="1" customWidth="1"/>
    <col min="27" max="16384" width="9.140625" style="18"/>
  </cols>
  <sheetData>
    <row r="1" spans="1:26" x14ac:dyDescent="0.25">
      <c r="A1" s="922" t="s">
        <v>189</v>
      </c>
      <c r="B1" s="923"/>
      <c r="C1" s="923"/>
      <c r="D1" s="923"/>
      <c r="E1" s="923"/>
      <c r="F1" s="923"/>
      <c r="G1" s="924"/>
      <c r="J1" s="20" t="s">
        <v>23</v>
      </c>
      <c r="K1" s="20" t="s">
        <v>24</v>
      </c>
      <c r="L1" s="20"/>
      <c r="M1" s="20" t="s">
        <v>23</v>
      </c>
      <c r="N1" s="20" t="s">
        <v>24</v>
      </c>
      <c r="O1" s="20"/>
      <c r="P1" s="20" t="s">
        <v>23</v>
      </c>
      <c r="Q1" s="20" t="s">
        <v>24</v>
      </c>
      <c r="R1" s="20"/>
      <c r="S1" s="20" t="s">
        <v>23</v>
      </c>
      <c r="T1" s="20" t="s">
        <v>24</v>
      </c>
      <c r="U1" s="20"/>
      <c r="V1" s="20" t="s">
        <v>23</v>
      </c>
      <c r="W1" s="20" t="s">
        <v>24</v>
      </c>
      <c r="X1" s="20"/>
      <c r="Y1" s="20" t="s">
        <v>23</v>
      </c>
      <c r="Z1" s="20" t="s">
        <v>24</v>
      </c>
    </row>
    <row r="2" spans="1:26" x14ac:dyDescent="0.25">
      <c r="A2" s="757" t="s">
        <v>1</v>
      </c>
      <c r="B2" s="751">
        <v>2010</v>
      </c>
      <c r="C2" s="751">
        <v>2015</v>
      </c>
      <c r="D2" s="751">
        <v>2020</v>
      </c>
      <c r="E2" s="751">
        <v>2025</v>
      </c>
      <c r="F2" s="751">
        <v>2030</v>
      </c>
      <c r="G2" s="760">
        <v>2035</v>
      </c>
      <c r="J2" s="1">
        <f>B2</f>
        <v>2010</v>
      </c>
      <c r="K2" s="1">
        <f>B24</f>
        <v>2010</v>
      </c>
      <c r="L2" s="1"/>
      <c r="M2" s="1">
        <v>2015</v>
      </c>
      <c r="N2" s="1">
        <v>2015</v>
      </c>
      <c r="O2" s="1"/>
      <c r="P2" s="1">
        <v>2020</v>
      </c>
      <c r="Q2" s="1">
        <v>2020</v>
      </c>
      <c r="R2" s="1"/>
      <c r="S2" s="1">
        <v>2025</v>
      </c>
      <c r="T2" s="1">
        <v>2025</v>
      </c>
      <c r="U2" s="1"/>
      <c r="V2" s="1">
        <v>2030</v>
      </c>
      <c r="W2" s="1">
        <v>2030</v>
      </c>
      <c r="X2" s="1"/>
      <c r="Y2" s="1">
        <v>2035</v>
      </c>
      <c r="Z2" s="1">
        <v>2035</v>
      </c>
    </row>
    <row r="3" spans="1:26" x14ac:dyDescent="0.25">
      <c r="A3" s="757" t="s">
        <v>2</v>
      </c>
      <c r="B3" s="751">
        <v>202</v>
      </c>
      <c r="C3" s="752">
        <v>176.04665011186518</v>
      </c>
      <c r="D3" s="752">
        <v>194.02130236273851</v>
      </c>
      <c r="E3" s="752">
        <v>217.15856246489648</v>
      </c>
      <c r="F3" s="752">
        <v>217.94981876906894</v>
      </c>
      <c r="G3" s="761">
        <v>195.00680503330483</v>
      </c>
      <c r="I3" s="21" t="s">
        <v>2</v>
      </c>
      <c r="J3" s="20">
        <f>-B3/B$66</f>
        <v>-3.1488698363211221E-2</v>
      </c>
      <c r="K3" s="20">
        <f>B25/B$66</f>
        <v>2.8838659392049885E-2</v>
      </c>
      <c r="L3" s="21" t="s">
        <v>2</v>
      </c>
      <c r="M3" s="20">
        <f>-C3/C$66</f>
        <v>-2.8544292077658059E-2</v>
      </c>
      <c r="N3" s="20">
        <f>C25/C$66</f>
        <v>2.7442947639487937E-2</v>
      </c>
      <c r="O3" s="21" t="s">
        <v>2</v>
      </c>
      <c r="P3" s="20">
        <f>-D3/D$66</f>
        <v>-3.2678661550373564E-2</v>
      </c>
      <c r="Q3" s="20">
        <f>D25/D$66</f>
        <v>3.139683947048473E-2</v>
      </c>
      <c r="R3" s="21" t="s">
        <v>2</v>
      </c>
      <c r="S3" s="20">
        <f>-E3/E$66</f>
        <v>-3.7796350000891411E-2</v>
      </c>
      <c r="T3" s="20">
        <f>E25/E$66</f>
        <v>3.6314148469013083E-2</v>
      </c>
      <c r="U3" s="21" t="s">
        <v>2</v>
      </c>
      <c r="V3" s="20">
        <f>-F3/F$66</f>
        <v>-3.9242362909689875E-2</v>
      </c>
      <c r="W3" s="20">
        <f>F25/F$66</f>
        <v>3.7703446383777171E-2</v>
      </c>
      <c r="X3" s="21" t="s">
        <v>2</v>
      </c>
      <c r="Y3" s="20">
        <f>-G3/G$66</f>
        <v>-3.6684779658461786E-2</v>
      </c>
      <c r="Z3" s="20">
        <f>G25/G$66</f>
        <v>3.5246160864784541E-2</v>
      </c>
    </row>
    <row r="4" spans="1:26" x14ac:dyDescent="0.25">
      <c r="A4" s="757" t="s">
        <v>3</v>
      </c>
      <c r="B4" s="751">
        <v>221</v>
      </c>
      <c r="C4" s="752">
        <v>189.40348098895339</v>
      </c>
      <c r="D4" s="752">
        <v>164.82854847474553</v>
      </c>
      <c r="E4" s="752">
        <v>183.78712176389115</v>
      </c>
      <c r="F4" s="752">
        <v>205.38346178362349</v>
      </c>
      <c r="G4" s="761">
        <v>204.42551384020925</v>
      </c>
      <c r="I4" s="21" t="s">
        <v>3</v>
      </c>
      <c r="J4" s="20">
        <f t="shared" ref="J4:J20" si="0">-B4/B$66</f>
        <v>-3.4450506625097431E-2</v>
      </c>
      <c r="K4" s="20">
        <f t="shared" ref="K4:K20" si="1">B26/B$66</f>
        <v>3.117692907248636E-2</v>
      </c>
      <c r="L4" s="21" t="s">
        <v>3</v>
      </c>
      <c r="M4" s="20">
        <f t="shared" ref="M4:M20" si="2">-C4/C$66</f>
        <v>-3.070997533005294E-2</v>
      </c>
      <c r="N4" s="20">
        <f t="shared" ref="N4:N20" si="3">C26/C$66</f>
        <v>2.8190478354128905E-2</v>
      </c>
      <c r="O4" s="21" t="s">
        <v>3</v>
      </c>
      <c r="P4" s="20">
        <f t="shared" ref="P4:P20" si="4">-D4/D$66</f>
        <v>-2.776177813390452E-2</v>
      </c>
      <c r="Q4" s="20">
        <f t="shared" ref="Q4:Q20" si="5">D26/D$66</f>
        <v>2.6810893714990812E-2</v>
      </c>
      <c r="R4" s="21" t="s">
        <v>3</v>
      </c>
      <c r="S4" s="20">
        <f t="shared" ref="S4:S20" si="6">-E4/E$66</f>
        <v>-3.1988065775519998E-2</v>
      </c>
      <c r="T4" s="20">
        <f t="shared" ref="T4:T20" si="7">E26/E$66</f>
        <v>3.0772260123854273E-2</v>
      </c>
      <c r="U4" s="21" t="s">
        <v>3</v>
      </c>
      <c r="V4" s="20">
        <f t="shared" ref="V4:V20" si="8">-F4/F$66</f>
        <v>-3.6979761618894255E-2</v>
      </c>
      <c r="W4" s="20">
        <f t="shared" ref="W4:W20" si="9">F26/F$66</f>
        <v>3.5581961027914534E-2</v>
      </c>
      <c r="X4" s="21" t="s">
        <v>3</v>
      </c>
      <c r="Y4" s="20">
        <f t="shared" ref="Y4:Y20" si="10">-G4/G$66</f>
        <v>-3.8456631964792799E-2</v>
      </c>
      <c r="Z4" s="20">
        <f t="shared" ref="Z4:Z20" si="11">G26/G$66</f>
        <v>3.7002555878835955E-2</v>
      </c>
    </row>
    <row r="5" spans="1:26" x14ac:dyDescent="0.25">
      <c r="A5" s="757" t="s">
        <v>4</v>
      </c>
      <c r="B5" s="751">
        <v>227</v>
      </c>
      <c r="C5" s="752">
        <v>208.61496492595478</v>
      </c>
      <c r="D5" s="752">
        <v>177.56475375164695</v>
      </c>
      <c r="E5" s="752">
        <v>154.36112841745211</v>
      </c>
      <c r="F5" s="752">
        <v>174.38385205400078</v>
      </c>
      <c r="G5" s="761">
        <v>194.39408791632857</v>
      </c>
      <c r="I5" s="21" t="s">
        <v>4</v>
      </c>
      <c r="J5" s="20">
        <f t="shared" si="0"/>
        <v>-3.5385814497272017E-2</v>
      </c>
      <c r="K5" s="20">
        <f t="shared" si="1"/>
        <v>3.491816056118472E-2</v>
      </c>
      <c r="L5" s="21" t="s">
        <v>4</v>
      </c>
      <c r="M5" s="20">
        <f t="shared" si="2"/>
        <v>-3.3824934963732699E-2</v>
      </c>
      <c r="N5" s="20">
        <f t="shared" si="3"/>
        <v>3.0419984335829802E-2</v>
      </c>
      <c r="O5" s="21" t="s">
        <v>4</v>
      </c>
      <c r="P5" s="20">
        <f t="shared" si="4"/>
        <v>-2.9906914449409815E-2</v>
      </c>
      <c r="Q5" s="20">
        <f t="shared" si="5"/>
        <v>2.746646857465021E-2</v>
      </c>
      <c r="R5" s="21" t="s">
        <v>4</v>
      </c>
      <c r="S5" s="20">
        <f t="shared" si="6"/>
        <v>-2.6866484885401071E-2</v>
      </c>
      <c r="T5" s="20">
        <f t="shared" si="7"/>
        <v>2.6009855641519287E-2</v>
      </c>
      <c r="U5" s="21" t="s">
        <v>4</v>
      </c>
      <c r="V5" s="20">
        <f t="shared" si="8"/>
        <v>-3.1398211049414038E-2</v>
      </c>
      <c r="W5" s="20">
        <f t="shared" si="9"/>
        <v>3.0168404706921254E-2</v>
      </c>
      <c r="X5" s="21" t="s">
        <v>4</v>
      </c>
      <c r="Y5" s="20">
        <f t="shared" si="10"/>
        <v>-3.6569515001798128E-2</v>
      </c>
      <c r="Z5" s="20">
        <f t="shared" si="11"/>
        <v>3.5159626377216459E-2</v>
      </c>
    </row>
    <row r="6" spans="1:26" x14ac:dyDescent="0.25">
      <c r="A6" s="757" t="s">
        <v>5</v>
      </c>
      <c r="B6" s="751">
        <v>269</v>
      </c>
      <c r="C6" s="752">
        <v>212.16907037863601</v>
      </c>
      <c r="D6" s="752">
        <v>196.43265914909293</v>
      </c>
      <c r="E6" s="752">
        <v>165.86430532459818</v>
      </c>
      <c r="F6" s="752">
        <v>144.15212959684908</v>
      </c>
      <c r="G6" s="761">
        <v>165.18102566984956</v>
      </c>
      <c r="I6" s="21" t="s">
        <v>5</v>
      </c>
      <c r="J6" s="20">
        <f t="shared" si="0"/>
        <v>-4.1932969602494152E-2</v>
      </c>
      <c r="K6" s="20">
        <f t="shared" si="1"/>
        <v>3.2579890880748245E-2</v>
      </c>
      <c r="L6" s="21" t="s">
        <v>5</v>
      </c>
      <c r="M6" s="20">
        <f t="shared" si="2"/>
        <v>-3.4401199403025724E-2</v>
      </c>
      <c r="N6" s="20">
        <f t="shared" si="3"/>
        <v>3.4419313356616847E-2</v>
      </c>
      <c r="O6" s="21" t="s">
        <v>5</v>
      </c>
      <c r="P6" s="20">
        <f t="shared" si="4"/>
        <v>-3.3084802068651033E-2</v>
      </c>
      <c r="Q6" s="20">
        <f t="shared" si="5"/>
        <v>2.9526025867745172E-2</v>
      </c>
      <c r="R6" s="21" t="s">
        <v>5</v>
      </c>
      <c r="S6" s="20">
        <f t="shared" si="6"/>
        <v>-2.8868607645699533E-2</v>
      </c>
      <c r="T6" s="20">
        <f t="shared" si="7"/>
        <v>2.6544449771607592E-2</v>
      </c>
      <c r="U6" s="21" t="s">
        <v>5</v>
      </c>
      <c r="V6" s="20">
        <f t="shared" si="8"/>
        <v>-2.5954920338052658E-2</v>
      </c>
      <c r="W6" s="20">
        <f t="shared" si="9"/>
        <v>2.5196126573355852E-2</v>
      </c>
      <c r="X6" s="21" t="s">
        <v>5</v>
      </c>
      <c r="Y6" s="20">
        <f t="shared" si="10"/>
        <v>-3.1073938827018061E-2</v>
      </c>
      <c r="Z6" s="20">
        <f t="shared" si="11"/>
        <v>2.9816795538996438E-2</v>
      </c>
    </row>
    <row r="7" spans="1:26" x14ac:dyDescent="0.25">
      <c r="A7" s="757" t="s">
        <v>6</v>
      </c>
      <c r="B7" s="751">
        <v>170</v>
      </c>
      <c r="C7" s="752">
        <v>258.45758573943436</v>
      </c>
      <c r="D7" s="752">
        <v>196.50227214275893</v>
      </c>
      <c r="E7" s="752">
        <v>183.92346671724201</v>
      </c>
      <c r="F7" s="752">
        <v>153.87877815865227</v>
      </c>
      <c r="G7" s="761">
        <v>133.7758398334492</v>
      </c>
      <c r="I7" s="21" t="s">
        <v>6</v>
      </c>
      <c r="J7" s="20">
        <f t="shared" si="0"/>
        <v>-2.6500389711613406E-2</v>
      </c>
      <c r="K7" s="20">
        <f t="shared" si="1"/>
        <v>1.6679657053780203E-2</v>
      </c>
      <c r="L7" s="21" t="s">
        <v>6</v>
      </c>
      <c r="M7" s="20">
        <f t="shared" si="2"/>
        <v>-4.1906442481835886E-2</v>
      </c>
      <c r="N7" s="20">
        <f t="shared" si="3"/>
        <v>3.2910693888140052E-2</v>
      </c>
      <c r="O7" s="21" t="s">
        <v>6</v>
      </c>
      <c r="P7" s="20">
        <f t="shared" si="4"/>
        <v>-3.3096526860886814E-2</v>
      </c>
      <c r="Q7" s="20">
        <f t="shared" si="5"/>
        <v>3.3782219897383822E-2</v>
      </c>
      <c r="R7" s="21" t="s">
        <v>6</v>
      </c>
      <c r="S7" s="20">
        <f t="shared" si="6"/>
        <v>-3.2011796553248546E-2</v>
      </c>
      <c r="T7" s="20">
        <f t="shared" si="7"/>
        <v>2.8426427461710691E-2</v>
      </c>
      <c r="U7" s="21" t="s">
        <v>6</v>
      </c>
      <c r="V7" s="20">
        <f t="shared" si="8"/>
        <v>-2.7706225638112231E-2</v>
      </c>
      <c r="W7" s="20">
        <f t="shared" si="9"/>
        <v>2.5644144782507112E-2</v>
      </c>
      <c r="X7" s="21" t="s">
        <v>6</v>
      </c>
      <c r="Y7" s="20">
        <f t="shared" si="10"/>
        <v>-2.516597924404541E-2</v>
      </c>
      <c r="Z7" s="20">
        <f t="shared" si="11"/>
        <v>2.4613316230047658E-2</v>
      </c>
    </row>
    <row r="8" spans="1:26" x14ac:dyDescent="0.25">
      <c r="A8" s="757" t="s">
        <v>7</v>
      </c>
      <c r="B8" s="751">
        <v>174</v>
      </c>
      <c r="C8" s="752">
        <v>159.11857852327313</v>
      </c>
      <c r="D8" s="752">
        <v>247.31743663703614</v>
      </c>
      <c r="E8" s="752">
        <v>180.31850304877801</v>
      </c>
      <c r="F8" s="752">
        <v>171.43721133034754</v>
      </c>
      <c r="G8" s="761">
        <v>141.81867945715879</v>
      </c>
      <c r="I8" s="21" t="s">
        <v>7</v>
      </c>
      <c r="J8" s="20">
        <f t="shared" si="0"/>
        <v>-2.7123928293063135E-2</v>
      </c>
      <c r="K8" s="20">
        <f t="shared" si="1"/>
        <v>2.5253312548713953E-2</v>
      </c>
      <c r="L8" s="21" t="s">
        <v>7</v>
      </c>
      <c r="M8" s="20">
        <f t="shared" si="2"/>
        <v>-2.5799566066517052E-2</v>
      </c>
      <c r="N8" s="20">
        <f t="shared" si="3"/>
        <v>1.589408154452825E-2</v>
      </c>
      <c r="O8" s="21" t="s">
        <v>7</v>
      </c>
      <c r="P8" s="20">
        <f t="shared" si="4"/>
        <v>-4.1655234291014628E-2</v>
      </c>
      <c r="Q8" s="20">
        <f t="shared" si="5"/>
        <v>3.3206945958979606E-2</v>
      </c>
      <c r="R8" s="21" t="s">
        <v>7</v>
      </c>
      <c r="S8" s="20">
        <f t="shared" si="6"/>
        <v>-3.1384354250227273E-2</v>
      </c>
      <c r="T8" s="20">
        <f t="shared" si="7"/>
        <v>3.2842869941961672E-2</v>
      </c>
      <c r="U8" s="21" t="s">
        <v>7</v>
      </c>
      <c r="V8" s="20">
        <f t="shared" si="8"/>
        <v>-3.086766165370845E-2</v>
      </c>
      <c r="W8" s="20">
        <f t="shared" si="9"/>
        <v>2.7300083354102691E-2</v>
      </c>
      <c r="X8" s="21" t="s">
        <v>7</v>
      </c>
      <c r="Y8" s="20">
        <f t="shared" si="10"/>
        <v>-2.6679002337643306E-2</v>
      </c>
      <c r="Z8" s="20">
        <f t="shared" si="11"/>
        <v>2.4962033231177908E-2</v>
      </c>
    </row>
    <row r="9" spans="1:26" x14ac:dyDescent="0.25">
      <c r="A9" s="757" t="s">
        <v>8</v>
      </c>
      <c r="B9" s="751">
        <v>130</v>
      </c>
      <c r="C9" s="752">
        <v>166.31870687152124</v>
      </c>
      <c r="D9" s="752">
        <v>149.14192256508201</v>
      </c>
      <c r="E9" s="752">
        <v>237.68900651147766</v>
      </c>
      <c r="F9" s="752">
        <v>165.22920683885113</v>
      </c>
      <c r="G9" s="761">
        <v>160.44487431293862</v>
      </c>
      <c r="I9" s="21" t="s">
        <v>8</v>
      </c>
      <c r="J9" s="20">
        <f t="shared" si="0"/>
        <v>-2.0265003897116135E-2</v>
      </c>
      <c r="K9" s="20">
        <f t="shared" si="1"/>
        <v>2.1200311769290724E-2</v>
      </c>
      <c r="L9" s="21" t="s">
        <v>8</v>
      </c>
      <c r="M9" s="20">
        <f t="shared" si="2"/>
        <v>-2.696699848535845E-2</v>
      </c>
      <c r="N9" s="20">
        <f t="shared" si="3"/>
        <v>2.496534885432317E-2</v>
      </c>
      <c r="O9" s="21" t="s">
        <v>8</v>
      </c>
      <c r="P9" s="20">
        <f t="shared" si="4"/>
        <v>-2.5119707738918542E-2</v>
      </c>
      <c r="Q9" s="20">
        <f t="shared" si="5"/>
        <v>1.4976944645676147E-2</v>
      </c>
      <c r="R9" s="21" t="s">
        <v>8</v>
      </c>
      <c r="S9" s="20">
        <f t="shared" si="6"/>
        <v>-4.136966454143013E-2</v>
      </c>
      <c r="T9" s="20">
        <f t="shared" si="7"/>
        <v>3.3274444443414743E-2</v>
      </c>
      <c r="U9" s="21" t="s">
        <v>8</v>
      </c>
      <c r="V9" s="20">
        <f t="shared" si="8"/>
        <v>-2.9749896259012646E-2</v>
      </c>
      <c r="W9" s="20">
        <f t="shared" si="9"/>
        <v>3.1751512610221758E-2</v>
      </c>
      <c r="X9" s="21" t="s">
        <v>8</v>
      </c>
      <c r="Y9" s="20">
        <f t="shared" si="10"/>
        <v>-3.0182971617295665E-2</v>
      </c>
      <c r="Z9" s="20">
        <f t="shared" si="11"/>
        <v>2.6326065395768719E-2</v>
      </c>
    </row>
    <row r="10" spans="1:26" x14ac:dyDescent="0.25">
      <c r="A10" s="757" t="s">
        <v>9</v>
      </c>
      <c r="B10" s="751">
        <v>144</v>
      </c>
      <c r="C10" s="752">
        <v>121.48066148977273</v>
      </c>
      <c r="D10" s="752">
        <v>158.57687089260764</v>
      </c>
      <c r="E10" s="752">
        <v>139.03349610221906</v>
      </c>
      <c r="F10" s="752">
        <v>228.00769422945717</v>
      </c>
      <c r="G10" s="761">
        <v>150.01819537304226</v>
      </c>
      <c r="I10" s="21" t="s">
        <v>9</v>
      </c>
      <c r="J10" s="20">
        <f t="shared" si="0"/>
        <v>-2.2447388932190178E-2</v>
      </c>
      <c r="K10" s="20">
        <f t="shared" si="1"/>
        <v>2.3538581449727203E-2</v>
      </c>
      <c r="L10" s="21" t="s">
        <v>9</v>
      </c>
      <c r="M10" s="20">
        <f t="shared" si="2"/>
        <v>-1.9696935335877047E-2</v>
      </c>
      <c r="N10" s="20">
        <f t="shared" si="3"/>
        <v>2.0599027062516258E-2</v>
      </c>
      <c r="O10" s="21" t="s">
        <v>9</v>
      </c>
      <c r="P10" s="20">
        <f t="shared" si="4"/>
        <v>-2.6708819240520779E-2</v>
      </c>
      <c r="Q10" s="20">
        <f t="shared" si="5"/>
        <v>2.458242068958482E-2</v>
      </c>
      <c r="R10" s="21" t="s">
        <v>9</v>
      </c>
      <c r="S10" s="20">
        <f t="shared" si="6"/>
        <v>-2.4198717383646817E-2</v>
      </c>
      <c r="T10" s="20">
        <f t="shared" si="7"/>
        <v>1.3897691726809878E-2</v>
      </c>
      <c r="U10" s="21" t="s">
        <v>9</v>
      </c>
      <c r="V10" s="20">
        <f t="shared" si="8"/>
        <v>-4.1053306369731118E-2</v>
      </c>
      <c r="W10" s="20">
        <f t="shared" si="9"/>
        <v>3.3364702680049985E-2</v>
      </c>
      <c r="X10" s="21" t="s">
        <v>9</v>
      </c>
      <c r="Y10" s="20">
        <f t="shared" si="10"/>
        <v>-2.8221499455263702E-2</v>
      </c>
      <c r="Z10" s="20">
        <f t="shared" si="11"/>
        <v>3.0802563706418328E-2</v>
      </c>
    </row>
    <row r="11" spans="1:26" x14ac:dyDescent="0.25">
      <c r="A11" s="757" t="s">
        <v>10</v>
      </c>
      <c r="B11" s="751">
        <v>171</v>
      </c>
      <c r="C11" s="752">
        <v>133.47066611418418</v>
      </c>
      <c r="D11" s="752">
        <v>112.89427790714856</v>
      </c>
      <c r="E11" s="752">
        <v>150.6006921832788</v>
      </c>
      <c r="F11" s="752">
        <v>128.70103935547192</v>
      </c>
      <c r="G11" s="761">
        <v>217.99768283577416</v>
      </c>
      <c r="I11" s="21" t="s">
        <v>10</v>
      </c>
      <c r="J11" s="20">
        <f t="shared" si="0"/>
        <v>-2.6656274356975838E-2</v>
      </c>
      <c r="K11" s="20">
        <f t="shared" si="1"/>
        <v>2.5253312548713953E-2</v>
      </c>
      <c r="L11" s="21" t="s">
        <v>10</v>
      </c>
      <c r="M11" s="20">
        <f t="shared" si="2"/>
        <v>-2.1641000694656659E-2</v>
      </c>
      <c r="N11" s="20">
        <f t="shared" si="3"/>
        <v>2.2934562423313286E-2</v>
      </c>
      <c r="O11" s="21" t="s">
        <v>10</v>
      </c>
      <c r="P11" s="20">
        <f t="shared" si="4"/>
        <v>-1.9014581665904924E-2</v>
      </c>
      <c r="Q11" s="20">
        <f t="shared" si="5"/>
        <v>1.9944868469364264E-2</v>
      </c>
      <c r="R11" s="21" t="s">
        <v>10</v>
      </c>
      <c r="S11" s="20">
        <f t="shared" si="6"/>
        <v>-2.6211982652334282E-2</v>
      </c>
      <c r="T11" s="20">
        <f t="shared" si="7"/>
        <v>2.406798805524505E-2</v>
      </c>
      <c r="U11" s="21" t="s">
        <v>10</v>
      </c>
      <c r="V11" s="20">
        <f t="shared" si="8"/>
        <v>-2.3172916232580373E-2</v>
      </c>
      <c r="W11" s="20">
        <f t="shared" si="9"/>
        <v>1.2792428478785861E-2</v>
      </c>
      <c r="X11" s="21" t="s">
        <v>10</v>
      </c>
      <c r="Y11" s="20">
        <f t="shared" si="10"/>
        <v>-4.1009835320976552E-2</v>
      </c>
      <c r="Z11" s="20">
        <f t="shared" si="11"/>
        <v>3.3852988024669239E-2</v>
      </c>
    </row>
    <row r="12" spans="1:26" x14ac:dyDescent="0.25">
      <c r="A12" s="758" t="s">
        <v>11</v>
      </c>
      <c r="B12" s="753">
        <v>218</v>
      </c>
      <c r="C12" s="754">
        <v>158.22493458696994</v>
      </c>
      <c r="D12" s="754">
        <v>123.80383215776186</v>
      </c>
      <c r="E12" s="754">
        <v>105.01437664727645</v>
      </c>
      <c r="F12" s="754">
        <v>143.42753465199303</v>
      </c>
      <c r="G12" s="762">
        <v>118.99935579719798</v>
      </c>
      <c r="I12" s="21" t="s">
        <v>11</v>
      </c>
      <c r="J12" s="20">
        <f t="shared" si="0"/>
        <v>-3.3982852689010135E-2</v>
      </c>
      <c r="K12" s="20">
        <f t="shared" si="1"/>
        <v>3.7256430241621202E-2</v>
      </c>
      <c r="L12" s="21" t="s">
        <v>11</v>
      </c>
      <c r="M12" s="20">
        <f t="shared" si="2"/>
        <v>-2.5654670190821276E-2</v>
      </c>
      <c r="N12" s="20">
        <f t="shared" si="3"/>
        <v>2.396207557418107E-2</v>
      </c>
      <c r="O12" s="21" t="s">
        <v>11</v>
      </c>
      <c r="P12" s="20">
        <f t="shared" si="4"/>
        <v>-2.0852058410364187E-2</v>
      </c>
      <c r="Q12" s="20">
        <f t="shared" si="5"/>
        <v>2.2238684507746041E-2</v>
      </c>
      <c r="R12" s="21" t="s">
        <v>11</v>
      </c>
      <c r="S12" s="20">
        <f t="shared" si="6"/>
        <v>-1.8277704962831067E-2</v>
      </c>
      <c r="T12" s="20">
        <f t="shared" si="7"/>
        <v>1.9106401437684332E-2</v>
      </c>
      <c r="U12" s="21" t="s">
        <v>11</v>
      </c>
      <c r="V12" s="20">
        <f t="shared" si="8"/>
        <v>-2.5824455362448821E-2</v>
      </c>
      <c r="W12" s="20">
        <f t="shared" si="9"/>
        <v>2.3513515851069779E-2</v>
      </c>
      <c r="X12" s="21" t="s">
        <v>11</v>
      </c>
      <c r="Y12" s="20">
        <f t="shared" si="10"/>
        <v>-2.2386219527946914E-2</v>
      </c>
      <c r="Z12" s="20">
        <f t="shared" si="11"/>
        <v>1.1720591099995703E-2</v>
      </c>
    </row>
    <row r="13" spans="1:26" x14ac:dyDescent="0.25">
      <c r="A13" s="758" t="s">
        <v>12</v>
      </c>
      <c r="B13" s="753">
        <v>272</v>
      </c>
      <c r="C13" s="754">
        <v>198.61785660979683</v>
      </c>
      <c r="D13" s="754">
        <v>143.65699459010338</v>
      </c>
      <c r="E13" s="754">
        <v>112.7558769693711</v>
      </c>
      <c r="F13" s="754">
        <v>95.957664254430256</v>
      </c>
      <c r="G13" s="762">
        <v>134.39220209663591</v>
      </c>
      <c r="I13" s="21" t="s">
        <v>12</v>
      </c>
      <c r="J13" s="20">
        <f t="shared" si="0"/>
        <v>-4.2400623538581449E-2</v>
      </c>
      <c r="K13" s="20">
        <f t="shared" si="1"/>
        <v>4.1932969602494152E-2</v>
      </c>
      <c r="L13" s="21" t="s">
        <v>12</v>
      </c>
      <c r="M13" s="20">
        <f t="shared" si="2"/>
        <v>-3.220399881114433E-2</v>
      </c>
      <c r="N13" s="20">
        <f t="shared" si="3"/>
        <v>3.5912935430057316E-2</v>
      </c>
      <c r="O13" s="21" t="s">
        <v>12</v>
      </c>
      <c r="P13" s="20">
        <f t="shared" si="4"/>
        <v>-2.419589111291013E-2</v>
      </c>
      <c r="Q13" s="20">
        <f t="shared" si="5"/>
        <v>2.2479429148279169E-2</v>
      </c>
      <c r="R13" s="21" t="s">
        <v>12</v>
      </c>
      <c r="S13" s="20">
        <f t="shared" si="6"/>
        <v>-1.9625109607550987E-2</v>
      </c>
      <c r="T13" s="20">
        <f t="shared" si="7"/>
        <v>2.133932794672452E-2</v>
      </c>
      <c r="U13" s="21" t="s">
        <v>12</v>
      </c>
      <c r="V13" s="20">
        <f t="shared" si="8"/>
        <v>-1.7277396723272415E-2</v>
      </c>
      <c r="W13" s="20">
        <f t="shared" si="9"/>
        <v>1.8186481864709829E-2</v>
      </c>
      <c r="X13" s="21" t="s">
        <v>12</v>
      </c>
      <c r="Y13" s="20">
        <f t="shared" si="10"/>
        <v>-2.5281929627473998E-2</v>
      </c>
      <c r="Z13" s="20">
        <f t="shared" si="11"/>
        <v>2.3078750290177679E-2</v>
      </c>
    </row>
    <row r="14" spans="1:26" x14ac:dyDescent="0.25">
      <c r="A14" s="758" t="s">
        <v>13</v>
      </c>
      <c r="B14" s="753">
        <v>253</v>
      </c>
      <c r="C14" s="754">
        <v>253.21648179523717</v>
      </c>
      <c r="D14" s="754">
        <v>180.61161980975649</v>
      </c>
      <c r="E14" s="754">
        <v>130.37980705763471</v>
      </c>
      <c r="F14" s="754">
        <v>102.74908600345718</v>
      </c>
      <c r="G14" s="762">
        <v>87.725743295129178</v>
      </c>
      <c r="I14" s="21" t="s">
        <v>13</v>
      </c>
      <c r="J14" s="20">
        <f t="shared" si="0"/>
        <v>-3.9438815276695245E-2</v>
      </c>
      <c r="K14" s="20">
        <f t="shared" si="1"/>
        <v>3.6477007014809042E-2</v>
      </c>
      <c r="L14" s="21" t="s">
        <v>13</v>
      </c>
      <c r="M14" s="20">
        <f t="shared" si="2"/>
        <v>-4.1056647261662894E-2</v>
      </c>
      <c r="N14" s="20">
        <f t="shared" si="3"/>
        <v>4.1099607805799764E-2</v>
      </c>
      <c r="O14" s="21" t="s">
        <v>13</v>
      </c>
      <c r="P14" s="20">
        <f t="shared" si="4"/>
        <v>-3.0420092659687637E-2</v>
      </c>
      <c r="Q14" s="20">
        <f t="shared" si="5"/>
        <v>3.4501201232861489E-2</v>
      </c>
      <c r="R14" s="21" t="s">
        <v>13</v>
      </c>
      <c r="S14" s="20">
        <f t="shared" si="6"/>
        <v>-2.2692546702576564E-2</v>
      </c>
      <c r="T14" s="20">
        <f t="shared" si="7"/>
        <v>2.0890347425064019E-2</v>
      </c>
      <c r="U14" s="21" t="s">
        <v>13</v>
      </c>
      <c r="V14" s="20">
        <f t="shared" si="8"/>
        <v>-1.8500207728361893E-2</v>
      </c>
      <c r="W14" s="20">
        <f t="shared" si="9"/>
        <v>2.0533009899583735E-2</v>
      </c>
      <c r="X14" s="21" t="s">
        <v>13</v>
      </c>
      <c r="Y14" s="20">
        <f t="shared" si="10"/>
        <v>-1.6503011587759544E-2</v>
      </c>
      <c r="Z14" s="20">
        <f t="shared" si="11"/>
        <v>1.7455122301047194E-2</v>
      </c>
    </row>
    <row r="15" spans="1:26" x14ac:dyDescent="0.25">
      <c r="A15" s="758" t="s">
        <v>14</v>
      </c>
      <c r="B15" s="753">
        <v>208</v>
      </c>
      <c r="C15" s="754">
        <v>229.74787692793706</v>
      </c>
      <c r="D15" s="754">
        <v>228.26457280904825</v>
      </c>
      <c r="E15" s="754">
        <v>158.65762443224983</v>
      </c>
      <c r="F15" s="754">
        <v>114.58039977497032</v>
      </c>
      <c r="G15" s="762">
        <v>90.694050733984255</v>
      </c>
      <c r="I15" s="21" t="s">
        <v>14</v>
      </c>
      <c r="J15" s="20">
        <f t="shared" si="0"/>
        <v>-3.2424006235385813E-2</v>
      </c>
      <c r="K15" s="20">
        <f t="shared" si="1"/>
        <v>2.9150428682774746E-2</v>
      </c>
      <c r="L15" s="21" t="s">
        <v>14</v>
      </c>
      <c r="M15" s="20">
        <f t="shared" si="2"/>
        <v>-3.7251435906822054E-2</v>
      </c>
      <c r="N15" s="20">
        <f t="shared" si="3"/>
        <v>3.5648856609228209E-2</v>
      </c>
      <c r="O15" s="21" t="s">
        <v>14</v>
      </c>
      <c r="P15" s="20">
        <f t="shared" si="4"/>
        <v>-3.8446194453542921E-2</v>
      </c>
      <c r="Q15" s="20">
        <f t="shared" si="5"/>
        <v>3.9874286135546867E-2</v>
      </c>
      <c r="R15" s="21" t="s">
        <v>14</v>
      </c>
      <c r="S15" s="20">
        <f t="shared" si="6"/>
        <v>-2.7614288081874064E-2</v>
      </c>
      <c r="T15" s="20">
        <f t="shared" si="7"/>
        <v>3.2624357061507625E-2</v>
      </c>
      <c r="U15" s="21" t="s">
        <v>14</v>
      </c>
      <c r="V15" s="20">
        <f t="shared" si="8"/>
        <v>-2.0630462808831001E-2</v>
      </c>
      <c r="W15" s="20">
        <f t="shared" si="9"/>
        <v>1.9191634061728333E-2</v>
      </c>
      <c r="X15" s="21" t="s">
        <v>14</v>
      </c>
      <c r="Y15" s="20">
        <f t="shared" si="10"/>
        <v>-1.7061411097634975E-2</v>
      </c>
      <c r="Z15" s="20">
        <f t="shared" si="11"/>
        <v>1.9828873768908795E-2</v>
      </c>
    </row>
    <row r="16" spans="1:26" x14ac:dyDescent="0.25">
      <c r="A16" s="758" t="s">
        <v>15</v>
      </c>
      <c r="B16" s="753">
        <v>151</v>
      </c>
      <c r="C16" s="754">
        <v>186.35476430423194</v>
      </c>
      <c r="D16" s="754">
        <v>204.36389648562721</v>
      </c>
      <c r="E16" s="754">
        <v>201.50445242427884</v>
      </c>
      <c r="F16" s="754">
        <v>136.1561612109806</v>
      </c>
      <c r="G16" s="762">
        <v>98.614739538453634</v>
      </c>
      <c r="I16" s="21" t="s">
        <v>15</v>
      </c>
      <c r="J16" s="20">
        <f t="shared" si="0"/>
        <v>-2.3538581449727203E-2</v>
      </c>
      <c r="K16" s="20">
        <f t="shared" si="1"/>
        <v>2.2915042868277474E-2</v>
      </c>
      <c r="L16" s="21" t="s">
        <v>15</v>
      </c>
      <c r="M16" s="20">
        <f t="shared" si="2"/>
        <v>-3.0215654878880362E-2</v>
      </c>
      <c r="N16" s="20">
        <f t="shared" si="3"/>
        <v>2.7915983726672856E-2</v>
      </c>
      <c r="O16" s="21" t="s">
        <v>15</v>
      </c>
      <c r="P16" s="20">
        <f t="shared" si="4"/>
        <v>-3.4420646212773555E-2</v>
      </c>
      <c r="Q16" s="20">
        <f t="shared" si="5"/>
        <v>3.4037443891551444E-2</v>
      </c>
      <c r="R16" s="21" t="s">
        <v>15</v>
      </c>
      <c r="S16" s="20">
        <f t="shared" si="6"/>
        <v>-3.507175919806136E-2</v>
      </c>
      <c r="T16" s="20">
        <f t="shared" si="7"/>
        <v>3.7631462396470527E-2</v>
      </c>
      <c r="U16" s="21" t="s">
        <v>15</v>
      </c>
      <c r="V16" s="20">
        <f t="shared" si="8"/>
        <v>-2.4515227958472718E-2</v>
      </c>
      <c r="W16" s="20">
        <f t="shared" si="9"/>
        <v>3.0149326415611671E-2</v>
      </c>
      <c r="X16" s="21" t="s">
        <v>15</v>
      </c>
      <c r="Y16" s="20">
        <f t="shared" si="10"/>
        <v>-1.8551455116794097E-2</v>
      </c>
      <c r="Z16" s="20">
        <f t="shared" si="11"/>
        <v>1.7336496672575884E-2</v>
      </c>
    </row>
    <row r="17" spans="1:26" x14ac:dyDescent="0.25">
      <c r="A17" s="758" t="s">
        <v>16</v>
      </c>
      <c r="B17" s="753">
        <v>134</v>
      </c>
      <c r="C17" s="754">
        <v>130.7310105969226</v>
      </c>
      <c r="D17" s="754">
        <v>162.94393394593811</v>
      </c>
      <c r="E17" s="754">
        <v>177.22097275270912</v>
      </c>
      <c r="F17" s="754">
        <v>173.41660452556729</v>
      </c>
      <c r="G17" s="762">
        <v>113.54355969311797</v>
      </c>
      <c r="I17" s="21" t="s">
        <v>16</v>
      </c>
      <c r="J17" s="20">
        <f t="shared" si="0"/>
        <v>-2.088854247856586E-2</v>
      </c>
      <c r="K17" s="20">
        <f t="shared" si="1"/>
        <v>2.3382696804364771E-2</v>
      </c>
      <c r="L17" s="21" t="s">
        <v>16</v>
      </c>
      <c r="M17" s="20">
        <f t="shared" si="2"/>
        <v>-2.119679157606684E-2</v>
      </c>
      <c r="N17" s="20">
        <f t="shared" si="3"/>
        <v>2.1101131632317787E-2</v>
      </c>
      <c r="O17" s="21" t="s">
        <v>16</v>
      </c>
      <c r="P17" s="20">
        <f t="shared" si="4"/>
        <v>-2.7444355873617488E-2</v>
      </c>
      <c r="Q17" s="20">
        <f t="shared" si="5"/>
        <v>2.6043325781080963E-2</v>
      </c>
      <c r="R17" s="21" t="s">
        <v>16</v>
      </c>
      <c r="S17" s="20">
        <f t="shared" si="6"/>
        <v>-3.0845230497151641E-2</v>
      </c>
      <c r="T17" s="20">
        <f t="shared" si="7"/>
        <v>3.151124338341911E-2</v>
      </c>
      <c r="U17" s="21" t="s">
        <v>16</v>
      </c>
      <c r="V17" s="20">
        <f t="shared" si="8"/>
        <v>-3.1224055921648109E-2</v>
      </c>
      <c r="W17" s="20">
        <f t="shared" si="9"/>
        <v>3.4646169238782075E-2</v>
      </c>
      <c r="X17" s="21" t="s">
        <v>16</v>
      </c>
      <c r="Y17" s="20">
        <f t="shared" si="10"/>
        <v>-2.1359872381212796E-2</v>
      </c>
      <c r="Z17" s="20">
        <f t="shared" si="11"/>
        <v>2.7360198247747231E-2</v>
      </c>
    </row>
    <row r="18" spans="1:26" x14ac:dyDescent="0.25">
      <c r="A18" s="758" t="s">
        <v>17</v>
      </c>
      <c r="B18" s="753">
        <v>109</v>
      </c>
      <c r="C18" s="754">
        <v>109.35401590752849</v>
      </c>
      <c r="D18" s="754">
        <v>106.28244552006004</v>
      </c>
      <c r="E18" s="754">
        <v>133.94064066959501</v>
      </c>
      <c r="F18" s="754">
        <v>144.33142392766504</v>
      </c>
      <c r="G18" s="762">
        <v>140.12172190754589</v>
      </c>
      <c r="I18" s="21" t="s">
        <v>17</v>
      </c>
      <c r="J18" s="20">
        <f t="shared" si="0"/>
        <v>-1.6991426344505067E-2</v>
      </c>
      <c r="K18" s="20">
        <f t="shared" si="1"/>
        <v>2.1667965705378021E-2</v>
      </c>
      <c r="L18" s="21" t="s">
        <v>17</v>
      </c>
      <c r="M18" s="20">
        <f t="shared" si="2"/>
        <v>-1.7730714943714688E-2</v>
      </c>
      <c r="N18" s="20">
        <f t="shared" si="3"/>
        <v>2.1422014161548774E-2</v>
      </c>
      <c r="O18" s="21" t="s">
        <v>17</v>
      </c>
      <c r="P18" s="20">
        <f t="shared" si="4"/>
        <v>-1.7900962541745495E-2</v>
      </c>
      <c r="Q18" s="20">
        <f t="shared" si="5"/>
        <v>1.9152026068169261E-2</v>
      </c>
      <c r="R18" s="21" t="s">
        <v>17</v>
      </c>
      <c r="S18" s="20">
        <f t="shared" si="6"/>
        <v>-2.3312308189137088E-2</v>
      </c>
      <c r="T18" s="20">
        <f t="shared" si="7"/>
        <v>2.3898536303175625E-2</v>
      </c>
      <c r="U18" s="21" t="s">
        <v>17</v>
      </c>
      <c r="V18" s="20">
        <f t="shared" si="8"/>
        <v>-2.5987202692024172E-2</v>
      </c>
      <c r="W18" s="20">
        <f t="shared" si="9"/>
        <v>2.8854419275063495E-2</v>
      </c>
      <c r="X18" s="21" t="s">
        <v>17</v>
      </c>
      <c r="Y18" s="20">
        <f t="shared" si="10"/>
        <v>-2.6359769817595195E-2</v>
      </c>
      <c r="Z18" s="20">
        <f t="shared" si="11"/>
        <v>3.1814130115684028E-2</v>
      </c>
    </row>
    <row r="19" spans="1:26" x14ac:dyDescent="0.25">
      <c r="A19" s="758" t="s">
        <v>18</v>
      </c>
      <c r="B19" s="753">
        <v>92</v>
      </c>
      <c r="C19" s="754">
        <v>81.103682162308587</v>
      </c>
      <c r="D19" s="754">
        <v>81.80031599155204</v>
      </c>
      <c r="E19" s="754">
        <v>79.153852998187318</v>
      </c>
      <c r="F19" s="754">
        <v>101.00744446184618</v>
      </c>
      <c r="G19" s="762">
        <v>107.67394344171625</v>
      </c>
      <c r="I19" s="21" t="s">
        <v>18</v>
      </c>
      <c r="J19" s="20">
        <f t="shared" si="0"/>
        <v>-1.4341387373343726E-2</v>
      </c>
      <c r="K19" s="20">
        <f t="shared" si="1"/>
        <v>2.1200311769290724E-2</v>
      </c>
      <c r="L19" s="21" t="s">
        <v>18</v>
      </c>
      <c r="M19" s="20">
        <f t="shared" si="2"/>
        <v>-1.315019167217004E-2</v>
      </c>
      <c r="N19" s="20">
        <f t="shared" si="3"/>
        <v>1.8610878695697976E-2</v>
      </c>
      <c r="O19" s="21" t="s">
        <v>18</v>
      </c>
      <c r="P19" s="20">
        <f t="shared" si="4"/>
        <v>-1.3777481175772733E-2</v>
      </c>
      <c r="Q19" s="20">
        <f t="shared" si="5"/>
        <v>1.8466502125548498E-2</v>
      </c>
      <c r="R19" s="21" t="s">
        <v>18</v>
      </c>
      <c r="S19" s="20">
        <f t="shared" si="6"/>
        <v>-1.3776692467846883E-2</v>
      </c>
      <c r="T19" s="20">
        <f t="shared" si="7"/>
        <v>1.627462584698753E-2</v>
      </c>
      <c r="U19" s="21" t="s">
        <v>18</v>
      </c>
      <c r="V19" s="20">
        <f t="shared" si="8"/>
        <v>-1.818662118894427E-2</v>
      </c>
      <c r="W19" s="20">
        <f t="shared" si="9"/>
        <v>2.0709539727514693E-2</v>
      </c>
      <c r="X19" s="21" t="s">
        <v>18</v>
      </c>
      <c r="Y19" s="20">
        <f t="shared" si="10"/>
        <v>-2.0255677177226844E-2</v>
      </c>
      <c r="Z19" s="20">
        <f t="shared" si="11"/>
        <v>2.5140671344142149E-2</v>
      </c>
    </row>
    <row r="20" spans="1:26" ht="15.75" thickBot="1" x14ac:dyDescent="0.3">
      <c r="A20" s="759" t="s">
        <v>19</v>
      </c>
      <c r="B20" s="755">
        <v>82</v>
      </c>
      <c r="C20" s="756">
        <v>110.55034868766614</v>
      </c>
      <c r="D20" s="756">
        <v>120.42095002022717</v>
      </c>
      <c r="E20" s="756">
        <v>126.58135539413362</v>
      </c>
      <c r="F20" s="756">
        <v>128.2920782637128</v>
      </c>
      <c r="G20" s="763">
        <v>143.49572765855009</v>
      </c>
      <c r="I20" s="21" t="s">
        <v>19</v>
      </c>
      <c r="J20" s="20">
        <f t="shared" si="0"/>
        <v>-1.2782540919719408E-2</v>
      </c>
      <c r="K20" s="20">
        <f t="shared" si="1"/>
        <v>2.3538581449727203E-2</v>
      </c>
      <c r="L20" s="21" t="s">
        <v>19</v>
      </c>
      <c r="M20" s="20">
        <f t="shared" si="2"/>
        <v>-1.792468894024701E-2</v>
      </c>
      <c r="N20" s="20">
        <f t="shared" si="3"/>
        <v>3.6673939885367879E-2</v>
      </c>
      <c r="O20" s="21" t="s">
        <v>19</v>
      </c>
      <c r="P20" s="20">
        <f t="shared" si="4"/>
        <v>-2.0282285611753537E-2</v>
      </c>
      <c r="Q20" s="20">
        <f t="shared" si="5"/>
        <v>4.4746479768604554E-2</v>
      </c>
      <c r="R20" s="21" t="s">
        <v>19</v>
      </c>
      <c r="S20" s="20">
        <f t="shared" si="6"/>
        <v>-2.2031427901155309E-2</v>
      </c>
      <c r="T20" s="20">
        <f t="shared" si="7"/>
        <v>5.0630471267246464E-2</v>
      </c>
      <c r="U20" s="21" t="s">
        <v>19</v>
      </c>
      <c r="V20" s="20">
        <f t="shared" si="8"/>
        <v>-2.309928185348617E-2</v>
      </c>
      <c r="W20" s="20">
        <f t="shared" si="9"/>
        <v>5.3342918761615073E-2</v>
      </c>
      <c r="X20" s="21" t="s">
        <v>19</v>
      </c>
      <c r="Y20" s="20">
        <f t="shared" si="10"/>
        <v>-2.6994489500945899E-2</v>
      </c>
      <c r="Z20" s="20">
        <f t="shared" si="11"/>
        <v>5.9685071649920637E-2</v>
      </c>
    </row>
    <row r="21" spans="1:26" ht="15.75" thickTop="1" x14ac:dyDescent="0.25">
      <c r="A21" s="758" t="s">
        <v>20</v>
      </c>
      <c r="B21" s="753">
        <v>3227</v>
      </c>
      <c r="C21" s="754">
        <v>3082.9813367221932</v>
      </c>
      <c r="D21" s="754">
        <v>2949.4286052129319</v>
      </c>
      <c r="E21" s="754">
        <v>2837.9452418792694</v>
      </c>
      <c r="F21" s="754">
        <v>2729.0415891909456</v>
      </c>
      <c r="G21" s="762">
        <v>2598.3237484343867</v>
      </c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 x14ac:dyDescent="0.25">
      <c r="A22" s="750"/>
      <c r="B22" s="750"/>
      <c r="C22" s="750"/>
      <c r="D22" s="750"/>
      <c r="E22" s="750"/>
      <c r="F22" s="750"/>
      <c r="G22" s="750"/>
    </row>
    <row r="23" spans="1:26" x14ac:dyDescent="0.25">
      <c r="A23" s="922" t="s">
        <v>190</v>
      </c>
      <c r="B23" s="923"/>
      <c r="C23" s="923"/>
      <c r="D23" s="923"/>
      <c r="E23" s="923"/>
      <c r="F23" s="923"/>
      <c r="G23" s="924"/>
    </row>
    <row r="24" spans="1:26" x14ac:dyDescent="0.25">
      <c r="A24" s="757" t="s">
        <v>1</v>
      </c>
      <c r="B24" s="751">
        <v>2010</v>
      </c>
      <c r="C24" s="751">
        <v>2015</v>
      </c>
      <c r="D24" s="751">
        <v>2020</v>
      </c>
      <c r="E24" s="751">
        <v>2025</v>
      </c>
      <c r="F24" s="751">
        <v>2030</v>
      </c>
      <c r="G24" s="760">
        <v>2035</v>
      </c>
      <c r="Q24" s="919" t="s">
        <v>223</v>
      </c>
      <c r="R24" s="918"/>
      <c r="S24" s="920">
        <f>(SUM(B$48:B$50,B$61:B$65)/SUM(B$51:B$60))*100</f>
        <v>65.976714100905568</v>
      </c>
    </row>
    <row r="25" spans="1:26" x14ac:dyDescent="0.25">
      <c r="A25" s="757" t="s">
        <v>2</v>
      </c>
      <c r="B25" s="751">
        <v>185</v>
      </c>
      <c r="C25" s="752">
        <v>169.25411875632517</v>
      </c>
      <c r="D25" s="752">
        <v>186.41080739329254</v>
      </c>
      <c r="E25" s="752">
        <v>208.64258793459464</v>
      </c>
      <c r="F25" s="752">
        <v>209.40276520108466</v>
      </c>
      <c r="G25" s="761">
        <v>187.35947943321344</v>
      </c>
      <c r="Q25" s="919" t="s">
        <v>224</v>
      </c>
      <c r="R25" s="918"/>
      <c r="S25" s="920">
        <f>(SUM(B$48:B$50)/SUM(B$51:B$60))*100</f>
        <v>32.574385510996116</v>
      </c>
    </row>
    <row r="26" spans="1:26" x14ac:dyDescent="0.25">
      <c r="A26" s="757" t="s">
        <v>3</v>
      </c>
      <c r="B26" s="751">
        <v>200</v>
      </c>
      <c r="C26" s="752">
        <v>173.86450733454728</v>
      </c>
      <c r="D26" s="752">
        <v>159.18291231337207</v>
      </c>
      <c r="E26" s="752">
        <v>176.80172218043404</v>
      </c>
      <c r="F26" s="752">
        <v>197.62015797390049</v>
      </c>
      <c r="G26" s="761">
        <v>196.69602127032894</v>
      </c>
      <c r="Q26" s="919" t="s">
        <v>225</v>
      </c>
      <c r="R26" s="918"/>
      <c r="S26" s="920">
        <f>(SUM(B$61:B$65)/SUM(B$51:B$60))*100</f>
        <v>33.402328589909445</v>
      </c>
    </row>
    <row r="27" spans="1:26" x14ac:dyDescent="0.25">
      <c r="A27" s="757" t="s">
        <v>4</v>
      </c>
      <c r="B27" s="751">
        <v>224</v>
      </c>
      <c r="C27" s="752">
        <v>187.61496428807672</v>
      </c>
      <c r="D27" s="752">
        <v>163.07522252538354</v>
      </c>
      <c r="E27" s="752">
        <v>149.43937340242098</v>
      </c>
      <c r="F27" s="752">
        <v>167.5535786047644</v>
      </c>
      <c r="G27" s="761">
        <v>186.89948446791851</v>
      </c>
      <c r="Q27" s="919" t="s">
        <v>226</v>
      </c>
      <c r="R27" s="918"/>
      <c r="S27" s="920">
        <f>(SUM(B$61:B$65)/SUM(B$48:B$50))*100</f>
        <v>102.54169976171565</v>
      </c>
    </row>
    <row r="28" spans="1:26" x14ac:dyDescent="0.25">
      <c r="A28" s="757" t="s">
        <v>5</v>
      </c>
      <c r="B28" s="751">
        <v>209</v>
      </c>
      <c r="C28" s="752">
        <v>212.28078801525922</v>
      </c>
      <c r="D28" s="752">
        <v>175.30332396341177</v>
      </c>
      <c r="E28" s="752">
        <v>152.5108787935344</v>
      </c>
      <c r="F28" s="752">
        <v>139.93783282070024</v>
      </c>
      <c r="G28" s="761">
        <v>158.49837694336026</v>
      </c>
      <c r="Q28" s="919" t="s">
        <v>227</v>
      </c>
      <c r="R28" s="918"/>
      <c r="S28" s="921">
        <f>(B$21/B$43)*100</f>
        <v>101.22333751568382</v>
      </c>
    </row>
    <row r="29" spans="1:26" x14ac:dyDescent="0.25">
      <c r="A29" s="757" t="s">
        <v>6</v>
      </c>
      <c r="B29" s="751">
        <v>107</v>
      </c>
      <c r="C29" s="752">
        <v>202.97639178093254</v>
      </c>
      <c r="D29" s="752">
        <v>200.57340142561321</v>
      </c>
      <c r="E29" s="752">
        <v>163.32376336477361</v>
      </c>
      <c r="F29" s="752">
        <v>142.42610009743063</v>
      </c>
      <c r="G29" s="761">
        <v>130.83802612369942</v>
      </c>
      <c r="Q29" s="919" t="s">
        <v>228</v>
      </c>
      <c r="R29" s="918"/>
      <c r="S29" s="921">
        <f>(SUM(B$48)/SUM(B$28:B$33))*1000</f>
        <v>417.47572815533977</v>
      </c>
    </row>
    <row r="30" spans="1:26" x14ac:dyDescent="0.25">
      <c r="A30" s="757" t="s">
        <v>7</v>
      </c>
      <c r="B30" s="751">
        <v>162</v>
      </c>
      <c r="C30" s="752">
        <v>98.02659687290415</v>
      </c>
      <c r="D30" s="752">
        <v>197.15785765946245</v>
      </c>
      <c r="E30" s="752">
        <v>188.69839081418567</v>
      </c>
      <c r="F30" s="752">
        <v>151.62308735333437</v>
      </c>
      <c r="G30" s="761">
        <v>132.69171555251191</v>
      </c>
      <c r="Q30" s="919" t="s">
        <v>229</v>
      </c>
      <c r="R30" s="918"/>
      <c r="S30" s="921">
        <f>(SUM(B$52:B$54)/SUM(B$48:B$51,B$55:B$65))*100</f>
        <v>15.877890173410405</v>
      </c>
    </row>
    <row r="31" spans="1:26" x14ac:dyDescent="0.25">
      <c r="A31" s="757" t="s">
        <v>8</v>
      </c>
      <c r="B31" s="751">
        <v>136</v>
      </c>
      <c r="C31" s="752">
        <v>153.973551795238</v>
      </c>
      <c r="D31" s="752">
        <v>88.921827507819444</v>
      </c>
      <c r="E31" s="752">
        <v>191.17799792783137</v>
      </c>
      <c r="F31" s="752">
        <v>176.34606853230204</v>
      </c>
      <c r="G31" s="761">
        <v>139.94255791427491</v>
      </c>
      <c r="Q31" s="918"/>
      <c r="R31" s="918"/>
      <c r="S31" s="904"/>
    </row>
    <row r="32" spans="1:26" x14ac:dyDescent="0.25">
      <c r="A32" s="757" t="s">
        <v>9</v>
      </c>
      <c r="B32" s="751">
        <v>151</v>
      </c>
      <c r="C32" s="752">
        <v>127.04430364058871</v>
      </c>
      <c r="D32" s="752">
        <v>145.95191636199229</v>
      </c>
      <c r="E32" s="752">
        <v>79.849053067376602</v>
      </c>
      <c r="F32" s="752">
        <v>185.30563307657434</v>
      </c>
      <c r="G32" s="761">
        <v>163.73846568376348</v>
      </c>
      <c r="Q32" s="904"/>
      <c r="R32" s="904"/>
      <c r="S32" s="904"/>
    </row>
    <row r="33" spans="1:19" x14ac:dyDescent="0.25">
      <c r="A33" s="757" t="s">
        <v>10</v>
      </c>
      <c r="B33" s="751">
        <v>162</v>
      </c>
      <c r="C33" s="752">
        <v>141.44869578201951</v>
      </c>
      <c r="D33" s="752">
        <v>118.41762092717462</v>
      </c>
      <c r="E33" s="752">
        <v>138.28239201340998</v>
      </c>
      <c r="F33" s="752">
        <v>71.048409469736711</v>
      </c>
      <c r="G33" s="761">
        <v>179.95373277371579</v>
      </c>
      <c r="Q33" s="904"/>
      <c r="R33" s="904"/>
      <c r="S33" s="904"/>
    </row>
    <row r="34" spans="1:19" x14ac:dyDescent="0.25">
      <c r="A34" s="758" t="s">
        <v>11</v>
      </c>
      <c r="B34" s="753">
        <v>239</v>
      </c>
      <c r="C34" s="754">
        <v>147.78587337479456</v>
      </c>
      <c r="D34" s="754">
        <v>132.0365745205259</v>
      </c>
      <c r="E34" s="754">
        <v>109.77564420868433</v>
      </c>
      <c r="F34" s="754">
        <v>130.59270997921638</v>
      </c>
      <c r="G34" s="762">
        <v>62.303632318117238</v>
      </c>
      <c r="Q34" s="904"/>
      <c r="R34" s="904"/>
      <c r="S34" s="904"/>
    </row>
    <row r="35" spans="1:19" x14ac:dyDescent="0.25">
      <c r="A35" s="758" t="s">
        <v>12</v>
      </c>
      <c r="B35" s="753">
        <v>269</v>
      </c>
      <c r="C35" s="754">
        <v>221.49268795823048</v>
      </c>
      <c r="D35" s="754">
        <v>133.46593504133807</v>
      </c>
      <c r="E35" s="754">
        <v>122.6049018164028</v>
      </c>
      <c r="F35" s="754">
        <v>101.00667066308905</v>
      </c>
      <c r="G35" s="762">
        <v>122.68067029839466</v>
      </c>
      <c r="Q35" s="904"/>
      <c r="R35" s="904"/>
      <c r="S35" s="904"/>
    </row>
    <row r="36" spans="1:19" x14ac:dyDescent="0.25">
      <c r="A36" s="758" t="s">
        <v>13</v>
      </c>
      <c r="B36" s="753">
        <v>234</v>
      </c>
      <c r="C36" s="754">
        <v>253.48144054291612</v>
      </c>
      <c r="D36" s="754">
        <v>204.84217157915344</v>
      </c>
      <c r="E36" s="754">
        <v>120.02528858242032</v>
      </c>
      <c r="F36" s="754">
        <v>114.0391519414023</v>
      </c>
      <c r="G36" s="762">
        <v>92.786917710371426</v>
      </c>
      <c r="Q36" s="904"/>
      <c r="R36" s="904"/>
      <c r="S36" s="904"/>
    </row>
    <row r="37" spans="1:19" x14ac:dyDescent="0.25">
      <c r="A37" s="758" t="s">
        <v>14</v>
      </c>
      <c r="B37" s="753">
        <v>187</v>
      </c>
      <c r="C37" s="754">
        <v>219.86398434049934</v>
      </c>
      <c r="D37" s="754">
        <v>236.74350661142216</v>
      </c>
      <c r="E37" s="754">
        <v>187.4429271781905</v>
      </c>
      <c r="F37" s="754">
        <v>106.589227954037</v>
      </c>
      <c r="G37" s="762">
        <v>105.40516685893991</v>
      </c>
      <c r="Q37" s="904"/>
      <c r="R37" s="904"/>
      <c r="S37" s="904"/>
    </row>
    <row r="38" spans="1:19" x14ac:dyDescent="0.25">
      <c r="A38" s="758" t="s">
        <v>15</v>
      </c>
      <c r="B38" s="753">
        <v>147</v>
      </c>
      <c r="C38" s="754">
        <v>172.17156432843345</v>
      </c>
      <c r="D38" s="754">
        <v>202.08872945293433</v>
      </c>
      <c r="E38" s="754">
        <v>216.21120233241078</v>
      </c>
      <c r="F38" s="754">
        <v>167.44761887591432</v>
      </c>
      <c r="G38" s="762">
        <v>92.156334536133315</v>
      </c>
      <c r="Q38" s="904"/>
      <c r="R38" s="904"/>
      <c r="S38" s="904"/>
    </row>
    <row r="39" spans="1:19" x14ac:dyDescent="0.25">
      <c r="A39" s="758" t="s">
        <v>16</v>
      </c>
      <c r="B39" s="753">
        <v>150</v>
      </c>
      <c r="C39" s="754">
        <v>130.14102880297608</v>
      </c>
      <c r="D39" s="754">
        <v>154.62567149861283</v>
      </c>
      <c r="E39" s="754">
        <v>181.04754333324215</v>
      </c>
      <c r="F39" s="754">
        <v>192.42282438528926</v>
      </c>
      <c r="G39" s="762">
        <v>145.43974081469867</v>
      </c>
      <c r="Q39" s="904"/>
      <c r="R39" s="904"/>
      <c r="S39" s="904"/>
    </row>
    <row r="40" spans="1:19" x14ac:dyDescent="0.25">
      <c r="A40" s="758" t="s">
        <v>17</v>
      </c>
      <c r="B40" s="753">
        <v>139</v>
      </c>
      <c r="C40" s="754">
        <v>132.12006875242901</v>
      </c>
      <c r="D40" s="754">
        <v>113.71031934411771</v>
      </c>
      <c r="E40" s="754">
        <v>137.30880861486258</v>
      </c>
      <c r="F40" s="754">
        <v>160.25577935150179</v>
      </c>
      <c r="G40" s="762">
        <v>169.11569120853002</v>
      </c>
      <c r="Q40" s="904"/>
      <c r="R40" s="904"/>
      <c r="S40" s="904"/>
    </row>
    <row r="41" spans="1:19" x14ac:dyDescent="0.25">
      <c r="A41" s="758" t="s">
        <v>18</v>
      </c>
      <c r="B41" s="753">
        <v>136</v>
      </c>
      <c r="C41" s="754">
        <v>114.78241748305152</v>
      </c>
      <c r="D41" s="754">
        <v>109.6401940134614</v>
      </c>
      <c r="E41" s="754">
        <v>93.505705008618762</v>
      </c>
      <c r="F41" s="754">
        <v>115.01958841749907</v>
      </c>
      <c r="G41" s="762">
        <v>133.64130958008022</v>
      </c>
      <c r="Q41" s="904"/>
      <c r="R41" s="904"/>
      <c r="S41" s="904"/>
    </row>
    <row r="42" spans="1:19" ht="15.75" thickBot="1" x14ac:dyDescent="0.3">
      <c r="A42" s="759" t="s">
        <v>19</v>
      </c>
      <c r="B42" s="755">
        <v>151</v>
      </c>
      <c r="C42" s="756">
        <v>226.18617570398158</v>
      </c>
      <c r="D42" s="756">
        <v>265.67092619352832</v>
      </c>
      <c r="E42" s="756">
        <v>290.89688176387875</v>
      </c>
      <c r="F42" s="756">
        <v>296.26349217203779</v>
      </c>
      <c r="G42" s="763">
        <v>317.27041129849687</v>
      </c>
      <c r="Q42" s="904"/>
      <c r="R42" s="904"/>
      <c r="S42" s="904"/>
    </row>
    <row r="43" spans="1:19" ht="15.75" thickTop="1" x14ac:dyDescent="0.25">
      <c r="A43" s="758" t="s">
        <v>20</v>
      </c>
      <c r="B43" s="753">
        <v>3188</v>
      </c>
      <c r="C43" s="754">
        <v>3084.5091595532035</v>
      </c>
      <c r="D43" s="754">
        <v>2987.8189183326162</v>
      </c>
      <c r="E43" s="754">
        <v>2907.5450623372726</v>
      </c>
      <c r="F43" s="754">
        <v>2824.900696869815</v>
      </c>
      <c r="G43" s="762">
        <v>2717.4177347865493</v>
      </c>
      <c r="Q43" s="904"/>
      <c r="R43" s="904"/>
      <c r="S43" s="904"/>
    </row>
    <row r="44" spans="1:19" x14ac:dyDescent="0.25">
      <c r="A44" s="750"/>
      <c r="B44" s="750"/>
      <c r="C44" s="750"/>
      <c r="D44" s="750"/>
      <c r="E44" s="750"/>
      <c r="F44" s="750"/>
      <c r="G44" s="750"/>
      <c r="Q44" s="919" t="s">
        <v>223</v>
      </c>
      <c r="R44" s="918"/>
      <c r="S44" s="920">
        <f>(SUM(C$48:C$50,C$61:C$65)/SUM(C$51:C$60))*100</f>
        <v>68.08830228618406</v>
      </c>
    </row>
    <row r="45" spans="1:19" x14ac:dyDescent="0.25">
      <c r="A45" s="750"/>
      <c r="B45" s="750"/>
      <c r="C45" s="750"/>
      <c r="D45" s="750"/>
      <c r="E45" s="750"/>
      <c r="F45" s="750"/>
      <c r="G45" s="750"/>
      <c r="Q45" s="919" t="s">
        <v>224</v>
      </c>
      <c r="R45" s="918"/>
      <c r="S45" s="920">
        <f>(SUM(C$48:C$50)/SUM(C$51:C$60))*100</f>
        <v>30.110096752981185</v>
      </c>
    </row>
    <row r="46" spans="1:19" x14ac:dyDescent="0.25">
      <c r="A46" s="922" t="s">
        <v>191</v>
      </c>
      <c r="B46" s="923"/>
      <c r="C46" s="923"/>
      <c r="D46" s="923"/>
      <c r="E46" s="923"/>
      <c r="F46" s="923"/>
      <c r="G46" s="924"/>
      <c r="Q46" s="919" t="s">
        <v>225</v>
      </c>
      <c r="R46" s="918"/>
      <c r="S46" s="920">
        <f>(SUM(C$61:C$65)/SUM(C$51:C$60))*100</f>
        <v>37.978205533202868</v>
      </c>
    </row>
    <row r="47" spans="1:19" x14ac:dyDescent="0.25">
      <c r="A47" s="757" t="s">
        <v>1</v>
      </c>
      <c r="B47" s="751">
        <v>2010</v>
      </c>
      <c r="C47" s="751">
        <v>2015</v>
      </c>
      <c r="D47" s="751">
        <v>2020</v>
      </c>
      <c r="E47" s="751">
        <v>2025</v>
      </c>
      <c r="F47" s="751">
        <v>2030</v>
      </c>
      <c r="G47" s="760">
        <v>2035</v>
      </c>
      <c r="Q47" s="919" t="s">
        <v>226</v>
      </c>
      <c r="R47" s="918"/>
      <c r="S47" s="920">
        <f>(SUM(C$61:C$65)/SUM(C$48:C$50))*100</f>
        <v>126.13113084547847</v>
      </c>
    </row>
    <row r="48" spans="1:19" x14ac:dyDescent="0.25">
      <c r="A48" s="757" t="s">
        <v>2</v>
      </c>
      <c r="B48" s="751">
        <v>387</v>
      </c>
      <c r="C48" s="752">
        <v>345.30076886819035</v>
      </c>
      <c r="D48" s="752">
        <v>380.43210975603108</v>
      </c>
      <c r="E48" s="752">
        <v>425.80115039949112</v>
      </c>
      <c r="F48" s="752">
        <v>427.3525839701536</v>
      </c>
      <c r="G48" s="761">
        <v>382.36628446651827</v>
      </c>
      <c r="Q48" s="919" t="s">
        <v>227</v>
      </c>
      <c r="R48" s="918"/>
      <c r="S48" s="921">
        <f>(C$21/C$43)*100</f>
        <v>99.950467878291803</v>
      </c>
    </row>
    <row r="49" spans="1:19" x14ac:dyDescent="0.25">
      <c r="A49" s="757" t="s">
        <v>3</v>
      </c>
      <c r="B49" s="751">
        <v>421</v>
      </c>
      <c r="C49" s="752">
        <v>363.26798832350067</v>
      </c>
      <c r="D49" s="752">
        <v>324.01146078811757</v>
      </c>
      <c r="E49" s="752">
        <v>360.58884394432516</v>
      </c>
      <c r="F49" s="752">
        <v>403.00361975752401</v>
      </c>
      <c r="G49" s="761">
        <v>401.12153511053816</v>
      </c>
      <c r="Q49" s="919" t="s">
        <v>228</v>
      </c>
      <c r="R49" s="918"/>
      <c r="S49" s="921">
        <f>(SUM(C$48)/SUM(C$28:C$33))*1000</f>
        <v>369.0095088162339</v>
      </c>
    </row>
    <row r="50" spans="1:19" x14ac:dyDescent="0.25">
      <c r="A50" s="757" t="s">
        <v>4</v>
      </c>
      <c r="B50" s="751">
        <v>451</v>
      </c>
      <c r="C50" s="752">
        <v>396.22992921403147</v>
      </c>
      <c r="D50" s="752">
        <v>340.63997627703048</v>
      </c>
      <c r="E50" s="752">
        <v>303.80050181987309</v>
      </c>
      <c r="F50" s="752">
        <v>341.93743065876515</v>
      </c>
      <c r="G50" s="761">
        <v>381.29357238424711</v>
      </c>
      <c r="Q50" s="919" t="s">
        <v>229</v>
      </c>
      <c r="R50" s="918"/>
      <c r="S50" s="921">
        <f>(SUM(C$52:C$54)/SUM(C$48:C$51,C$55:C$65))*100</f>
        <v>20.256357402017393</v>
      </c>
    </row>
    <row r="51" spans="1:19" x14ac:dyDescent="0.25">
      <c r="A51" s="757" t="s">
        <v>5</v>
      </c>
      <c r="B51" s="751">
        <v>478</v>
      </c>
      <c r="C51" s="752">
        <v>424.44985839389523</v>
      </c>
      <c r="D51" s="752">
        <v>371.7359831125047</v>
      </c>
      <c r="E51" s="752">
        <v>318.37518411813255</v>
      </c>
      <c r="F51" s="752">
        <v>284.08996241754932</v>
      </c>
      <c r="G51" s="761">
        <v>323.67940261320985</v>
      </c>
      <c r="Q51" s="904"/>
      <c r="R51" s="904"/>
      <c r="S51" s="904"/>
    </row>
    <row r="52" spans="1:19" x14ac:dyDescent="0.25">
      <c r="A52" s="757" t="s">
        <v>6</v>
      </c>
      <c r="B52" s="751">
        <v>277</v>
      </c>
      <c r="C52" s="752">
        <v>461.43397752036691</v>
      </c>
      <c r="D52" s="752">
        <v>397.07567356837217</v>
      </c>
      <c r="E52" s="752">
        <v>347.24723008201562</v>
      </c>
      <c r="F52" s="752">
        <v>296.30487825608293</v>
      </c>
      <c r="G52" s="761">
        <v>264.61386595714862</v>
      </c>
      <c r="Q52" s="904"/>
      <c r="R52" s="904"/>
      <c r="S52" s="904"/>
    </row>
    <row r="53" spans="1:19" x14ac:dyDescent="0.25">
      <c r="A53" s="757" t="s">
        <v>7</v>
      </c>
      <c r="B53" s="751">
        <v>336</v>
      </c>
      <c r="C53" s="752">
        <v>257.14517539617725</v>
      </c>
      <c r="D53" s="752">
        <v>444.47529429649859</v>
      </c>
      <c r="E53" s="752">
        <v>369.01689386296368</v>
      </c>
      <c r="F53" s="752">
        <v>323.06029868368194</v>
      </c>
      <c r="G53" s="761">
        <v>274.51039500967067</v>
      </c>
      <c r="Q53" s="904"/>
      <c r="R53" s="904"/>
      <c r="S53" s="904"/>
    </row>
    <row r="54" spans="1:19" x14ac:dyDescent="0.25">
      <c r="A54" s="757" t="s">
        <v>8</v>
      </c>
      <c r="B54" s="751">
        <v>266</v>
      </c>
      <c r="C54" s="752">
        <v>320.29225866675927</v>
      </c>
      <c r="D54" s="752">
        <v>238.06375007290146</v>
      </c>
      <c r="E54" s="752">
        <v>428.86700443930903</v>
      </c>
      <c r="F54" s="752">
        <v>341.57527537115317</v>
      </c>
      <c r="G54" s="761">
        <v>300.38743222721354</v>
      </c>
      <c r="Q54" s="904"/>
      <c r="R54" s="904"/>
      <c r="S54" s="904"/>
    </row>
    <row r="55" spans="1:19" x14ac:dyDescent="0.25">
      <c r="A55" s="757" t="s">
        <v>9</v>
      </c>
      <c r="B55" s="751">
        <v>295</v>
      </c>
      <c r="C55" s="752">
        <v>248.52496513036144</v>
      </c>
      <c r="D55" s="752">
        <v>304.52878725459993</v>
      </c>
      <c r="E55" s="752">
        <v>218.88254916959568</v>
      </c>
      <c r="F55" s="752">
        <v>413.31332730603151</v>
      </c>
      <c r="G55" s="761">
        <v>313.75666105680574</v>
      </c>
      <c r="Q55" s="904"/>
      <c r="R55" s="904"/>
      <c r="S55" s="904"/>
    </row>
    <row r="56" spans="1:19" x14ac:dyDescent="0.25">
      <c r="A56" s="757" t="s">
        <v>10</v>
      </c>
      <c r="B56" s="751">
        <v>333</v>
      </c>
      <c r="C56" s="752">
        <v>274.91936189620367</v>
      </c>
      <c r="D56" s="752">
        <v>231.31189883432319</v>
      </c>
      <c r="E56" s="752">
        <v>288.88308419668874</v>
      </c>
      <c r="F56" s="752">
        <v>199.74944882520862</v>
      </c>
      <c r="G56" s="761">
        <v>397.95141560948991</v>
      </c>
      <c r="Q56" s="904"/>
      <c r="R56" s="904"/>
      <c r="S56" s="904"/>
    </row>
    <row r="57" spans="1:19" x14ac:dyDescent="0.25">
      <c r="A57" s="758" t="s">
        <v>11</v>
      </c>
      <c r="B57" s="753">
        <v>457</v>
      </c>
      <c r="C57" s="754">
        <v>306.0108079617645</v>
      </c>
      <c r="D57" s="754">
        <v>255.84040667828776</v>
      </c>
      <c r="E57" s="754">
        <v>214.79002085596079</v>
      </c>
      <c r="F57" s="754">
        <v>274.02024463120938</v>
      </c>
      <c r="G57" s="762">
        <v>181.3029881153152</v>
      </c>
      <c r="Q57" s="904"/>
      <c r="R57" s="904"/>
      <c r="S57" s="904"/>
    </row>
    <row r="58" spans="1:19" x14ac:dyDescent="0.25">
      <c r="A58" s="758" t="s">
        <v>12</v>
      </c>
      <c r="B58" s="753">
        <v>541</v>
      </c>
      <c r="C58" s="754">
        <v>420.11054456802731</v>
      </c>
      <c r="D58" s="754">
        <v>277.12292963144148</v>
      </c>
      <c r="E58" s="754">
        <v>235.3607787857739</v>
      </c>
      <c r="F58" s="754">
        <v>196.9643349175193</v>
      </c>
      <c r="G58" s="762">
        <v>257.07287239503057</v>
      </c>
      <c r="Q58" s="904"/>
      <c r="R58" s="904"/>
      <c r="S58" s="904"/>
    </row>
    <row r="59" spans="1:19" x14ac:dyDescent="0.25">
      <c r="A59" s="758" t="s">
        <v>13</v>
      </c>
      <c r="B59" s="753">
        <v>487</v>
      </c>
      <c r="C59" s="754">
        <v>506.69792233815326</v>
      </c>
      <c r="D59" s="754">
        <v>385.45379138890996</v>
      </c>
      <c r="E59" s="754">
        <v>250.40509564005504</v>
      </c>
      <c r="F59" s="754">
        <v>216.78823794485947</v>
      </c>
      <c r="G59" s="762">
        <v>180.5126610055006</v>
      </c>
      <c r="Q59" s="904"/>
      <c r="R59" s="904"/>
      <c r="S59" s="904"/>
    </row>
    <row r="60" spans="1:19" x14ac:dyDescent="0.25">
      <c r="A60" s="758" t="s">
        <v>14</v>
      </c>
      <c r="B60" s="753">
        <v>395</v>
      </c>
      <c r="C60" s="754">
        <v>449.61186126843643</v>
      </c>
      <c r="D60" s="754">
        <v>465.00807942047038</v>
      </c>
      <c r="E60" s="754">
        <v>346.10055161044033</v>
      </c>
      <c r="F60" s="754">
        <v>221.16962772900732</v>
      </c>
      <c r="G60" s="762">
        <v>196.09921759292416</v>
      </c>
      <c r="Q60" s="904"/>
      <c r="R60" s="904"/>
      <c r="S60" s="904"/>
    </row>
    <row r="61" spans="1:19" x14ac:dyDescent="0.25">
      <c r="A61" s="758" t="s">
        <v>15</v>
      </c>
      <c r="B61" s="753">
        <v>298</v>
      </c>
      <c r="C61" s="754">
        <v>358.52632863266535</v>
      </c>
      <c r="D61" s="754">
        <v>406.45262593856154</v>
      </c>
      <c r="E61" s="754">
        <v>417.71565475668962</v>
      </c>
      <c r="F61" s="754">
        <v>303.60378008689491</v>
      </c>
      <c r="G61" s="762">
        <v>190.77107407458695</v>
      </c>
      <c r="Q61" s="904"/>
      <c r="R61" s="904"/>
      <c r="S61" s="904"/>
    </row>
    <row r="62" spans="1:19" x14ac:dyDescent="0.25">
      <c r="A62" s="758" t="s">
        <v>16</v>
      </c>
      <c r="B62" s="753">
        <v>284</v>
      </c>
      <c r="C62" s="754">
        <v>260.87203939989865</v>
      </c>
      <c r="D62" s="754">
        <v>317.56960544455092</v>
      </c>
      <c r="E62" s="754">
        <v>358.26851608595126</v>
      </c>
      <c r="F62" s="754">
        <v>365.83942891085655</v>
      </c>
      <c r="G62" s="762">
        <v>258.98330050781664</v>
      </c>
      <c r="Q62" s="904"/>
      <c r="R62" s="904"/>
      <c r="S62" s="904"/>
    </row>
    <row r="63" spans="1:19" x14ac:dyDescent="0.25">
      <c r="A63" s="758" t="s">
        <v>17</v>
      </c>
      <c r="B63" s="753">
        <v>248</v>
      </c>
      <c r="C63" s="754">
        <v>241.4740846599575</v>
      </c>
      <c r="D63" s="754">
        <v>219.99276486417773</v>
      </c>
      <c r="E63" s="754">
        <v>271.24944928445757</v>
      </c>
      <c r="F63" s="754">
        <v>304.58720327916683</v>
      </c>
      <c r="G63" s="762">
        <v>309.23741311607591</v>
      </c>
      <c r="Q63" s="904"/>
      <c r="R63" s="904"/>
      <c r="S63" s="904"/>
    </row>
    <row r="64" spans="1:19" x14ac:dyDescent="0.25">
      <c r="A64" s="758" t="s">
        <v>18</v>
      </c>
      <c r="B64" s="753">
        <v>228</v>
      </c>
      <c r="C64" s="754">
        <v>195.8860996453601</v>
      </c>
      <c r="D64" s="754">
        <v>191.44051000501344</v>
      </c>
      <c r="E64" s="754">
        <v>172.65955800680609</v>
      </c>
      <c r="F64" s="754">
        <v>216.02703287934526</v>
      </c>
      <c r="G64" s="762">
        <v>241.31525302179648</v>
      </c>
      <c r="Q64" s="919" t="s">
        <v>223</v>
      </c>
      <c r="R64" s="918"/>
      <c r="S64" s="920">
        <f>(SUM(D$48:D$50,D$61:D$65)/SUM(D$51:D$60))*100</f>
        <v>76.147222845202165</v>
      </c>
    </row>
    <row r="65" spans="1:19" ht="15.75" thickBot="1" x14ac:dyDescent="0.3">
      <c r="A65" s="759" t="s">
        <v>19</v>
      </c>
      <c r="B65" s="755">
        <v>233</v>
      </c>
      <c r="C65" s="756">
        <v>336.73652439164772</v>
      </c>
      <c r="D65" s="756">
        <v>386.09187621375548</v>
      </c>
      <c r="E65" s="756">
        <v>417.47823715801235</v>
      </c>
      <c r="F65" s="756">
        <v>424.55557043575061</v>
      </c>
      <c r="G65" s="763">
        <v>460.76613895704696</v>
      </c>
      <c r="Q65" s="919" t="s">
        <v>224</v>
      </c>
      <c r="R65" s="918"/>
      <c r="S65" s="920">
        <f>(SUM(D$48:D$50)/SUM(D$51:D$60))*100</f>
        <v>31.005708231586798</v>
      </c>
    </row>
    <row r="66" spans="1:19" ht="15.75" thickTop="1" x14ac:dyDescent="0.25">
      <c r="A66" s="758" t="s">
        <v>20</v>
      </c>
      <c r="B66" s="753">
        <v>6415</v>
      </c>
      <c r="C66" s="754">
        <v>6167.4904962753963</v>
      </c>
      <c r="D66" s="754">
        <v>5937.2475235455468</v>
      </c>
      <c r="E66" s="754">
        <v>5745.4903042165415</v>
      </c>
      <c r="F66" s="754">
        <v>5553.9422860607592</v>
      </c>
      <c r="G66" s="762">
        <v>5315.7414832209342</v>
      </c>
      <c r="Q66" s="919" t="s">
        <v>225</v>
      </c>
      <c r="R66" s="918"/>
      <c r="S66" s="920">
        <f>(SUM(D$61:D$65)/SUM(D$51:D$60))*100</f>
        <v>45.141514613615364</v>
      </c>
    </row>
    <row r="67" spans="1:19" x14ac:dyDescent="0.25">
      <c r="Q67" s="919" t="s">
        <v>226</v>
      </c>
      <c r="R67" s="918"/>
      <c r="S67" s="920">
        <f>(SUM(D$61:D$65)/SUM(D$48:D$50))*100</f>
        <v>145.59098046219708</v>
      </c>
    </row>
    <row r="68" spans="1:19" x14ac:dyDescent="0.25">
      <c r="Q68" s="919" t="s">
        <v>227</v>
      </c>
      <c r="R68" s="918"/>
      <c r="S68" s="921">
        <f>(D$21/D$43)*100</f>
        <v>98.715105762128701</v>
      </c>
    </row>
    <row r="69" spans="1:19" x14ac:dyDescent="0.25">
      <c r="Q69" s="919" t="s">
        <v>228</v>
      </c>
      <c r="R69" s="918"/>
      <c r="S69" s="921">
        <f>(SUM(D$48)/SUM(D$28:D$33))*1000</f>
        <v>410.68925105776412</v>
      </c>
    </row>
    <row r="70" spans="1:19" x14ac:dyDescent="0.25">
      <c r="Q70" s="919" t="s">
        <v>229</v>
      </c>
      <c r="R70" s="918"/>
      <c r="S70" s="921">
        <f>(SUM(D$52:D$54)/SUM(D$48:D$51,D$55:D$65))*100</f>
        <v>22.225119953312184</v>
      </c>
    </row>
    <row r="71" spans="1:19" x14ac:dyDescent="0.25">
      <c r="Q71" s="904"/>
      <c r="R71" s="904"/>
      <c r="S71" s="904"/>
    </row>
    <row r="72" spans="1:19" x14ac:dyDescent="0.25">
      <c r="Q72" s="904"/>
      <c r="R72" s="904"/>
      <c r="S72" s="904"/>
    </row>
    <row r="73" spans="1:19" x14ac:dyDescent="0.25">
      <c r="Q73" s="904"/>
      <c r="R73" s="904"/>
      <c r="S73" s="904"/>
    </row>
    <row r="74" spans="1:19" x14ac:dyDescent="0.25">
      <c r="Q74" s="904"/>
      <c r="R74" s="904"/>
      <c r="S74" s="904"/>
    </row>
    <row r="75" spans="1:19" x14ac:dyDescent="0.25">
      <c r="Q75" s="904"/>
      <c r="R75" s="904"/>
      <c r="S75" s="904"/>
    </row>
    <row r="76" spans="1:19" x14ac:dyDescent="0.25">
      <c r="Q76" s="904"/>
      <c r="R76" s="904"/>
      <c r="S76" s="904"/>
    </row>
    <row r="77" spans="1:19" x14ac:dyDescent="0.25">
      <c r="Q77" s="904"/>
      <c r="R77" s="904"/>
      <c r="S77" s="904"/>
    </row>
    <row r="78" spans="1:19" x14ac:dyDescent="0.25">
      <c r="Q78" s="904"/>
      <c r="R78" s="904"/>
      <c r="S78" s="904"/>
    </row>
    <row r="79" spans="1:19" x14ac:dyDescent="0.25">
      <c r="Q79" s="904"/>
      <c r="R79" s="904"/>
      <c r="S79" s="904"/>
    </row>
    <row r="80" spans="1:19" x14ac:dyDescent="0.25">
      <c r="Q80" s="904"/>
      <c r="R80" s="904"/>
      <c r="S80" s="904"/>
    </row>
    <row r="81" spans="17:19" x14ac:dyDescent="0.25">
      <c r="Q81" s="904"/>
      <c r="R81" s="904"/>
      <c r="S81" s="904"/>
    </row>
    <row r="82" spans="17:19" x14ac:dyDescent="0.25">
      <c r="Q82" s="904"/>
      <c r="R82" s="904"/>
      <c r="S82" s="904"/>
    </row>
    <row r="83" spans="17:19" x14ac:dyDescent="0.25">
      <c r="Q83" s="904"/>
      <c r="R83" s="904"/>
      <c r="S83" s="904"/>
    </row>
    <row r="84" spans="17:19" x14ac:dyDescent="0.25">
      <c r="Q84" s="919" t="s">
        <v>223</v>
      </c>
      <c r="R84" s="918"/>
      <c r="S84" s="920">
        <f>(SUM(E$48:E$50,E$61:E$65)/SUM(E$51:E$60))*100</f>
        <v>90.378615940595935</v>
      </c>
    </row>
    <row r="85" spans="17:19" x14ac:dyDescent="0.25">
      <c r="Q85" s="919" t="s">
        <v>224</v>
      </c>
      <c r="R85" s="918"/>
      <c r="S85" s="920">
        <f>(SUM(E$48:E$50)/SUM(E$51:E$60))*100</f>
        <v>36.123802631590422</v>
      </c>
    </row>
    <row r="86" spans="17:19" x14ac:dyDescent="0.25">
      <c r="Q86" s="919" t="s">
        <v>225</v>
      </c>
      <c r="R86" s="918"/>
      <c r="S86" s="920">
        <f>(SUM(E$61:E$65)/SUM(E$51:E$60))*100</f>
        <v>54.254813309005534</v>
      </c>
    </row>
    <row r="87" spans="17:19" x14ac:dyDescent="0.25">
      <c r="Q87" s="919" t="s">
        <v>226</v>
      </c>
      <c r="R87" s="918"/>
      <c r="S87" s="920">
        <f>(SUM(E$61:E$65)/SUM(E$48:E$50))*100</f>
        <v>150.19131253241724</v>
      </c>
    </row>
    <row r="88" spans="17:19" x14ac:dyDescent="0.25">
      <c r="Q88" s="919" t="s">
        <v>227</v>
      </c>
      <c r="R88" s="918"/>
      <c r="S88" s="921">
        <f>(E$21/E$43)*100</f>
        <v>97.606234160922881</v>
      </c>
    </row>
    <row r="89" spans="17:19" x14ac:dyDescent="0.25">
      <c r="Q89" s="919" t="s">
        <v>228</v>
      </c>
      <c r="R89" s="918"/>
      <c r="S89" s="921">
        <f>(SUM(E$48)/SUM(E$28:E$33))*1000</f>
        <v>465.94589504317588</v>
      </c>
    </row>
    <row r="90" spans="17:19" x14ac:dyDescent="0.25">
      <c r="Q90" s="919" t="s">
        <v>229</v>
      </c>
      <c r="R90" s="918"/>
      <c r="S90" s="921">
        <f>(SUM(E$52:E$54)/SUM(E$48:E$51,E$55:E$65))*100</f>
        <v>24.892211338631441</v>
      </c>
    </row>
    <row r="91" spans="17:19" x14ac:dyDescent="0.25">
      <c r="Q91" s="904"/>
      <c r="R91" s="904"/>
      <c r="S91" s="904"/>
    </row>
    <row r="92" spans="17:19" x14ac:dyDescent="0.25">
      <c r="Q92" s="904"/>
      <c r="R92" s="904"/>
      <c r="S92" s="904"/>
    </row>
    <row r="93" spans="17:19" x14ac:dyDescent="0.25">
      <c r="Q93" s="904"/>
      <c r="R93" s="904"/>
      <c r="S93" s="904"/>
    </row>
    <row r="94" spans="17:19" x14ac:dyDescent="0.25">
      <c r="Q94" s="904"/>
      <c r="R94" s="904"/>
      <c r="S94" s="904"/>
    </row>
    <row r="95" spans="17:19" x14ac:dyDescent="0.25">
      <c r="Q95" s="904"/>
      <c r="R95" s="904"/>
      <c r="S95" s="904"/>
    </row>
    <row r="96" spans="17:19" x14ac:dyDescent="0.25">
      <c r="Q96" s="904"/>
      <c r="R96" s="904"/>
      <c r="S96" s="904"/>
    </row>
    <row r="97" spans="17:19" x14ac:dyDescent="0.25">
      <c r="Q97" s="904"/>
      <c r="R97" s="904"/>
      <c r="S97" s="904"/>
    </row>
    <row r="98" spans="17:19" x14ac:dyDescent="0.25">
      <c r="Q98" s="904"/>
      <c r="R98" s="904"/>
      <c r="S98" s="904"/>
    </row>
    <row r="99" spans="17:19" x14ac:dyDescent="0.25">
      <c r="Q99" s="904"/>
      <c r="R99" s="904"/>
      <c r="S99" s="904"/>
    </row>
    <row r="100" spans="17:19" x14ac:dyDescent="0.25">
      <c r="Q100" s="904"/>
      <c r="R100" s="904"/>
      <c r="S100" s="904"/>
    </row>
    <row r="101" spans="17:19" x14ac:dyDescent="0.25">
      <c r="Q101" s="904"/>
      <c r="R101" s="904"/>
      <c r="S101" s="904"/>
    </row>
    <row r="102" spans="17:19" x14ac:dyDescent="0.25">
      <c r="Q102" s="904"/>
      <c r="R102" s="904"/>
      <c r="S102" s="904"/>
    </row>
    <row r="103" spans="17:19" x14ac:dyDescent="0.25">
      <c r="Q103" s="904"/>
      <c r="R103" s="904"/>
      <c r="S103" s="904"/>
    </row>
    <row r="104" spans="17:19" x14ac:dyDescent="0.25">
      <c r="Q104" s="919" t="s">
        <v>223</v>
      </c>
      <c r="R104" s="918"/>
      <c r="S104" s="920">
        <f>(SUM(F$48:F$50,F$61:F$65)/SUM(F$51:F$60))*100</f>
        <v>100.71813364587845</v>
      </c>
    </row>
    <row r="105" spans="17:19" x14ac:dyDescent="0.25">
      <c r="Q105" s="919" t="s">
        <v>224</v>
      </c>
      <c r="R105" s="918"/>
      <c r="S105" s="920">
        <f>(SUM(F$48:F$50)/SUM(F$51:F$60))*100</f>
        <v>42.366408986558277</v>
      </c>
    </row>
    <row r="106" spans="17:19" x14ac:dyDescent="0.25">
      <c r="Q106" s="919" t="s">
        <v>225</v>
      </c>
      <c r="R106" s="918"/>
      <c r="S106" s="920">
        <f>(SUM(F$61:F$65)/SUM(F$51:F$60))*100</f>
        <v>58.351724659320169</v>
      </c>
    </row>
    <row r="107" spans="17:19" x14ac:dyDescent="0.25">
      <c r="Q107" s="919" t="s">
        <v>226</v>
      </c>
      <c r="R107" s="918"/>
      <c r="S107" s="920">
        <f>(SUM(F$61:F$65)/SUM(F$48:F$50))*100</f>
        <v>137.73110833593097</v>
      </c>
    </row>
    <row r="108" spans="17:19" x14ac:dyDescent="0.25">
      <c r="Q108" s="919" t="s">
        <v>227</v>
      </c>
      <c r="R108" s="918"/>
      <c r="S108" s="921">
        <f>(F$21/F$43)*100</f>
        <v>96.606637968368659</v>
      </c>
    </row>
    <row r="109" spans="17:19" x14ac:dyDescent="0.25">
      <c r="Q109" s="919" t="s">
        <v>228</v>
      </c>
      <c r="R109" s="918"/>
      <c r="S109" s="921">
        <f>(SUM(F$48)/SUM(F$28:F$33))*1000</f>
        <v>493.08749202777119</v>
      </c>
    </row>
    <row r="110" spans="17:19" x14ac:dyDescent="0.25">
      <c r="Q110" s="919" t="s">
        <v>229</v>
      </c>
      <c r="R110" s="918"/>
      <c r="S110" s="921">
        <f>(SUM(F$52:F$54)/SUM(F$48:F$51,F$55:F$65))*100</f>
        <v>20.921839073736713</v>
      </c>
    </row>
    <row r="111" spans="17:19" x14ac:dyDescent="0.25">
      <c r="Q111" s="904"/>
      <c r="R111" s="904"/>
      <c r="S111" s="904"/>
    </row>
    <row r="112" spans="17:19" x14ac:dyDescent="0.25">
      <c r="Q112" s="904"/>
      <c r="R112" s="904"/>
      <c r="S112" s="904"/>
    </row>
    <row r="113" spans="17:19" x14ac:dyDescent="0.25">
      <c r="Q113" s="904"/>
      <c r="R113" s="904"/>
      <c r="S113" s="904"/>
    </row>
    <row r="114" spans="17:19" x14ac:dyDescent="0.25">
      <c r="Q114" s="904"/>
      <c r="R114" s="904"/>
      <c r="S114" s="904"/>
    </row>
    <row r="115" spans="17:19" x14ac:dyDescent="0.25">
      <c r="Q115" s="904"/>
      <c r="R115" s="904"/>
      <c r="S115" s="904"/>
    </row>
    <row r="116" spans="17:19" x14ac:dyDescent="0.25">
      <c r="Q116" s="904"/>
      <c r="R116" s="904"/>
      <c r="S116" s="904"/>
    </row>
    <row r="117" spans="17:19" x14ac:dyDescent="0.25">
      <c r="Q117" s="904"/>
      <c r="R117" s="904"/>
      <c r="S117" s="904"/>
    </row>
    <row r="118" spans="17:19" x14ac:dyDescent="0.25">
      <c r="Q118" s="904"/>
      <c r="R118" s="904"/>
      <c r="S118" s="904"/>
    </row>
    <row r="119" spans="17:19" x14ac:dyDescent="0.25">
      <c r="Q119" s="904"/>
      <c r="R119" s="904"/>
      <c r="S119" s="904"/>
    </row>
    <row r="120" spans="17:19" x14ac:dyDescent="0.25">
      <c r="Q120" s="904"/>
      <c r="R120" s="904"/>
      <c r="S120" s="904"/>
    </row>
    <row r="121" spans="17:19" x14ac:dyDescent="0.25">
      <c r="Q121" s="904"/>
      <c r="R121" s="904"/>
      <c r="S121" s="904"/>
    </row>
    <row r="122" spans="17:19" x14ac:dyDescent="0.25">
      <c r="Q122" s="904"/>
      <c r="R122" s="904"/>
      <c r="S122" s="904"/>
    </row>
    <row r="123" spans="17:19" x14ac:dyDescent="0.25">
      <c r="Q123" s="904"/>
      <c r="R123" s="904"/>
      <c r="S123" s="904"/>
    </row>
    <row r="124" spans="17:19" x14ac:dyDescent="0.25">
      <c r="Q124" s="919" t="s">
        <v>223</v>
      </c>
      <c r="R124" s="918"/>
      <c r="S124" s="920">
        <f>(SUM(G$48:G$50,G$61:G$65)/SUM(G$51:G$60))*100</f>
        <v>97.619515539186153</v>
      </c>
    </row>
    <row r="125" spans="17:19" x14ac:dyDescent="0.25">
      <c r="Q125" s="919" t="s">
        <v>224</v>
      </c>
      <c r="R125" s="918"/>
      <c r="S125" s="920">
        <f>(SUM(G$48:G$50)/SUM(G$51:G$60))*100</f>
        <v>43.302243932482959</v>
      </c>
    </row>
    <row r="126" spans="17:19" x14ac:dyDescent="0.25">
      <c r="Q126" s="919" t="s">
        <v>225</v>
      </c>
      <c r="R126" s="918"/>
      <c r="S126" s="920">
        <f>(SUM(G$61:G$65)/SUM(G$51:G$60))*100</f>
        <v>54.317271606703187</v>
      </c>
    </row>
    <row r="127" spans="17:19" x14ac:dyDescent="0.25">
      <c r="Q127" s="919" t="s">
        <v>226</v>
      </c>
      <c r="R127" s="918"/>
      <c r="S127" s="920">
        <f>(SUM(G$61:G$65)/SUM(G$48:G$50))*100</f>
        <v>125.43754474108759</v>
      </c>
    </row>
    <row r="128" spans="17:19" x14ac:dyDescent="0.25">
      <c r="Q128" s="919" t="s">
        <v>227</v>
      </c>
      <c r="R128" s="918"/>
      <c r="S128" s="921">
        <f>(G$21/G$43)*100</f>
        <v>95.617383929323722</v>
      </c>
    </row>
    <row r="129" spans="17:19" x14ac:dyDescent="0.25">
      <c r="Q129" s="919" t="s">
        <v>228</v>
      </c>
      <c r="R129" s="918"/>
      <c r="S129" s="921">
        <f>(SUM(G$48)/SUM(G$28:G$33))*1000</f>
        <v>422.19494143467074</v>
      </c>
    </row>
    <row r="130" spans="17:19" x14ac:dyDescent="0.25">
      <c r="Q130" s="919" t="s">
        <v>229</v>
      </c>
      <c r="R130" s="918"/>
      <c r="S130" s="921">
        <f>(SUM(G$52:G$54)/SUM(G$48:G$51,G$55:G$65))*100</f>
        <v>18.754883743110682</v>
      </c>
    </row>
    <row r="147" spans="4:8" x14ac:dyDescent="0.25">
      <c r="D147" s="19"/>
      <c r="E147" s="19"/>
      <c r="F147" s="19"/>
      <c r="G147" s="19"/>
      <c r="H147" s="19"/>
    </row>
  </sheetData>
  <mergeCells count="3">
    <mergeCell ref="A1:G1"/>
    <mergeCell ref="A23:G23"/>
    <mergeCell ref="A46:G46"/>
  </mergeCells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Z147"/>
  <sheetViews>
    <sheetView workbookViewId="0">
      <selection sqref="A1:G1"/>
    </sheetView>
  </sheetViews>
  <sheetFormatPr defaultRowHeight="15" x14ac:dyDescent="0.25"/>
  <cols>
    <col min="1" max="9" width="9.140625" style="18"/>
    <col min="10" max="11" width="11.140625" style="18" bestFit="1" customWidth="1"/>
    <col min="12" max="12" width="11.140625" style="18" customWidth="1"/>
    <col min="13" max="14" width="11.140625" style="18" bestFit="1" customWidth="1"/>
    <col min="15" max="15" width="11.140625" style="18" customWidth="1"/>
    <col min="16" max="17" width="11.140625" style="18" bestFit="1" customWidth="1"/>
    <col min="18" max="18" width="11.140625" style="18" customWidth="1"/>
    <col min="19" max="20" width="11.140625" style="18" bestFit="1" customWidth="1"/>
    <col min="21" max="21" width="11.140625" style="18" customWidth="1"/>
    <col min="22" max="23" width="11.140625" style="18" bestFit="1" customWidth="1"/>
    <col min="24" max="24" width="11.140625" style="18" customWidth="1"/>
    <col min="25" max="26" width="11.140625" style="18" bestFit="1" customWidth="1"/>
    <col min="27" max="16384" width="9.140625" style="18"/>
  </cols>
  <sheetData>
    <row r="1" spans="1:26" x14ac:dyDescent="0.25">
      <c r="A1" s="922" t="s">
        <v>192</v>
      </c>
      <c r="B1" s="923"/>
      <c r="C1" s="923"/>
      <c r="D1" s="923"/>
      <c r="E1" s="923"/>
      <c r="F1" s="923"/>
      <c r="G1" s="924"/>
      <c r="J1" s="20" t="s">
        <v>23</v>
      </c>
      <c r="K1" s="20" t="s">
        <v>24</v>
      </c>
      <c r="L1" s="20"/>
      <c r="M1" s="20" t="s">
        <v>23</v>
      </c>
      <c r="N1" s="20" t="s">
        <v>24</v>
      </c>
      <c r="O1" s="20"/>
      <c r="P1" s="20" t="s">
        <v>23</v>
      </c>
      <c r="Q1" s="20" t="s">
        <v>24</v>
      </c>
      <c r="R1" s="20"/>
      <c r="S1" s="20" t="s">
        <v>23</v>
      </c>
      <c r="T1" s="20" t="s">
        <v>24</v>
      </c>
      <c r="U1" s="20"/>
      <c r="V1" s="20" t="s">
        <v>23</v>
      </c>
      <c r="W1" s="20" t="s">
        <v>24</v>
      </c>
      <c r="X1" s="20"/>
      <c r="Y1" s="20" t="s">
        <v>23</v>
      </c>
      <c r="Z1" s="20" t="s">
        <v>24</v>
      </c>
    </row>
    <row r="2" spans="1:26" x14ac:dyDescent="0.25">
      <c r="A2" s="771" t="s">
        <v>1</v>
      </c>
      <c r="B2" s="765">
        <v>2010</v>
      </c>
      <c r="C2" s="765">
        <v>2015</v>
      </c>
      <c r="D2" s="765">
        <v>2020</v>
      </c>
      <c r="E2" s="765">
        <v>2025</v>
      </c>
      <c r="F2" s="765">
        <v>2030</v>
      </c>
      <c r="G2" s="774">
        <v>2035</v>
      </c>
      <c r="J2" s="1">
        <f>B2</f>
        <v>2010</v>
      </c>
      <c r="K2" s="1">
        <f>B24</f>
        <v>2010</v>
      </c>
      <c r="L2" s="1"/>
      <c r="M2" s="1">
        <v>2015</v>
      </c>
      <c r="N2" s="1">
        <v>2015</v>
      </c>
      <c r="O2" s="1"/>
      <c r="P2" s="1">
        <v>2020</v>
      </c>
      <c r="Q2" s="1">
        <v>2020</v>
      </c>
      <c r="R2" s="1"/>
      <c r="S2" s="1">
        <v>2025</v>
      </c>
      <c r="T2" s="1">
        <v>2025</v>
      </c>
      <c r="U2" s="1"/>
      <c r="V2" s="1">
        <v>2030</v>
      </c>
      <c r="W2" s="1">
        <v>2030</v>
      </c>
      <c r="X2" s="1"/>
      <c r="Y2" s="1">
        <v>2035</v>
      </c>
      <c r="Z2" s="1">
        <v>2035</v>
      </c>
    </row>
    <row r="3" spans="1:26" x14ac:dyDescent="0.25">
      <c r="A3" s="771" t="s">
        <v>2</v>
      </c>
      <c r="B3" s="765">
        <v>87</v>
      </c>
      <c r="C3" s="766">
        <v>92.85134768222683</v>
      </c>
      <c r="D3" s="766">
        <v>97.537711404563524</v>
      </c>
      <c r="E3" s="766">
        <v>107.90173342438081</v>
      </c>
      <c r="F3" s="766">
        <v>124.61622834475864</v>
      </c>
      <c r="G3" s="775">
        <v>125.74583226191764</v>
      </c>
      <c r="I3" s="21" t="s">
        <v>2</v>
      </c>
      <c r="J3" s="20">
        <f>-B3/B$66</f>
        <v>-2.933243425488874E-2</v>
      </c>
      <c r="K3" s="20">
        <f>B25/B$66</f>
        <v>3.0343897505057317E-2</v>
      </c>
      <c r="L3" s="21" t="s">
        <v>2</v>
      </c>
      <c r="M3" s="20">
        <f>-C3/C$66</f>
        <v>-3.0473185131789076E-2</v>
      </c>
      <c r="N3" s="20">
        <f>C25/C$66</f>
        <v>2.9278158263875781E-2</v>
      </c>
      <c r="O3" s="21" t="s">
        <v>2</v>
      </c>
      <c r="P3" s="20">
        <f>-D3/D$66</f>
        <v>-3.1328168221250535E-2</v>
      </c>
      <c r="Q3" s="20">
        <f>D25/D$66</f>
        <v>3.0099612604730909E-2</v>
      </c>
      <c r="R3" s="21" t="s">
        <v>2</v>
      </c>
      <c r="S3" s="20">
        <f>-E3/E$66</f>
        <v>-3.3958316360311075E-2</v>
      </c>
      <c r="T3" s="20">
        <f>E25/E$66</f>
        <v>3.2626617679514566E-2</v>
      </c>
      <c r="U3" s="21" t="s">
        <v>2</v>
      </c>
      <c r="V3" s="20">
        <f>-F3/F$66</f>
        <v>-3.8311477454065428E-2</v>
      </c>
      <c r="W3" s="20">
        <f>F25/F$66</f>
        <v>3.6809066573513842E-2</v>
      </c>
      <c r="X3" s="21" t="s">
        <v>2</v>
      </c>
      <c r="Y3" s="20">
        <f>-G3/G$66</f>
        <v>-3.7943203915635E-2</v>
      </c>
      <c r="Z3" s="20">
        <f>G25/G$66</f>
        <v>3.6455235134629713E-2</v>
      </c>
    </row>
    <row r="4" spans="1:26" x14ac:dyDescent="0.25">
      <c r="A4" s="771" t="s">
        <v>3</v>
      </c>
      <c r="B4" s="765">
        <v>108</v>
      </c>
      <c r="C4" s="766">
        <v>86.73040731479702</v>
      </c>
      <c r="D4" s="766">
        <v>92.563623036866289</v>
      </c>
      <c r="E4" s="766">
        <v>97.235464812309388</v>
      </c>
      <c r="F4" s="766">
        <v>107.56737114792178</v>
      </c>
      <c r="G4" s="775">
        <v>124.23007175143299</v>
      </c>
      <c r="I4" s="21" t="s">
        <v>3</v>
      </c>
      <c r="J4" s="20">
        <f t="shared" ref="J4:J20" si="0">-B4/B$66</f>
        <v>-3.6412677006068782E-2</v>
      </c>
      <c r="K4" s="20">
        <f t="shared" ref="K4:K20" si="1">B26/B$66</f>
        <v>3.8435603506405937E-2</v>
      </c>
      <c r="L4" s="21" t="s">
        <v>3</v>
      </c>
      <c r="M4" s="20">
        <f t="shared" ref="M4:M20" si="2">-C4/C$66</f>
        <v>-2.846433384795323E-2</v>
      </c>
      <c r="N4" s="20">
        <f t="shared" ref="N4:N20" si="3">C26/C$66</f>
        <v>2.9469705744213547E-2</v>
      </c>
      <c r="O4" s="21" t="s">
        <v>3</v>
      </c>
      <c r="P4" s="20">
        <f t="shared" ref="P4:P20" si="4">-D4/D$66</f>
        <v>-2.9730539213079103E-2</v>
      </c>
      <c r="Q4" s="20">
        <f t="shared" ref="Q4:Q20" si="5">D26/D$66</f>
        <v>2.8587765303221754E-2</v>
      </c>
      <c r="R4" s="21" t="s">
        <v>3</v>
      </c>
      <c r="S4" s="20">
        <f t="shared" ref="S4:S20" si="6">-E4/E$66</f>
        <v>-3.0601479427134107E-2</v>
      </c>
      <c r="T4" s="20">
        <f t="shared" ref="T4:T20" si="7">E26/E$66</f>
        <v>2.9425228567984501E-2</v>
      </c>
      <c r="U4" s="21" t="s">
        <v>3</v>
      </c>
      <c r="V4" s="20">
        <f t="shared" ref="V4:V20" si="8">-F4/F$66</f>
        <v>-3.307005009913723E-2</v>
      </c>
      <c r="W4" s="20">
        <f t="shared" ref="W4:W20" si="9">F26/F$66</f>
        <v>3.1798913030948971E-2</v>
      </c>
      <c r="X4" s="21" t="s">
        <v>3</v>
      </c>
      <c r="Y4" s="20">
        <f t="shared" ref="Y4:Y20" si="10">-G4/G$66</f>
        <v>-3.748583042577816E-2</v>
      </c>
      <c r="Z4" s="20">
        <f t="shared" ref="Z4:Z20" si="11">G26/G$66</f>
        <v>3.604496086425097E-2</v>
      </c>
    </row>
    <row r="5" spans="1:26" x14ac:dyDescent="0.25">
      <c r="A5" s="771" t="s">
        <v>4</v>
      </c>
      <c r="B5" s="765">
        <v>87</v>
      </c>
      <c r="C5" s="766">
        <v>107.88808738696103</v>
      </c>
      <c r="D5" s="766">
        <v>86.640534847088375</v>
      </c>
      <c r="E5" s="766">
        <v>92.467706028288418</v>
      </c>
      <c r="F5" s="766">
        <v>97.134706710946389</v>
      </c>
      <c r="G5" s="775">
        <v>107.45590683696904</v>
      </c>
      <c r="I5" s="21" t="s">
        <v>4</v>
      </c>
      <c r="J5" s="20">
        <f t="shared" si="0"/>
        <v>-2.933243425488874E-2</v>
      </c>
      <c r="K5" s="20">
        <f t="shared" si="1"/>
        <v>2.933243425488874E-2</v>
      </c>
      <c r="L5" s="21" t="s">
        <v>4</v>
      </c>
      <c r="M5" s="20">
        <f t="shared" si="2"/>
        <v>-3.540814153510468E-2</v>
      </c>
      <c r="N5" s="20">
        <f t="shared" si="3"/>
        <v>3.7414029970928686E-2</v>
      </c>
      <c r="O5" s="21" t="s">
        <v>4</v>
      </c>
      <c r="P5" s="20">
        <f t="shared" si="4"/>
        <v>-2.7828100653402348E-2</v>
      </c>
      <c r="Q5" s="20">
        <f t="shared" si="5"/>
        <v>2.884088626436021E-2</v>
      </c>
      <c r="R5" s="21" t="s">
        <v>4</v>
      </c>
      <c r="S5" s="20">
        <f t="shared" si="6"/>
        <v>-2.9100993234936819E-2</v>
      </c>
      <c r="T5" s="20">
        <f t="shared" si="7"/>
        <v>2.8011443871822191E-2</v>
      </c>
      <c r="U5" s="21" t="s">
        <v>4</v>
      </c>
      <c r="V5" s="20">
        <f t="shared" si="8"/>
        <v>-2.9862676599939013E-2</v>
      </c>
      <c r="W5" s="20">
        <f t="shared" si="9"/>
        <v>2.8744609597631341E-2</v>
      </c>
      <c r="X5" s="21" t="s">
        <v>4</v>
      </c>
      <c r="Y5" s="20">
        <f t="shared" si="10"/>
        <v>-3.2424306330583554E-2</v>
      </c>
      <c r="Z5" s="20">
        <f t="shared" si="11"/>
        <v>3.1210331191428905E-2</v>
      </c>
    </row>
    <row r="6" spans="1:26" x14ac:dyDescent="0.25">
      <c r="A6" s="771" t="s">
        <v>5</v>
      </c>
      <c r="B6" s="765">
        <v>117</v>
      </c>
      <c r="C6" s="766">
        <v>86.666161413699825</v>
      </c>
      <c r="D6" s="766">
        <v>107.47409650682434</v>
      </c>
      <c r="E6" s="766">
        <v>86.308075609506275</v>
      </c>
      <c r="F6" s="766">
        <v>92.112886623013665</v>
      </c>
      <c r="G6" s="775">
        <v>96.761978973370944</v>
      </c>
      <c r="I6" s="21" t="s">
        <v>5</v>
      </c>
      <c r="J6" s="20">
        <f t="shared" si="0"/>
        <v>-3.9447066756574514E-2</v>
      </c>
      <c r="K6" s="20">
        <f t="shared" si="1"/>
        <v>2.8995279838165879E-2</v>
      </c>
      <c r="L6" s="21" t="s">
        <v>5</v>
      </c>
      <c r="M6" s="20">
        <f t="shared" si="2"/>
        <v>-2.8443248777171127E-2</v>
      </c>
      <c r="N6" s="20">
        <f t="shared" si="3"/>
        <v>2.8542895076134594E-2</v>
      </c>
      <c r="O6" s="21" t="s">
        <v>5</v>
      </c>
      <c r="P6" s="20">
        <f t="shared" si="4"/>
        <v>-3.451963887923637E-2</v>
      </c>
      <c r="Q6" s="20">
        <f t="shared" si="5"/>
        <v>3.6602978118328557E-2</v>
      </c>
      <c r="R6" s="21" t="s">
        <v>5</v>
      </c>
      <c r="S6" s="20">
        <f t="shared" si="6"/>
        <v>-2.7162463873217253E-2</v>
      </c>
      <c r="T6" s="20">
        <f t="shared" si="7"/>
        <v>2.8249646603988113E-2</v>
      </c>
      <c r="U6" s="21" t="s">
        <v>5</v>
      </c>
      <c r="V6" s="20">
        <f t="shared" si="8"/>
        <v>-2.8318789823451609E-2</v>
      </c>
      <c r="W6" s="20">
        <f t="shared" si="9"/>
        <v>2.7354022192429363E-2</v>
      </c>
      <c r="X6" s="21" t="s">
        <v>5</v>
      </c>
      <c r="Y6" s="20">
        <f t="shared" si="10"/>
        <v>-2.9197464706581043E-2</v>
      </c>
      <c r="Z6" s="20">
        <f t="shared" si="11"/>
        <v>2.8202762283474792E-2</v>
      </c>
    </row>
    <row r="7" spans="1:26" x14ac:dyDescent="0.25">
      <c r="A7" s="771" t="s">
        <v>6</v>
      </c>
      <c r="B7" s="765">
        <v>63</v>
      </c>
      <c r="C7" s="766">
        <v>116.25742022996687</v>
      </c>
      <c r="D7" s="766">
        <v>86.116105531543937</v>
      </c>
      <c r="E7" s="766">
        <v>106.79197608059737</v>
      </c>
      <c r="F7" s="766">
        <v>85.760292439095082</v>
      </c>
      <c r="G7" s="775">
        <v>91.528261271170891</v>
      </c>
      <c r="I7" s="21" t="s">
        <v>6</v>
      </c>
      <c r="J7" s="20">
        <f t="shared" si="0"/>
        <v>-2.124072825354012E-2</v>
      </c>
      <c r="K7" s="20">
        <f t="shared" si="1"/>
        <v>2.2252191503708697E-2</v>
      </c>
      <c r="L7" s="21" t="s">
        <v>6</v>
      </c>
      <c r="M7" s="20">
        <f t="shared" si="2"/>
        <v>-3.815490004234063E-2</v>
      </c>
      <c r="N7" s="20">
        <f t="shared" si="3"/>
        <v>2.8187466907427669E-2</v>
      </c>
      <c r="O7" s="21" t="s">
        <v>6</v>
      </c>
      <c r="P7" s="20">
        <f t="shared" si="4"/>
        <v>-2.7659659036504181E-2</v>
      </c>
      <c r="Q7" s="20">
        <f t="shared" si="5"/>
        <v>2.7897082266846628E-2</v>
      </c>
      <c r="R7" s="21" t="s">
        <v>6</v>
      </c>
      <c r="S7" s="20">
        <f t="shared" si="6"/>
        <v>-3.3609058848245367E-2</v>
      </c>
      <c r="T7" s="20">
        <f t="shared" si="7"/>
        <v>3.5817862859962891E-2</v>
      </c>
      <c r="U7" s="21" t="s">
        <v>6</v>
      </c>
      <c r="V7" s="20">
        <f t="shared" si="8"/>
        <v>-2.6365775580565801E-2</v>
      </c>
      <c r="W7" s="20">
        <f t="shared" si="9"/>
        <v>2.755989435309119E-2</v>
      </c>
      <c r="X7" s="21" t="s">
        <v>6</v>
      </c>
      <c r="Y7" s="20">
        <f t="shared" si="10"/>
        <v>-2.7618215403130475E-2</v>
      </c>
      <c r="Z7" s="20">
        <f t="shared" si="11"/>
        <v>2.6812373274354925E-2</v>
      </c>
    </row>
    <row r="8" spans="1:26" x14ac:dyDescent="0.25">
      <c r="A8" s="771" t="s">
        <v>7</v>
      </c>
      <c r="B8" s="765">
        <v>94</v>
      </c>
      <c r="C8" s="766">
        <v>62.595057258350316</v>
      </c>
      <c r="D8" s="766">
        <v>115.51015676195033</v>
      </c>
      <c r="E8" s="766">
        <v>85.562580263700497</v>
      </c>
      <c r="F8" s="766">
        <v>106.10555329360903</v>
      </c>
      <c r="G8" s="775">
        <v>85.209054217746413</v>
      </c>
      <c r="I8" s="21" t="s">
        <v>7</v>
      </c>
      <c r="J8" s="20">
        <f t="shared" si="0"/>
        <v>-3.1692515171948751E-2</v>
      </c>
      <c r="K8" s="20">
        <f t="shared" si="1"/>
        <v>2.191503708698584E-2</v>
      </c>
      <c r="L8" s="21" t="s">
        <v>7</v>
      </c>
      <c r="M8" s="20">
        <f t="shared" si="2"/>
        <v>-2.0543274985051894E-2</v>
      </c>
      <c r="N8" s="20">
        <f t="shared" si="3"/>
        <v>2.1618397847331806E-2</v>
      </c>
      <c r="O8" s="21" t="s">
        <v>7</v>
      </c>
      <c r="P8" s="20">
        <f t="shared" si="4"/>
        <v>-3.710074360153677E-2</v>
      </c>
      <c r="Q8" s="20">
        <f t="shared" si="5"/>
        <v>2.7532064782728131E-2</v>
      </c>
      <c r="R8" s="21" t="s">
        <v>7</v>
      </c>
      <c r="S8" s="20">
        <f t="shared" si="6"/>
        <v>-2.6927845151213554E-2</v>
      </c>
      <c r="T8" s="20">
        <f t="shared" si="7"/>
        <v>2.7281233426138186E-2</v>
      </c>
      <c r="U8" s="21" t="s">
        <v>7</v>
      </c>
      <c r="V8" s="20">
        <f t="shared" si="8"/>
        <v>-3.2620635103102258E-2</v>
      </c>
      <c r="W8" s="20">
        <f t="shared" si="9"/>
        <v>3.4920959641529102E-2</v>
      </c>
      <c r="X8" s="21" t="s">
        <v>7</v>
      </c>
      <c r="Y8" s="20">
        <f t="shared" si="10"/>
        <v>-2.5711424875761092E-2</v>
      </c>
      <c r="Z8" s="20">
        <f t="shared" si="11"/>
        <v>2.6996880348267936E-2</v>
      </c>
    </row>
    <row r="9" spans="1:26" x14ac:dyDescent="0.25">
      <c r="A9" s="771" t="s">
        <v>8</v>
      </c>
      <c r="B9" s="765">
        <v>92</v>
      </c>
      <c r="C9" s="766">
        <v>93.63176770314611</v>
      </c>
      <c r="D9" s="766">
        <v>62.349849580627513</v>
      </c>
      <c r="E9" s="766">
        <v>115.0576613328609</v>
      </c>
      <c r="F9" s="766">
        <v>85.227400418431898</v>
      </c>
      <c r="G9" s="775">
        <v>105.6898991276701</v>
      </c>
      <c r="I9" s="21" t="s">
        <v>8</v>
      </c>
      <c r="J9" s="20">
        <f t="shared" si="0"/>
        <v>-3.1018206338503034E-2</v>
      </c>
      <c r="K9" s="20">
        <f t="shared" si="1"/>
        <v>2.7646662171274445E-2</v>
      </c>
      <c r="L9" s="21" t="s">
        <v>8</v>
      </c>
      <c r="M9" s="20">
        <f t="shared" si="2"/>
        <v>-3.072931371119773E-2</v>
      </c>
      <c r="N9" s="20">
        <f t="shared" si="3"/>
        <v>2.1280478773633722E-2</v>
      </c>
      <c r="O9" s="21" t="s">
        <v>8</v>
      </c>
      <c r="P9" s="20">
        <f t="shared" si="4"/>
        <v>-2.0026167808363977E-2</v>
      </c>
      <c r="Q9" s="20">
        <f t="shared" si="5"/>
        <v>2.1105454398964982E-2</v>
      </c>
      <c r="R9" s="21" t="s">
        <v>8</v>
      </c>
      <c r="S9" s="20">
        <f t="shared" si="6"/>
        <v>-3.6210395692642158E-2</v>
      </c>
      <c r="T9" s="20">
        <f t="shared" si="7"/>
        <v>2.6911163182163193E-2</v>
      </c>
      <c r="U9" s="21" t="s">
        <v>8</v>
      </c>
      <c r="V9" s="20">
        <f t="shared" si="8"/>
        <v>-2.6201945548905661E-2</v>
      </c>
      <c r="W9" s="20">
        <f t="shared" si="9"/>
        <v>2.6585141154308642E-2</v>
      </c>
      <c r="X9" s="21" t="s">
        <v>8</v>
      </c>
      <c r="Y9" s="20">
        <f t="shared" si="10"/>
        <v>-3.1891421944475702E-2</v>
      </c>
      <c r="Z9" s="20">
        <f t="shared" si="11"/>
        <v>3.4190910926999316E-2</v>
      </c>
    </row>
    <row r="10" spans="1:26" x14ac:dyDescent="0.25">
      <c r="A10" s="771" t="s">
        <v>9</v>
      </c>
      <c r="B10" s="765">
        <v>67</v>
      </c>
      <c r="C10" s="766">
        <v>91.411127090993659</v>
      </c>
      <c r="D10" s="766">
        <v>93.032450187681349</v>
      </c>
      <c r="E10" s="766">
        <v>61.950761131729124</v>
      </c>
      <c r="F10" s="766">
        <v>114.32120111837669</v>
      </c>
      <c r="G10" s="775">
        <v>84.68187751395962</v>
      </c>
      <c r="I10" s="21" t="s">
        <v>9</v>
      </c>
      <c r="J10" s="20">
        <f t="shared" si="0"/>
        <v>-2.2589345920431558E-2</v>
      </c>
      <c r="K10" s="20">
        <f t="shared" si="1"/>
        <v>3.1692515171948751E-2</v>
      </c>
      <c r="L10" s="21" t="s">
        <v>9</v>
      </c>
      <c r="M10" s="20">
        <f t="shared" si="2"/>
        <v>-3.000051446191937E-2</v>
      </c>
      <c r="N10" s="20">
        <f t="shared" si="3"/>
        <v>2.6825142234186951E-2</v>
      </c>
      <c r="O10" s="21" t="s">
        <v>9</v>
      </c>
      <c r="P10" s="20">
        <f t="shared" si="4"/>
        <v>-2.9881121953189781E-2</v>
      </c>
      <c r="Q10" s="20">
        <f t="shared" si="5"/>
        <v>2.0759301649214294E-2</v>
      </c>
      <c r="R10" s="21" t="s">
        <v>9</v>
      </c>
      <c r="S10" s="20">
        <f t="shared" si="6"/>
        <v>-1.9496846607637276E-2</v>
      </c>
      <c r="T10" s="20">
        <f t="shared" si="7"/>
        <v>2.0613348080438972E-2</v>
      </c>
      <c r="U10" s="21" t="s">
        <v>9</v>
      </c>
      <c r="V10" s="20">
        <f t="shared" si="8"/>
        <v>-3.5146418547120015E-2</v>
      </c>
      <c r="W10" s="20">
        <f t="shared" si="9"/>
        <v>2.6203999456509218E-2</v>
      </c>
      <c r="X10" s="21" t="s">
        <v>9</v>
      </c>
      <c r="Y10" s="20">
        <f t="shared" si="10"/>
        <v>-2.5552351824896943E-2</v>
      </c>
      <c r="Z10" s="20">
        <f t="shared" si="11"/>
        <v>2.6008997649130092E-2</v>
      </c>
    </row>
    <row r="11" spans="1:26" x14ac:dyDescent="0.25">
      <c r="A11" s="771" t="s">
        <v>10</v>
      </c>
      <c r="B11" s="765">
        <v>95</v>
      </c>
      <c r="C11" s="766">
        <v>66.531534148387308</v>
      </c>
      <c r="D11" s="766">
        <v>90.771977964134578</v>
      </c>
      <c r="E11" s="766">
        <v>92.381964724923321</v>
      </c>
      <c r="F11" s="766">
        <v>61.517599697824195</v>
      </c>
      <c r="G11" s="775">
        <v>113.52186412077511</v>
      </c>
      <c r="I11" s="21" t="s">
        <v>10</v>
      </c>
      <c r="J11" s="20">
        <f t="shared" si="0"/>
        <v>-3.2029669588671608E-2</v>
      </c>
      <c r="K11" s="20">
        <f t="shared" si="1"/>
        <v>3.6412677006068782E-2</v>
      </c>
      <c r="L11" s="21" t="s">
        <v>10</v>
      </c>
      <c r="M11" s="20">
        <f t="shared" si="2"/>
        <v>-2.1835200110873931E-2</v>
      </c>
      <c r="N11" s="20">
        <f t="shared" si="3"/>
        <v>3.0703572014616539E-2</v>
      </c>
      <c r="O11" s="21" t="s">
        <v>10</v>
      </c>
      <c r="P11" s="20">
        <f t="shared" si="4"/>
        <v>-2.9155080168335845E-2</v>
      </c>
      <c r="Q11" s="20">
        <f t="shared" si="5"/>
        <v>2.6128004816990059E-2</v>
      </c>
      <c r="R11" s="21" t="s">
        <v>10</v>
      </c>
      <c r="S11" s="20">
        <f t="shared" si="6"/>
        <v>-2.9074009142907767E-2</v>
      </c>
      <c r="T11" s="20">
        <f t="shared" si="7"/>
        <v>2.0244144968744437E-2</v>
      </c>
      <c r="U11" s="21" t="s">
        <v>10</v>
      </c>
      <c r="V11" s="20">
        <f t="shared" si="8"/>
        <v>-1.8912706355797376E-2</v>
      </c>
      <c r="W11" s="20">
        <f t="shared" si="9"/>
        <v>2.0040867560692708E-2</v>
      </c>
      <c r="X11" s="21" t="s">
        <v>10</v>
      </c>
      <c r="Y11" s="20">
        <f t="shared" si="10"/>
        <v>-3.4254679950311784E-2</v>
      </c>
      <c r="Z11" s="20">
        <f t="shared" si="11"/>
        <v>2.5596765849667951E-2</v>
      </c>
    </row>
    <row r="12" spans="1:26" x14ac:dyDescent="0.25">
      <c r="A12" s="772" t="s">
        <v>11</v>
      </c>
      <c r="B12" s="767">
        <v>110</v>
      </c>
      <c r="C12" s="768">
        <v>94.009725429746581</v>
      </c>
      <c r="D12" s="768">
        <v>65.838013239049459</v>
      </c>
      <c r="E12" s="768">
        <v>89.825776053929459</v>
      </c>
      <c r="F12" s="768">
        <v>91.418980404742896</v>
      </c>
      <c r="G12" s="776">
        <v>60.876343754626461</v>
      </c>
      <c r="I12" s="21" t="s">
        <v>11</v>
      </c>
      <c r="J12" s="20">
        <f t="shared" si="0"/>
        <v>-3.7086985839514496E-2</v>
      </c>
      <c r="K12" s="20">
        <f t="shared" si="1"/>
        <v>3.9784221173297371E-2</v>
      </c>
      <c r="L12" s="21" t="s">
        <v>11</v>
      </c>
      <c r="M12" s="20">
        <f t="shared" si="2"/>
        <v>-3.0853356884099258E-2</v>
      </c>
      <c r="N12" s="20">
        <f t="shared" si="3"/>
        <v>3.5203980309744413E-2</v>
      </c>
      <c r="O12" s="21" t="s">
        <v>11</v>
      </c>
      <c r="P12" s="20">
        <f t="shared" si="4"/>
        <v>-2.1146532191541237E-2</v>
      </c>
      <c r="Q12" s="20">
        <f t="shared" si="5"/>
        <v>2.9844209610554392E-2</v>
      </c>
      <c r="R12" s="21" t="s">
        <v>11</v>
      </c>
      <c r="S12" s="20">
        <f t="shared" si="6"/>
        <v>-2.826953769642182E-2</v>
      </c>
      <c r="T12" s="20">
        <f t="shared" si="7"/>
        <v>2.5427280287824112E-2</v>
      </c>
      <c r="U12" s="21" t="s">
        <v>11</v>
      </c>
      <c r="V12" s="20">
        <f t="shared" si="8"/>
        <v>-2.8105458279160538E-2</v>
      </c>
      <c r="W12" s="20">
        <f t="shared" si="9"/>
        <v>1.9641487892861013E-2</v>
      </c>
      <c r="X12" s="21" t="s">
        <v>11</v>
      </c>
      <c r="Y12" s="20">
        <f t="shared" si="10"/>
        <v>-1.8369145785355985E-2</v>
      </c>
      <c r="Z12" s="20">
        <f t="shared" si="11"/>
        <v>1.9536240626151356E-2</v>
      </c>
    </row>
    <row r="13" spans="1:26" x14ac:dyDescent="0.25">
      <c r="A13" s="772" t="s">
        <v>12</v>
      </c>
      <c r="B13" s="767">
        <v>98</v>
      </c>
      <c r="C13" s="768">
        <v>108.45648251457968</v>
      </c>
      <c r="D13" s="768">
        <v>92.690583111561324</v>
      </c>
      <c r="E13" s="768">
        <v>64.914175742323934</v>
      </c>
      <c r="F13" s="768">
        <v>88.565342817741367</v>
      </c>
      <c r="G13" s="776">
        <v>90.136191361524538</v>
      </c>
      <c r="I13" s="21" t="s">
        <v>12</v>
      </c>
      <c r="J13" s="20">
        <f t="shared" si="0"/>
        <v>-3.3041132838840186E-2</v>
      </c>
      <c r="K13" s="20">
        <f t="shared" si="1"/>
        <v>3.8772757923128794E-2</v>
      </c>
      <c r="L13" s="21" t="s">
        <v>12</v>
      </c>
      <c r="M13" s="20">
        <f t="shared" si="2"/>
        <v>-3.5594684976684096E-2</v>
      </c>
      <c r="N13" s="20">
        <f t="shared" si="3"/>
        <v>3.8317664510787858E-2</v>
      </c>
      <c r="O13" s="21" t="s">
        <v>12</v>
      </c>
      <c r="P13" s="20">
        <f t="shared" si="4"/>
        <v>-2.977131755942487E-2</v>
      </c>
      <c r="Q13" s="20">
        <f t="shared" si="5"/>
        <v>3.408881910135525E-2</v>
      </c>
      <c r="R13" s="21" t="s">
        <v>12</v>
      </c>
      <c r="S13" s="20">
        <f t="shared" si="6"/>
        <v>-2.0429478249962756E-2</v>
      </c>
      <c r="T13" s="20">
        <f t="shared" si="7"/>
        <v>2.8933618704045143E-2</v>
      </c>
      <c r="U13" s="21" t="s">
        <v>12</v>
      </c>
      <c r="V13" s="20">
        <f t="shared" si="8"/>
        <v>-2.7228148208645303E-2</v>
      </c>
      <c r="W13" s="20">
        <f t="shared" si="9"/>
        <v>2.457671678035353E-2</v>
      </c>
      <c r="X13" s="21" t="s">
        <v>12</v>
      </c>
      <c r="Y13" s="20">
        <f t="shared" si="10"/>
        <v>-2.7198164960929635E-2</v>
      </c>
      <c r="Z13" s="20">
        <f t="shared" si="11"/>
        <v>1.9074267581937067E-2</v>
      </c>
    </row>
    <row r="14" spans="1:26" x14ac:dyDescent="0.25">
      <c r="A14" s="772" t="s">
        <v>13</v>
      </c>
      <c r="B14" s="767">
        <v>126</v>
      </c>
      <c r="C14" s="768">
        <v>95.627931686359886</v>
      </c>
      <c r="D14" s="768">
        <v>105.83131735558275</v>
      </c>
      <c r="E14" s="768">
        <v>90.447028058788263</v>
      </c>
      <c r="F14" s="768">
        <v>63.342942483299112</v>
      </c>
      <c r="G14" s="776">
        <v>86.421638293408321</v>
      </c>
      <c r="I14" s="21" t="s">
        <v>13</v>
      </c>
      <c r="J14" s="20">
        <f t="shared" si="0"/>
        <v>-4.248145650708024E-2</v>
      </c>
      <c r="K14" s="20">
        <f t="shared" si="1"/>
        <v>3.3378287255563049E-2</v>
      </c>
      <c r="L14" s="21" t="s">
        <v>13</v>
      </c>
      <c r="M14" s="20">
        <f t="shared" si="2"/>
        <v>-3.1384441247117457E-2</v>
      </c>
      <c r="N14" s="20">
        <f t="shared" si="3"/>
        <v>3.7277419902456137E-2</v>
      </c>
      <c r="O14" s="21" t="s">
        <v>13</v>
      </c>
      <c r="P14" s="20">
        <f t="shared" si="4"/>
        <v>-3.3991994126664787E-2</v>
      </c>
      <c r="Q14" s="20">
        <f t="shared" si="5"/>
        <v>3.7038227932539865E-2</v>
      </c>
      <c r="R14" s="21" t="s">
        <v>13</v>
      </c>
      <c r="S14" s="20">
        <f t="shared" si="6"/>
        <v>-2.8465055149672538E-2</v>
      </c>
      <c r="T14" s="20">
        <f t="shared" si="7"/>
        <v>3.2990250336259574E-2</v>
      </c>
      <c r="U14" s="21" t="s">
        <v>13</v>
      </c>
      <c r="V14" s="20">
        <f t="shared" si="8"/>
        <v>-1.9473881893691151E-2</v>
      </c>
      <c r="W14" s="20">
        <f t="shared" si="9"/>
        <v>2.7916289299305858E-2</v>
      </c>
      <c r="X14" s="21" t="s">
        <v>13</v>
      </c>
      <c r="Y14" s="20">
        <f t="shared" si="10"/>
        <v>-2.6077316325362841E-2</v>
      </c>
      <c r="Z14" s="20">
        <f t="shared" si="11"/>
        <v>2.3824749001541086E-2</v>
      </c>
    </row>
    <row r="15" spans="1:26" x14ac:dyDescent="0.25">
      <c r="A15" s="772" t="s">
        <v>14</v>
      </c>
      <c r="B15" s="767">
        <v>110</v>
      </c>
      <c r="C15" s="768">
        <v>120.58722459704886</v>
      </c>
      <c r="D15" s="768">
        <v>91.51989584138353</v>
      </c>
      <c r="E15" s="768">
        <v>101.2849590107874</v>
      </c>
      <c r="F15" s="768">
        <v>86.561556243338728</v>
      </c>
      <c r="G15" s="776">
        <v>60.621822475170937</v>
      </c>
      <c r="I15" s="21" t="s">
        <v>14</v>
      </c>
      <c r="J15" s="20">
        <f t="shared" si="0"/>
        <v>-3.7086985839514496E-2</v>
      </c>
      <c r="K15" s="20">
        <f t="shared" si="1"/>
        <v>4.0121375590020228E-2</v>
      </c>
      <c r="L15" s="21" t="s">
        <v>14</v>
      </c>
      <c r="M15" s="20">
        <f t="shared" si="2"/>
        <v>-3.957591258934294E-2</v>
      </c>
      <c r="N15" s="20">
        <f t="shared" si="3"/>
        <v>3.1788333862573438E-2</v>
      </c>
      <c r="O15" s="21" t="s">
        <v>14</v>
      </c>
      <c r="P15" s="20">
        <f t="shared" si="4"/>
        <v>-2.9395304146699965E-2</v>
      </c>
      <c r="Q15" s="20">
        <f t="shared" si="5"/>
        <v>3.5692879083318307E-2</v>
      </c>
      <c r="R15" s="21" t="s">
        <v>14</v>
      </c>
      <c r="S15" s="20">
        <f t="shared" si="6"/>
        <v>-3.1875916831678057E-2</v>
      </c>
      <c r="T15" s="20">
        <f t="shared" si="7"/>
        <v>3.5506545416163715E-2</v>
      </c>
      <c r="U15" s="21" t="s">
        <v>14</v>
      </c>
      <c r="V15" s="20">
        <f t="shared" si="8"/>
        <v>-2.6612112679503769E-2</v>
      </c>
      <c r="W15" s="20">
        <f t="shared" si="9"/>
        <v>3.1530082938460074E-2</v>
      </c>
      <c r="X15" s="21" t="s">
        <v>14</v>
      </c>
      <c r="Y15" s="20">
        <f t="shared" si="10"/>
        <v>-1.8292345205698331E-2</v>
      </c>
      <c r="Z15" s="20">
        <f t="shared" si="11"/>
        <v>2.6806908081585028E-2</v>
      </c>
    </row>
    <row r="16" spans="1:26" x14ac:dyDescent="0.25">
      <c r="A16" s="772" t="s">
        <v>15</v>
      </c>
      <c r="B16" s="767">
        <v>86</v>
      </c>
      <c r="C16" s="768">
        <v>101.93890466820362</v>
      </c>
      <c r="D16" s="768">
        <v>111.75026902183475</v>
      </c>
      <c r="E16" s="768">
        <v>84.813072158352014</v>
      </c>
      <c r="F16" s="768">
        <v>93.862525281123354</v>
      </c>
      <c r="G16" s="776">
        <v>80.218092998373209</v>
      </c>
      <c r="I16" s="21" t="s">
        <v>15</v>
      </c>
      <c r="J16" s="20">
        <f t="shared" si="0"/>
        <v>-2.8995279838165879E-2</v>
      </c>
      <c r="K16" s="20">
        <f t="shared" si="1"/>
        <v>3.4726904922454484E-2</v>
      </c>
      <c r="L16" s="21" t="s">
        <v>15</v>
      </c>
      <c r="M16" s="20">
        <f t="shared" si="2"/>
        <v>-3.3455659951401866E-2</v>
      </c>
      <c r="N16" s="20">
        <f t="shared" si="3"/>
        <v>3.743401302811028E-2</v>
      </c>
      <c r="O16" s="21" t="s">
        <v>15</v>
      </c>
      <c r="P16" s="20">
        <f t="shared" si="4"/>
        <v>-3.5893104075048483E-2</v>
      </c>
      <c r="Q16" s="20">
        <f t="shared" si="5"/>
        <v>2.9818813268459591E-2</v>
      </c>
      <c r="R16" s="21" t="s">
        <v>15</v>
      </c>
      <c r="S16" s="20">
        <f t="shared" si="6"/>
        <v>-2.6691963552760104E-2</v>
      </c>
      <c r="T16" s="20">
        <f t="shared" si="7"/>
        <v>3.3521747885245555E-2</v>
      </c>
      <c r="U16" s="21" t="s">
        <v>15</v>
      </c>
      <c r="V16" s="20">
        <f t="shared" si="8"/>
        <v>-2.8856691209918583E-2</v>
      </c>
      <c r="W16" s="20">
        <f t="shared" si="9"/>
        <v>3.3245646046646461E-2</v>
      </c>
      <c r="X16" s="21" t="s">
        <v>15</v>
      </c>
      <c r="Y16" s="20">
        <f t="shared" si="10"/>
        <v>-2.4205426180812249E-2</v>
      </c>
      <c r="Z16" s="20">
        <f t="shared" si="11"/>
        <v>2.9662039080468362E-2</v>
      </c>
    </row>
    <row r="17" spans="1:26" x14ac:dyDescent="0.25">
      <c r="A17" s="772" t="s">
        <v>16</v>
      </c>
      <c r="B17" s="767">
        <v>66</v>
      </c>
      <c r="C17" s="768">
        <v>76.629460888519631</v>
      </c>
      <c r="D17" s="768">
        <v>90.831666375472565</v>
      </c>
      <c r="E17" s="768">
        <v>99.573986852212016</v>
      </c>
      <c r="F17" s="768">
        <v>75.571860416204984</v>
      </c>
      <c r="G17" s="776">
        <v>83.635287324738684</v>
      </c>
      <c r="I17" s="21" t="s">
        <v>16</v>
      </c>
      <c r="J17" s="20">
        <f t="shared" si="0"/>
        <v>-2.2252191503708697E-2</v>
      </c>
      <c r="K17" s="20">
        <f t="shared" si="1"/>
        <v>1.8880647336480108E-2</v>
      </c>
      <c r="L17" s="21" t="s">
        <v>16</v>
      </c>
      <c r="M17" s="20">
        <f t="shared" si="2"/>
        <v>-2.5149271459115625E-2</v>
      </c>
      <c r="N17" s="20">
        <f t="shared" si="3"/>
        <v>3.1819586354872108E-2</v>
      </c>
      <c r="O17" s="21" t="s">
        <v>16</v>
      </c>
      <c r="P17" s="20">
        <f t="shared" si="4"/>
        <v>-2.9174251507957497E-2</v>
      </c>
      <c r="Q17" s="20">
        <f t="shared" si="5"/>
        <v>3.4484732070857671E-2</v>
      </c>
      <c r="R17" s="21" t="s">
        <v>16</v>
      </c>
      <c r="S17" s="20">
        <f t="shared" si="6"/>
        <v>-3.1337447874779358E-2</v>
      </c>
      <c r="T17" s="20">
        <f t="shared" si="7"/>
        <v>2.750257193483744E-2</v>
      </c>
      <c r="U17" s="21" t="s">
        <v>16</v>
      </c>
      <c r="V17" s="20">
        <f t="shared" si="8"/>
        <v>-2.3233487844675185E-2</v>
      </c>
      <c r="W17" s="20">
        <f t="shared" si="9"/>
        <v>3.082413452928769E-2</v>
      </c>
      <c r="X17" s="21" t="s">
        <v>16</v>
      </c>
      <c r="Y17" s="20">
        <f t="shared" si="10"/>
        <v>-2.5236548237204285E-2</v>
      </c>
      <c r="Z17" s="20">
        <f t="shared" si="11"/>
        <v>3.0714860387289652E-2</v>
      </c>
    </row>
    <row r="18" spans="1:26" x14ac:dyDescent="0.25">
      <c r="A18" s="772" t="s">
        <v>17</v>
      </c>
      <c r="B18" s="767">
        <v>36</v>
      </c>
      <c r="C18" s="768">
        <v>56.20793885674226</v>
      </c>
      <c r="D18" s="768">
        <v>65.260364427985365</v>
      </c>
      <c r="E18" s="768">
        <v>77.355465907402632</v>
      </c>
      <c r="F18" s="768">
        <v>84.800735828957428</v>
      </c>
      <c r="G18" s="776">
        <v>64.359674387338032</v>
      </c>
      <c r="I18" s="21" t="s">
        <v>17</v>
      </c>
      <c r="J18" s="20">
        <f t="shared" si="0"/>
        <v>-1.2137559002022926E-2</v>
      </c>
      <c r="K18" s="20">
        <f t="shared" si="1"/>
        <v>1.449763991908294E-2</v>
      </c>
      <c r="L18" s="21" t="s">
        <v>17</v>
      </c>
      <c r="M18" s="20">
        <f t="shared" si="2"/>
        <v>-1.8447065868335808E-2</v>
      </c>
      <c r="N18" s="20">
        <f t="shared" si="3"/>
        <v>1.6617334007254368E-2</v>
      </c>
      <c r="O18" s="21" t="s">
        <v>17</v>
      </c>
      <c r="P18" s="20">
        <f t="shared" si="4"/>
        <v>-2.0960996988128883E-2</v>
      </c>
      <c r="Q18" s="20">
        <f t="shared" si="5"/>
        <v>2.8156003846882383E-2</v>
      </c>
      <c r="R18" s="21" t="s">
        <v>17</v>
      </c>
      <c r="S18" s="20">
        <f t="shared" si="6"/>
        <v>-2.4344941458459342E-2</v>
      </c>
      <c r="T18" s="20">
        <f t="shared" si="7"/>
        <v>3.0551027933249254E-2</v>
      </c>
      <c r="U18" s="21" t="s">
        <v>17</v>
      </c>
      <c r="V18" s="20">
        <f t="shared" si="8"/>
        <v>-2.607077362196468E-2</v>
      </c>
      <c r="W18" s="20">
        <f t="shared" si="9"/>
        <v>2.4291456889559849E-2</v>
      </c>
      <c r="X18" s="21" t="s">
        <v>17</v>
      </c>
      <c r="Y18" s="20">
        <f t="shared" si="10"/>
        <v>-1.9420224156106732E-2</v>
      </c>
      <c r="Z18" s="20">
        <f t="shared" si="11"/>
        <v>2.7353989604398957E-2</v>
      </c>
    </row>
    <row r="19" spans="1:26" x14ac:dyDescent="0.25">
      <c r="A19" s="772" t="s">
        <v>18</v>
      </c>
      <c r="B19" s="767">
        <v>28</v>
      </c>
      <c r="C19" s="768">
        <v>27.606327523887348</v>
      </c>
      <c r="D19" s="768">
        <v>43.102632486718363</v>
      </c>
      <c r="E19" s="768">
        <v>50.044416520200315</v>
      </c>
      <c r="F19" s="768">
        <v>59.319453544518296</v>
      </c>
      <c r="G19" s="776">
        <v>65.028802432245769</v>
      </c>
      <c r="I19" s="21" t="s">
        <v>18</v>
      </c>
      <c r="J19" s="20">
        <f t="shared" si="0"/>
        <v>-9.440323668240054E-3</v>
      </c>
      <c r="K19" s="20">
        <f t="shared" si="1"/>
        <v>7.0802427511800405E-3</v>
      </c>
      <c r="L19" s="21" t="s">
        <v>18</v>
      </c>
      <c r="M19" s="20">
        <f t="shared" si="2"/>
        <v>-9.0602102225087258E-3</v>
      </c>
      <c r="N19" s="20">
        <f t="shared" si="3"/>
        <v>1.2451082263273757E-2</v>
      </c>
      <c r="O19" s="21" t="s">
        <v>18</v>
      </c>
      <c r="P19" s="20">
        <f t="shared" si="4"/>
        <v>-1.3844148092852147E-2</v>
      </c>
      <c r="Q19" s="20">
        <f t="shared" si="5"/>
        <v>1.434838958737881E-2</v>
      </c>
      <c r="R19" s="21" t="s">
        <v>18</v>
      </c>
      <c r="S19" s="20">
        <f t="shared" si="6"/>
        <v>-1.5749738899710288E-2</v>
      </c>
      <c r="T19" s="20">
        <f t="shared" si="7"/>
        <v>2.4340825994883377E-2</v>
      </c>
      <c r="U19" s="21" t="s">
        <v>18</v>
      </c>
      <c r="V19" s="20">
        <f t="shared" si="8"/>
        <v>-1.823691775336804E-2</v>
      </c>
      <c r="W19" s="20">
        <f t="shared" si="9"/>
        <v>2.6331245680997453E-2</v>
      </c>
      <c r="X19" s="21" t="s">
        <v>18</v>
      </c>
      <c r="Y19" s="20">
        <f t="shared" si="10"/>
        <v>-1.9622130345734724E-2</v>
      </c>
      <c r="Z19" s="20">
        <f t="shared" si="11"/>
        <v>2.1035298213850907E-2</v>
      </c>
    </row>
    <row r="20" spans="1:26" ht="15.75" thickBot="1" x14ac:dyDescent="0.3">
      <c r="A20" s="773" t="s">
        <v>19</v>
      </c>
      <c r="B20" s="769">
        <v>13</v>
      </c>
      <c r="C20" s="770">
        <v>26.676898704801857</v>
      </c>
      <c r="D20" s="770">
        <v>35.319710426160611</v>
      </c>
      <c r="E20" s="770">
        <v>51.025973123905075</v>
      </c>
      <c r="F20" s="770">
        <v>65.762062111967168</v>
      </c>
      <c r="G20" s="777">
        <v>81.385046902710968</v>
      </c>
      <c r="I20" s="21" t="s">
        <v>19</v>
      </c>
      <c r="J20" s="20">
        <f t="shared" si="0"/>
        <v>-4.3830074173971676E-3</v>
      </c>
      <c r="K20" s="20">
        <f t="shared" si="1"/>
        <v>5.7316250842886045E-3</v>
      </c>
      <c r="L20" s="21" t="s">
        <v>19</v>
      </c>
      <c r="M20" s="20">
        <f t="shared" si="2"/>
        <v>-8.7551779620428545E-3</v>
      </c>
      <c r="N20" s="20">
        <f t="shared" si="3"/>
        <v>9.4428451645281967E-3</v>
      </c>
      <c r="O20" s="21" t="s">
        <v>19</v>
      </c>
      <c r="P20" s="20">
        <f t="shared" si="4"/>
        <v>-1.1344348906927971E-2</v>
      </c>
      <c r="Q20" s="20">
        <f t="shared" si="5"/>
        <v>1.6223558163123437E-2</v>
      </c>
      <c r="R20" s="21" t="s">
        <v>19</v>
      </c>
      <c r="S20" s="20">
        <f t="shared" si="6"/>
        <v>-1.6058649689336464E-2</v>
      </c>
      <c r="T20" s="20">
        <f t="shared" si="7"/>
        <v>2.2681304525708518E-2</v>
      </c>
      <c r="U20" s="21" t="s">
        <v>19</v>
      </c>
      <c r="V20" s="20">
        <f t="shared" si="8"/>
        <v>-2.0217605631309001E-2</v>
      </c>
      <c r="W20" s="20">
        <f t="shared" si="9"/>
        <v>3.4779914147553048E-2</v>
      </c>
      <c r="X20" s="21" t="s">
        <v>19</v>
      </c>
      <c r="Y20" s="20">
        <f t="shared" si="10"/>
        <v>-2.4557548944294436E-2</v>
      </c>
      <c r="Z20" s="20">
        <f t="shared" si="11"/>
        <v>4.5414680381919786E-2</v>
      </c>
    </row>
    <row r="21" spans="1:26" ht="15.75" thickTop="1" x14ac:dyDescent="0.25">
      <c r="A21" s="772" t="s">
        <v>20</v>
      </c>
      <c r="B21" s="767">
        <v>1483</v>
      </c>
      <c r="C21" s="768">
        <v>1512.3038050984185</v>
      </c>
      <c r="D21" s="768">
        <v>1534.1409581070291</v>
      </c>
      <c r="E21" s="768">
        <v>1554.9427768361973</v>
      </c>
      <c r="F21" s="768">
        <v>1583.5686989258711</v>
      </c>
      <c r="G21" s="776">
        <v>1607.5076460051498</v>
      </c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 x14ac:dyDescent="0.25">
      <c r="A22" s="764"/>
      <c r="B22" s="764"/>
      <c r="C22" s="764"/>
      <c r="D22" s="764"/>
      <c r="E22" s="764"/>
      <c r="F22" s="764"/>
      <c r="G22" s="764"/>
    </row>
    <row r="23" spans="1:26" x14ac:dyDescent="0.25">
      <c r="A23" s="922" t="s">
        <v>193</v>
      </c>
      <c r="B23" s="923"/>
      <c r="C23" s="923"/>
      <c r="D23" s="923"/>
      <c r="E23" s="923"/>
      <c r="F23" s="923"/>
      <c r="G23" s="924"/>
    </row>
    <row r="24" spans="1:26" x14ac:dyDescent="0.25">
      <c r="A24" s="771" t="s">
        <v>1</v>
      </c>
      <c r="B24" s="765">
        <v>2010</v>
      </c>
      <c r="C24" s="765">
        <v>2015</v>
      </c>
      <c r="D24" s="765">
        <v>2020</v>
      </c>
      <c r="E24" s="765">
        <v>2025</v>
      </c>
      <c r="F24" s="765">
        <v>2030</v>
      </c>
      <c r="G24" s="774">
        <v>2035</v>
      </c>
      <c r="Q24" s="919" t="s">
        <v>223</v>
      </c>
      <c r="R24" s="918"/>
      <c r="S24" s="920">
        <f>(SUM(B$48:B$50,B$61:B$65)/SUM(B$51:B$60))*100</f>
        <v>54.158004158004161</v>
      </c>
    </row>
    <row r="25" spans="1:26" x14ac:dyDescent="0.25">
      <c r="A25" s="771" t="s">
        <v>2</v>
      </c>
      <c r="B25" s="765">
        <v>90</v>
      </c>
      <c r="C25" s="766">
        <v>89.2101183613552</v>
      </c>
      <c r="D25" s="766">
        <v>93.712703114188486</v>
      </c>
      <c r="E25" s="766">
        <v>103.6702928979345</v>
      </c>
      <c r="F25" s="766">
        <v>119.72931742927791</v>
      </c>
      <c r="G25" s="775">
        <v>120.81462315360716</v>
      </c>
      <c r="Q25" s="919" t="s">
        <v>224</v>
      </c>
      <c r="R25" s="918"/>
      <c r="S25" s="920">
        <f>(SUM(B$48:B$50)/SUM(B$51:B$60))*100</f>
        <v>29.781704781704782</v>
      </c>
    </row>
    <row r="26" spans="1:26" x14ac:dyDescent="0.25">
      <c r="A26" s="771" t="s">
        <v>3</v>
      </c>
      <c r="B26" s="765">
        <v>114</v>
      </c>
      <c r="C26" s="766">
        <v>89.79376072160008</v>
      </c>
      <c r="D26" s="766">
        <v>89.00568913427945</v>
      </c>
      <c r="E26" s="766">
        <v>93.497956000108758</v>
      </c>
      <c r="F26" s="766">
        <v>103.43272749350363</v>
      </c>
      <c r="G26" s="775">
        <v>119.45495200672315</v>
      </c>
      <c r="Q26" s="919" t="s">
        <v>225</v>
      </c>
      <c r="R26" s="918"/>
      <c r="S26" s="920">
        <f>(SUM(B$61:B$65)/SUM(B$51:B$60))*100</f>
        <v>24.376299376299375</v>
      </c>
    </row>
    <row r="27" spans="1:26" x14ac:dyDescent="0.25">
      <c r="A27" s="771" t="s">
        <v>4</v>
      </c>
      <c r="B27" s="765">
        <v>87</v>
      </c>
      <c r="C27" s="766">
        <v>114</v>
      </c>
      <c r="D27" s="766">
        <v>89.79376072160008</v>
      </c>
      <c r="E27" s="766">
        <v>89.00568913427945</v>
      </c>
      <c r="F27" s="766">
        <v>93.497956000108758</v>
      </c>
      <c r="G27" s="775">
        <v>103.43272749350363</v>
      </c>
      <c r="Q27" s="919" t="s">
        <v>226</v>
      </c>
      <c r="R27" s="918"/>
      <c r="S27" s="920">
        <f>(SUM(B$61:B$65)/SUM(B$48:B$50))*100</f>
        <v>81.849912739965092</v>
      </c>
    </row>
    <row r="28" spans="1:26" x14ac:dyDescent="0.25">
      <c r="A28" s="771" t="s">
        <v>5</v>
      </c>
      <c r="B28" s="765">
        <v>86</v>
      </c>
      <c r="C28" s="766">
        <v>86.96978222361156</v>
      </c>
      <c r="D28" s="766">
        <v>113.96040429300824</v>
      </c>
      <c r="E28" s="766">
        <v>89.762572586168318</v>
      </c>
      <c r="F28" s="766">
        <v>88.97477472035348</v>
      </c>
      <c r="G28" s="775">
        <v>93.465481283704293</v>
      </c>
      <c r="Q28" s="919" t="s">
        <v>227</v>
      </c>
      <c r="R28" s="918"/>
      <c r="S28" s="921">
        <f>(B$21/B$43)*100</f>
        <v>100</v>
      </c>
    </row>
    <row r="29" spans="1:26" x14ac:dyDescent="0.25">
      <c r="A29" s="771" t="s">
        <v>6</v>
      </c>
      <c r="B29" s="765">
        <v>66</v>
      </c>
      <c r="C29" s="766">
        <v>85.88679781203993</v>
      </c>
      <c r="D29" s="766">
        <v>86.855303506935698</v>
      </c>
      <c r="E29" s="766">
        <v>113.81039769874333</v>
      </c>
      <c r="F29" s="766">
        <v>89.644417706939493</v>
      </c>
      <c r="G29" s="775">
        <v>88.857656823009307</v>
      </c>
      <c r="Q29" s="919" t="s">
        <v>228</v>
      </c>
      <c r="R29" s="918"/>
      <c r="S29" s="921">
        <f>(SUM(B$48)/SUM(B$28:B$33))*1000</f>
        <v>353.29341317365271</v>
      </c>
    </row>
    <row r="30" spans="1:26" x14ac:dyDescent="0.25">
      <c r="A30" s="771" t="s">
        <v>7</v>
      </c>
      <c r="B30" s="765">
        <v>65</v>
      </c>
      <c r="C30" s="766">
        <v>65.870940834515309</v>
      </c>
      <c r="D30" s="766">
        <v>85.718851168831236</v>
      </c>
      <c r="E30" s="766">
        <v>86.685463007109576</v>
      </c>
      <c r="F30" s="766">
        <v>113.58784807828151</v>
      </c>
      <c r="G30" s="775">
        <v>89.469123256339216</v>
      </c>
      <c r="Q30" s="919" t="s">
        <v>229</v>
      </c>
      <c r="R30" s="918"/>
      <c r="S30" s="921">
        <f>(SUM(B$52:B$54)/SUM(B$48:B$51,B$55:B$65))*100</f>
        <v>18.450479233226837</v>
      </c>
    </row>
    <row r="31" spans="1:26" x14ac:dyDescent="0.25">
      <c r="A31" s="771" t="s">
        <v>8</v>
      </c>
      <c r="B31" s="765">
        <v>82</v>
      </c>
      <c r="C31" s="766">
        <v>64.841306378363043</v>
      </c>
      <c r="D31" s="766">
        <v>65.710120862797424</v>
      </c>
      <c r="E31" s="766">
        <v>85.50957370829984</v>
      </c>
      <c r="F31" s="766">
        <v>86.473825621449976</v>
      </c>
      <c r="G31" s="775">
        <v>113.31053012465858</v>
      </c>
      <c r="Q31" s="918"/>
      <c r="R31" s="918"/>
      <c r="S31" s="904"/>
    </row>
    <row r="32" spans="1:26" x14ac:dyDescent="0.25">
      <c r="A32" s="771" t="s">
        <v>9</v>
      </c>
      <c r="B32" s="765">
        <v>94</v>
      </c>
      <c r="C32" s="766">
        <v>81.73581453464061</v>
      </c>
      <c r="D32" s="766">
        <v>64.632402345435253</v>
      </c>
      <c r="E32" s="766">
        <v>65.498417705980842</v>
      </c>
      <c r="F32" s="766">
        <v>85.234081189728983</v>
      </c>
      <c r="G32" s="775">
        <v>86.195226501166928</v>
      </c>
      <c r="Q32" s="904"/>
      <c r="R32" s="904"/>
      <c r="S32" s="904"/>
    </row>
    <row r="33" spans="1:19" x14ac:dyDescent="0.25">
      <c r="A33" s="771" t="s">
        <v>10</v>
      </c>
      <c r="B33" s="765">
        <v>108</v>
      </c>
      <c r="C33" s="766">
        <v>93.553333131608753</v>
      </c>
      <c r="D33" s="766">
        <v>81.347424318538529</v>
      </c>
      <c r="E33" s="766">
        <v>64.325283699134843</v>
      </c>
      <c r="F33" s="766">
        <v>65.187183949371146</v>
      </c>
      <c r="G33" s="775">
        <v>84.829067996907483</v>
      </c>
      <c r="Q33" s="904"/>
      <c r="R33" s="904"/>
      <c r="S33" s="904"/>
    </row>
    <row r="34" spans="1:19" x14ac:dyDescent="0.25">
      <c r="A34" s="772" t="s">
        <v>11</v>
      </c>
      <c r="B34" s="767">
        <v>118</v>
      </c>
      <c r="C34" s="768">
        <v>107.26601113083051</v>
      </c>
      <c r="D34" s="768">
        <v>92.917526602050359</v>
      </c>
      <c r="E34" s="768">
        <v>80.794571503858762</v>
      </c>
      <c r="F34" s="768">
        <v>63.888116641344709</v>
      </c>
      <c r="G34" s="776">
        <v>64.744159250932796</v>
      </c>
      <c r="Q34" s="904"/>
      <c r="R34" s="904"/>
      <c r="S34" s="904"/>
    </row>
    <row r="35" spans="1:19" x14ac:dyDescent="0.25">
      <c r="A35" s="772" t="s">
        <v>12</v>
      </c>
      <c r="B35" s="767">
        <v>115</v>
      </c>
      <c r="C35" s="768">
        <v>116.7533611755801</v>
      </c>
      <c r="D35" s="768">
        <v>106.13277406289532</v>
      </c>
      <c r="E35" s="768">
        <v>91.935877482294543</v>
      </c>
      <c r="F35" s="768">
        <v>79.940998201832656</v>
      </c>
      <c r="G35" s="776">
        <v>63.213155568258543</v>
      </c>
      <c r="Q35" s="904"/>
      <c r="R35" s="904"/>
      <c r="S35" s="904"/>
    </row>
    <row r="36" spans="1:19" x14ac:dyDescent="0.25">
      <c r="A36" s="772" t="s">
        <v>13</v>
      </c>
      <c r="B36" s="767">
        <v>99</v>
      </c>
      <c r="C36" s="768">
        <v>113.58375112710468</v>
      </c>
      <c r="D36" s="768">
        <v>115.31551929582656</v>
      </c>
      <c r="E36" s="768">
        <v>104.82572691816637</v>
      </c>
      <c r="F36" s="768">
        <v>90.803668066095042</v>
      </c>
      <c r="G36" s="776">
        <v>78.956508213993757</v>
      </c>
      <c r="Q36" s="904"/>
      <c r="R36" s="904"/>
      <c r="S36" s="904"/>
    </row>
    <row r="37" spans="1:19" x14ac:dyDescent="0.25">
      <c r="A37" s="772" t="s">
        <v>14</v>
      </c>
      <c r="B37" s="767">
        <v>119</v>
      </c>
      <c r="C37" s="768">
        <v>96.858586555609705</v>
      </c>
      <c r="D37" s="768">
        <v>111.12688474601515</v>
      </c>
      <c r="E37" s="768">
        <v>112.8211940092919</v>
      </c>
      <c r="F37" s="768">
        <v>102.55830044401944</v>
      </c>
      <c r="G37" s="776">
        <v>88.839544878249697</v>
      </c>
      <c r="Q37" s="904"/>
      <c r="R37" s="904"/>
      <c r="S37" s="904"/>
    </row>
    <row r="38" spans="1:19" x14ac:dyDescent="0.25">
      <c r="A38" s="772" t="s">
        <v>15</v>
      </c>
      <c r="B38" s="767">
        <v>103</v>
      </c>
      <c r="C38" s="768">
        <v>114.06088808183645</v>
      </c>
      <c r="D38" s="768">
        <v>92.838457150287965</v>
      </c>
      <c r="E38" s="768">
        <v>106.51454759578465</v>
      </c>
      <c r="F38" s="768">
        <v>108.1385343122101</v>
      </c>
      <c r="G38" s="776">
        <v>98.301603603434103</v>
      </c>
      <c r="Q38" s="904"/>
      <c r="R38" s="904"/>
      <c r="S38" s="904"/>
    </row>
    <row r="39" spans="1:19" x14ac:dyDescent="0.25">
      <c r="A39" s="772" t="s">
        <v>16</v>
      </c>
      <c r="B39" s="767">
        <v>56</v>
      </c>
      <c r="C39" s="768">
        <v>96.953812440787445</v>
      </c>
      <c r="D39" s="768">
        <v>107.36541698947592</v>
      </c>
      <c r="E39" s="768">
        <v>87.388760794573798</v>
      </c>
      <c r="F39" s="768">
        <v>100.26205310501973</v>
      </c>
      <c r="G39" s="776">
        <v>101.79071042065705</v>
      </c>
      <c r="Q39" s="904"/>
      <c r="R39" s="904"/>
      <c r="S39" s="904"/>
    </row>
    <row r="40" spans="1:19" x14ac:dyDescent="0.25">
      <c r="A40" s="772" t="s">
        <v>17</v>
      </c>
      <c r="B40" s="767">
        <v>43</v>
      </c>
      <c r="C40" s="768">
        <v>50.632772740572435</v>
      </c>
      <c r="D40" s="768">
        <v>87.66143485082992</v>
      </c>
      <c r="E40" s="768">
        <v>97.075156404016582</v>
      </c>
      <c r="F40" s="768">
        <v>79.013129739141093</v>
      </c>
      <c r="G40" s="776">
        <v>90.65260266731552</v>
      </c>
      <c r="Q40" s="904"/>
      <c r="R40" s="904"/>
      <c r="S40" s="904"/>
    </row>
    <row r="41" spans="1:19" x14ac:dyDescent="0.25">
      <c r="A41" s="772" t="s">
        <v>18</v>
      </c>
      <c r="B41" s="767">
        <v>21</v>
      </c>
      <c r="C41" s="768">
        <v>37.938264846532796</v>
      </c>
      <c r="D41" s="768">
        <v>44.672547491770779</v>
      </c>
      <c r="E41" s="768">
        <v>77.342389120880597</v>
      </c>
      <c r="F41" s="768">
        <v>85.64797659707385</v>
      </c>
      <c r="G41" s="776">
        <v>69.712117265046317</v>
      </c>
      <c r="Q41" s="904"/>
      <c r="R41" s="904"/>
      <c r="S41" s="904"/>
    </row>
    <row r="42" spans="1:19" ht="15.75" thickBot="1" x14ac:dyDescent="0.3">
      <c r="A42" s="773" t="s">
        <v>19</v>
      </c>
      <c r="B42" s="769">
        <v>17</v>
      </c>
      <c r="C42" s="770">
        <v>28.772210574286181</v>
      </c>
      <c r="D42" s="770">
        <v>50.510732797856477</v>
      </c>
      <c r="E42" s="770">
        <v>72.06929956959101</v>
      </c>
      <c r="F42" s="770">
        <v>113.12906761215638</v>
      </c>
      <c r="G42" s="777">
        <v>150.50670982426749</v>
      </c>
      <c r="Q42" s="904"/>
      <c r="R42" s="904"/>
      <c r="S42" s="904"/>
    </row>
    <row r="43" spans="1:19" ht="15.75" thickTop="1" x14ac:dyDescent="0.25">
      <c r="A43" s="772" t="s">
        <v>20</v>
      </c>
      <c r="B43" s="767">
        <v>1483</v>
      </c>
      <c r="C43" s="768">
        <v>1534.6815126708748</v>
      </c>
      <c r="D43" s="768">
        <v>1579.2779534526228</v>
      </c>
      <c r="E43" s="768">
        <v>1622.5331698362179</v>
      </c>
      <c r="F43" s="768">
        <v>1669.1439769079079</v>
      </c>
      <c r="G43" s="776">
        <v>1706.5465003317752</v>
      </c>
      <c r="Q43" s="904"/>
      <c r="R43" s="904"/>
      <c r="S43" s="904"/>
    </row>
    <row r="44" spans="1:19" x14ac:dyDescent="0.25">
      <c r="A44" s="764"/>
      <c r="B44" s="764"/>
      <c r="C44" s="764"/>
      <c r="D44" s="764"/>
      <c r="E44" s="764"/>
      <c r="F44" s="764"/>
      <c r="G44" s="764"/>
      <c r="Q44" s="919" t="s">
        <v>223</v>
      </c>
      <c r="R44" s="918"/>
      <c r="S44" s="920">
        <f>(SUM(C$48:C$50,C$61:C$65)/SUM(C$51:C$60))*100</f>
        <v>64.782597586326091</v>
      </c>
    </row>
    <row r="45" spans="1:19" x14ac:dyDescent="0.25">
      <c r="A45" s="764"/>
      <c r="B45" s="764"/>
      <c r="C45" s="764"/>
      <c r="D45" s="764"/>
      <c r="E45" s="764"/>
      <c r="F45" s="764"/>
      <c r="G45" s="764"/>
      <c r="Q45" s="919" t="s">
        <v>224</v>
      </c>
      <c r="R45" s="918"/>
      <c r="S45" s="920">
        <f>(SUM(C$48:C$50)/SUM(C$51:C$60))*100</f>
        <v>31.392329689317638</v>
      </c>
    </row>
    <row r="46" spans="1:19" x14ac:dyDescent="0.25">
      <c r="A46" s="922" t="s">
        <v>194</v>
      </c>
      <c r="B46" s="923"/>
      <c r="C46" s="923"/>
      <c r="D46" s="923"/>
      <c r="E46" s="923"/>
      <c r="F46" s="923"/>
      <c r="G46" s="924"/>
      <c r="Q46" s="919" t="s">
        <v>225</v>
      </c>
      <c r="R46" s="918"/>
      <c r="S46" s="920">
        <f>(SUM(C$61:C$65)/SUM(C$51:C$60))*100</f>
        <v>33.390267897008435</v>
      </c>
    </row>
    <row r="47" spans="1:19" x14ac:dyDescent="0.25">
      <c r="A47" s="771" t="s">
        <v>1</v>
      </c>
      <c r="B47" s="765">
        <v>2010</v>
      </c>
      <c r="C47" s="765">
        <v>2015</v>
      </c>
      <c r="D47" s="765">
        <v>2020</v>
      </c>
      <c r="E47" s="765">
        <v>2025</v>
      </c>
      <c r="F47" s="765">
        <v>2030</v>
      </c>
      <c r="G47" s="774">
        <v>2035</v>
      </c>
      <c r="Q47" s="919" t="s">
        <v>226</v>
      </c>
      <c r="R47" s="918"/>
      <c r="S47" s="920">
        <f>(SUM(C$61:C$65)/SUM(C$48:C$50))*100</f>
        <v>106.36441521691418</v>
      </c>
    </row>
    <row r="48" spans="1:19" x14ac:dyDescent="0.25">
      <c r="A48" s="771" t="s">
        <v>2</v>
      </c>
      <c r="B48" s="765">
        <v>177</v>
      </c>
      <c r="C48" s="766">
        <v>182.06146604358202</v>
      </c>
      <c r="D48" s="766">
        <v>191.250414518752</v>
      </c>
      <c r="E48" s="766">
        <v>211.57202632231531</v>
      </c>
      <c r="F48" s="766">
        <v>244.34554577403657</v>
      </c>
      <c r="G48" s="775">
        <v>246.56045541552481</v>
      </c>
      <c r="Q48" s="919" t="s">
        <v>227</v>
      </c>
      <c r="R48" s="918"/>
      <c r="S48" s="921">
        <f>(C$21/C$43)*100</f>
        <v>98.541866348965698</v>
      </c>
    </row>
    <row r="49" spans="1:19" x14ac:dyDescent="0.25">
      <c r="A49" s="771" t="s">
        <v>3</v>
      </c>
      <c r="B49" s="765">
        <v>222</v>
      </c>
      <c r="C49" s="766">
        <v>176.5241680363971</v>
      </c>
      <c r="D49" s="766">
        <v>181.56931217114573</v>
      </c>
      <c r="E49" s="766">
        <v>190.73342081241816</v>
      </c>
      <c r="F49" s="766">
        <v>211.00009864142541</v>
      </c>
      <c r="G49" s="775">
        <v>243.68502375815615</v>
      </c>
      <c r="Q49" s="919" t="s">
        <v>228</v>
      </c>
      <c r="R49" s="918"/>
      <c r="S49" s="921">
        <f>(SUM(C$48)/SUM(C$28:C$33))*1000</f>
        <v>380.19929829086152</v>
      </c>
    </row>
    <row r="50" spans="1:19" x14ac:dyDescent="0.25">
      <c r="A50" s="771" t="s">
        <v>4</v>
      </c>
      <c r="B50" s="765">
        <v>174</v>
      </c>
      <c r="C50" s="766">
        <v>221.88808738696105</v>
      </c>
      <c r="D50" s="766">
        <v>176.43429556868847</v>
      </c>
      <c r="E50" s="766">
        <v>181.47339516256787</v>
      </c>
      <c r="F50" s="766">
        <v>190.63266271105516</v>
      </c>
      <c r="G50" s="775">
        <v>210.88863433047266</v>
      </c>
      <c r="Q50" s="919" t="s">
        <v>229</v>
      </c>
      <c r="R50" s="918"/>
      <c r="S50" s="921">
        <f>(SUM(C$52:C$54)/SUM(C$48:C$51,C$55:C$65))*100</f>
        <v>19.120485653794827</v>
      </c>
    </row>
    <row r="51" spans="1:19" x14ac:dyDescent="0.25">
      <c r="A51" s="771" t="s">
        <v>5</v>
      </c>
      <c r="B51" s="765">
        <v>203</v>
      </c>
      <c r="C51" s="766">
        <v>173.63594363731139</v>
      </c>
      <c r="D51" s="766">
        <v>221.43450079983256</v>
      </c>
      <c r="E51" s="766">
        <v>176.07064819567461</v>
      </c>
      <c r="F51" s="766">
        <v>181.08766134336713</v>
      </c>
      <c r="G51" s="775">
        <v>190.22746025707522</v>
      </c>
      <c r="Q51" s="904"/>
      <c r="R51" s="904"/>
      <c r="S51" s="904"/>
    </row>
    <row r="52" spans="1:19" x14ac:dyDescent="0.25">
      <c r="A52" s="771" t="s">
        <v>6</v>
      </c>
      <c r="B52" s="765">
        <v>129</v>
      </c>
      <c r="C52" s="766">
        <v>202.1442180420068</v>
      </c>
      <c r="D52" s="766">
        <v>172.97140903847964</v>
      </c>
      <c r="E52" s="766">
        <v>220.6023737793407</v>
      </c>
      <c r="F52" s="766">
        <v>175.40471014603457</v>
      </c>
      <c r="G52" s="775">
        <v>180.3859180941802</v>
      </c>
      <c r="Q52" s="904"/>
      <c r="R52" s="904"/>
      <c r="S52" s="904"/>
    </row>
    <row r="53" spans="1:19" x14ac:dyDescent="0.25">
      <c r="A53" s="771" t="s">
        <v>7</v>
      </c>
      <c r="B53" s="765">
        <v>159</v>
      </c>
      <c r="C53" s="766">
        <v>128.46599809286562</v>
      </c>
      <c r="D53" s="766">
        <v>201.22900793078156</v>
      </c>
      <c r="E53" s="766">
        <v>172.24804327081006</v>
      </c>
      <c r="F53" s="766">
        <v>219.69340137189056</v>
      </c>
      <c r="G53" s="775">
        <v>174.67817747408563</v>
      </c>
      <c r="Q53" s="904"/>
      <c r="R53" s="904"/>
      <c r="S53" s="904"/>
    </row>
    <row r="54" spans="1:19" x14ac:dyDescent="0.25">
      <c r="A54" s="771" t="s">
        <v>8</v>
      </c>
      <c r="B54" s="765">
        <v>174</v>
      </c>
      <c r="C54" s="766">
        <v>158.47307408150914</v>
      </c>
      <c r="D54" s="766">
        <v>128.05997044342493</v>
      </c>
      <c r="E54" s="766">
        <v>200.56723504116076</v>
      </c>
      <c r="F54" s="766">
        <v>171.70122603988187</v>
      </c>
      <c r="G54" s="775">
        <v>219.00042925232867</v>
      </c>
      <c r="Q54" s="904"/>
      <c r="R54" s="904"/>
      <c r="S54" s="904"/>
    </row>
    <row r="55" spans="1:19" x14ac:dyDescent="0.25">
      <c r="A55" s="771" t="s">
        <v>9</v>
      </c>
      <c r="B55" s="765">
        <v>161</v>
      </c>
      <c r="C55" s="766">
        <v>173.14694162563427</v>
      </c>
      <c r="D55" s="766">
        <v>157.6648525331166</v>
      </c>
      <c r="E55" s="766">
        <v>127.44917883770997</v>
      </c>
      <c r="F55" s="766">
        <v>199.55528230810569</v>
      </c>
      <c r="G55" s="775">
        <v>170.87710401512655</v>
      </c>
      <c r="Q55" s="904"/>
      <c r="R55" s="904"/>
      <c r="S55" s="904"/>
    </row>
    <row r="56" spans="1:19" x14ac:dyDescent="0.25">
      <c r="A56" s="771" t="s">
        <v>10</v>
      </c>
      <c r="B56" s="765">
        <v>203</v>
      </c>
      <c r="C56" s="766">
        <v>160.08486727999605</v>
      </c>
      <c r="D56" s="766">
        <v>172.11940228267309</v>
      </c>
      <c r="E56" s="766">
        <v>156.70724842405815</v>
      </c>
      <c r="F56" s="766">
        <v>126.70478364719534</v>
      </c>
      <c r="G56" s="775">
        <v>198.35093211768259</v>
      </c>
      <c r="Q56" s="904"/>
      <c r="R56" s="904"/>
      <c r="S56" s="904"/>
    </row>
    <row r="57" spans="1:19" x14ac:dyDescent="0.25">
      <c r="A57" s="772" t="s">
        <v>11</v>
      </c>
      <c r="B57" s="767">
        <v>228</v>
      </c>
      <c r="C57" s="768">
        <v>201.27573656057709</v>
      </c>
      <c r="D57" s="768">
        <v>158.75553984109982</v>
      </c>
      <c r="E57" s="768">
        <v>170.62034755778822</v>
      </c>
      <c r="F57" s="768">
        <v>155.30709704608762</v>
      </c>
      <c r="G57" s="776">
        <v>125.62050300555926</v>
      </c>
      <c r="Q57" s="904"/>
      <c r="R57" s="904"/>
      <c r="S57" s="904"/>
    </row>
    <row r="58" spans="1:19" x14ac:dyDescent="0.25">
      <c r="A58" s="772" t="s">
        <v>12</v>
      </c>
      <c r="B58" s="767">
        <v>213</v>
      </c>
      <c r="C58" s="768">
        <v>225.20984369015977</v>
      </c>
      <c r="D58" s="768">
        <v>198.82335717445665</v>
      </c>
      <c r="E58" s="768">
        <v>156.85005322461848</v>
      </c>
      <c r="F58" s="768">
        <v>168.50634101957402</v>
      </c>
      <c r="G58" s="776">
        <v>153.34934692978308</v>
      </c>
      <c r="Q58" s="904"/>
      <c r="R58" s="904"/>
      <c r="S58" s="904"/>
    </row>
    <row r="59" spans="1:19" x14ac:dyDescent="0.25">
      <c r="A59" s="772" t="s">
        <v>13</v>
      </c>
      <c r="B59" s="767">
        <v>225</v>
      </c>
      <c r="C59" s="768">
        <v>209.21168281346456</v>
      </c>
      <c r="D59" s="768">
        <v>221.14683665140933</v>
      </c>
      <c r="E59" s="768">
        <v>195.27275497695462</v>
      </c>
      <c r="F59" s="768">
        <v>154.14661054939415</v>
      </c>
      <c r="G59" s="776">
        <v>165.37814650740208</v>
      </c>
      <c r="Q59" s="904"/>
      <c r="R59" s="904"/>
      <c r="S59" s="904"/>
    </row>
    <row r="60" spans="1:19" x14ac:dyDescent="0.25">
      <c r="A60" s="772" t="s">
        <v>14</v>
      </c>
      <c r="B60" s="767">
        <v>229</v>
      </c>
      <c r="C60" s="768">
        <v>217.44581115265856</v>
      </c>
      <c r="D60" s="768">
        <v>202.64678058739867</v>
      </c>
      <c r="E60" s="768">
        <v>214.10615302007932</v>
      </c>
      <c r="F60" s="768">
        <v>189.11985668735815</v>
      </c>
      <c r="G60" s="776">
        <v>149.46136735342063</v>
      </c>
      <c r="Q60" s="904"/>
      <c r="R60" s="904"/>
      <c r="S60" s="904"/>
    </row>
    <row r="61" spans="1:19" x14ac:dyDescent="0.25">
      <c r="A61" s="772" t="s">
        <v>15</v>
      </c>
      <c r="B61" s="767">
        <v>189</v>
      </c>
      <c r="C61" s="768">
        <v>215.99979275004006</v>
      </c>
      <c r="D61" s="768">
        <v>204.58872617212273</v>
      </c>
      <c r="E61" s="768">
        <v>191.32761975413666</v>
      </c>
      <c r="F61" s="768">
        <v>202.00105959333345</v>
      </c>
      <c r="G61" s="776">
        <v>178.51969660180731</v>
      </c>
      <c r="Q61" s="904"/>
      <c r="R61" s="904"/>
      <c r="S61" s="904"/>
    </row>
    <row r="62" spans="1:19" x14ac:dyDescent="0.25">
      <c r="A62" s="772" t="s">
        <v>16</v>
      </c>
      <c r="B62" s="767">
        <v>122</v>
      </c>
      <c r="C62" s="768">
        <v>173.58327332930708</v>
      </c>
      <c r="D62" s="768">
        <v>198.19708336494847</v>
      </c>
      <c r="E62" s="768">
        <v>186.96274764678583</v>
      </c>
      <c r="F62" s="768">
        <v>175.8339135212247</v>
      </c>
      <c r="G62" s="776">
        <v>185.42599774539573</v>
      </c>
      <c r="Q62" s="904"/>
      <c r="R62" s="904"/>
      <c r="S62" s="904"/>
    </row>
    <row r="63" spans="1:19" x14ac:dyDescent="0.25">
      <c r="A63" s="772" t="s">
        <v>17</v>
      </c>
      <c r="B63" s="767">
        <v>79</v>
      </c>
      <c r="C63" s="768">
        <v>106.84071159731469</v>
      </c>
      <c r="D63" s="768">
        <v>152.92179927881529</v>
      </c>
      <c r="E63" s="768">
        <v>174.4306223114192</v>
      </c>
      <c r="F63" s="768">
        <v>163.81386556809852</v>
      </c>
      <c r="G63" s="776">
        <v>155.01227705465357</v>
      </c>
      <c r="Q63" s="904"/>
      <c r="R63" s="904"/>
      <c r="S63" s="904"/>
    </row>
    <row r="64" spans="1:19" x14ac:dyDescent="0.25">
      <c r="A64" s="772" t="s">
        <v>18</v>
      </c>
      <c r="B64" s="767">
        <v>49</v>
      </c>
      <c r="C64" s="768">
        <v>65.544592370420148</v>
      </c>
      <c r="D64" s="768">
        <v>87.775179978489149</v>
      </c>
      <c r="E64" s="768">
        <v>127.38680564108091</v>
      </c>
      <c r="F64" s="768">
        <v>144.96743014159216</v>
      </c>
      <c r="G64" s="776">
        <v>134.7409196972921</v>
      </c>
      <c r="Q64" s="919" t="s">
        <v>223</v>
      </c>
      <c r="R64" s="918"/>
      <c r="S64" s="920">
        <f>(SUM(D$48:D$50,D$61:D$65)/SUM(D$51:D$60))*100</f>
        <v>69.682322775372242</v>
      </c>
    </row>
    <row r="65" spans="1:19" ht="15.75" thickBot="1" x14ac:dyDescent="0.3">
      <c r="A65" s="773" t="s">
        <v>19</v>
      </c>
      <c r="B65" s="769">
        <v>30</v>
      </c>
      <c r="C65" s="770">
        <v>55.449109279088034</v>
      </c>
      <c r="D65" s="770">
        <v>85.830443224017088</v>
      </c>
      <c r="E65" s="770">
        <v>123.09527269349609</v>
      </c>
      <c r="F65" s="770">
        <v>178.89112972412354</v>
      </c>
      <c r="G65" s="777">
        <v>231.89175672697846</v>
      </c>
      <c r="Q65" s="919" t="s">
        <v>224</v>
      </c>
      <c r="R65" s="918"/>
      <c r="S65" s="920">
        <f>(SUM(D$48:D$50)/SUM(D$51:D$60))*100</f>
        <v>29.934519233669548</v>
      </c>
    </row>
    <row r="66" spans="1:19" ht="15.75" thickTop="1" x14ac:dyDescent="0.25">
      <c r="A66" s="772" t="s">
        <v>20</v>
      </c>
      <c r="B66" s="767">
        <v>2966</v>
      </c>
      <c r="C66" s="768">
        <v>3046.985317769293</v>
      </c>
      <c r="D66" s="768">
        <v>3113.4189115596519</v>
      </c>
      <c r="E66" s="768">
        <v>3177.4759466724154</v>
      </c>
      <c r="F66" s="768">
        <v>3252.7126758337786</v>
      </c>
      <c r="G66" s="776">
        <v>3314.0541463369254</v>
      </c>
      <c r="Q66" s="919" t="s">
        <v>225</v>
      </c>
      <c r="R66" s="918"/>
      <c r="S66" s="920">
        <f>(SUM(D$61:D$65)/SUM(D$51:D$60))*100</f>
        <v>39.747803541702694</v>
      </c>
    </row>
    <row r="67" spans="1:19" x14ac:dyDescent="0.25">
      <c r="Q67" s="919" t="s">
        <v>226</v>
      </c>
      <c r="R67" s="918"/>
      <c r="S67" s="920">
        <f>(SUM(D$61:D$65)/SUM(D$48:D$50))*100</f>
        <v>132.78250180479068</v>
      </c>
    </row>
    <row r="68" spans="1:19" x14ac:dyDescent="0.25">
      <c r="Q68" s="919" t="s">
        <v>227</v>
      </c>
      <c r="R68" s="918"/>
      <c r="S68" s="921">
        <f>(D$21/D$43)*100</f>
        <v>97.141922025384133</v>
      </c>
    </row>
    <row r="69" spans="1:19" x14ac:dyDescent="0.25">
      <c r="Q69" s="919" t="s">
        <v>228</v>
      </c>
      <c r="R69" s="918"/>
      <c r="S69" s="921">
        <f>(SUM(D$48)/SUM(D$28:D$33))*1000</f>
        <v>383.86392484782675</v>
      </c>
    </row>
    <row r="70" spans="1:19" x14ac:dyDescent="0.25">
      <c r="Q70" s="919" t="s">
        <v>229</v>
      </c>
      <c r="R70" s="918"/>
      <c r="S70" s="921">
        <f>(SUM(D$52:D$54)/SUM(D$48:D$51,D$55:D$65))*100</f>
        <v>19.235154923302428</v>
      </c>
    </row>
    <row r="71" spans="1:19" x14ac:dyDescent="0.25">
      <c r="Q71" s="904"/>
      <c r="R71" s="904"/>
      <c r="S71" s="904"/>
    </row>
    <row r="72" spans="1:19" x14ac:dyDescent="0.25">
      <c r="Q72" s="904"/>
      <c r="R72" s="904"/>
      <c r="S72" s="904"/>
    </row>
    <row r="73" spans="1:19" x14ac:dyDescent="0.25">
      <c r="Q73" s="904"/>
      <c r="R73" s="904"/>
      <c r="S73" s="904"/>
    </row>
    <row r="74" spans="1:19" x14ac:dyDescent="0.25">
      <c r="Q74" s="904"/>
      <c r="R74" s="904"/>
      <c r="S74" s="904"/>
    </row>
    <row r="75" spans="1:19" x14ac:dyDescent="0.25">
      <c r="Q75" s="904"/>
      <c r="R75" s="904"/>
      <c r="S75" s="904"/>
    </row>
    <row r="76" spans="1:19" x14ac:dyDescent="0.25">
      <c r="Q76" s="904"/>
      <c r="R76" s="904"/>
      <c r="S76" s="904"/>
    </row>
    <row r="77" spans="1:19" x14ac:dyDescent="0.25">
      <c r="Q77" s="904"/>
      <c r="R77" s="904"/>
      <c r="S77" s="904"/>
    </row>
    <row r="78" spans="1:19" x14ac:dyDescent="0.25">
      <c r="Q78" s="904"/>
      <c r="R78" s="904"/>
      <c r="S78" s="904"/>
    </row>
    <row r="79" spans="1:19" x14ac:dyDescent="0.25">
      <c r="Q79" s="904"/>
      <c r="R79" s="904"/>
      <c r="S79" s="904"/>
    </row>
    <row r="80" spans="1:19" x14ac:dyDescent="0.25">
      <c r="Q80" s="904"/>
      <c r="R80" s="904"/>
      <c r="S80" s="904"/>
    </row>
    <row r="81" spans="17:19" x14ac:dyDescent="0.25">
      <c r="Q81" s="904"/>
      <c r="R81" s="904"/>
      <c r="S81" s="904"/>
    </row>
    <row r="82" spans="17:19" x14ac:dyDescent="0.25">
      <c r="Q82" s="904"/>
      <c r="R82" s="904"/>
      <c r="S82" s="904"/>
    </row>
    <row r="83" spans="17:19" x14ac:dyDescent="0.25">
      <c r="Q83" s="904"/>
      <c r="R83" s="904"/>
      <c r="S83" s="904"/>
    </row>
    <row r="84" spans="17:19" x14ac:dyDescent="0.25">
      <c r="Q84" s="919" t="s">
        <v>223</v>
      </c>
      <c r="R84" s="918"/>
      <c r="S84" s="920">
        <f>(SUM(E$48:E$50,E$61:E$65)/SUM(E$51:E$60))*100</f>
        <v>77.463643117657867</v>
      </c>
    </row>
    <row r="85" spans="17:19" x14ac:dyDescent="0.25">
      <c r="Q85" s="919" t="s">
        <v>224</v>
      </c>
      <c r="R85" s="918"/>
      <c r="S85" s="920">
        <f>(SUM(E$48:E$50)/SUM(E$51:E$60))*100</f>
        <v>32.604344412923567</v>
      </c>
    </row>
    <row r="86" spans="17:19" x14ac:dyDescent="0.25">
      <c r="Q86" s="919" t="s">
        <v>225</v>
      </c>
      <c r="R86" s="918"/>
      <c r="S86" s="920">
        <f>(SUM(E$61:E$65)/SUM(E$51:E$60))*100</f>
        <v>44.859298704734293</v>
      </c>
    </row>
    <row r="87" spans="17:19" x14ac:dyDescent="0.25">
      <c r="Q87" s="919" t="s">
        <v>226</v>
      </c>
      <c r="R87" s="918"/>
      <c r="S87" s="920">
        <f>(SUM(E$61:E$65)/SUM(E$48:E$50))*100</f>
        <v>137.58687534583018</v>
      </c>
    </row>
    <row r="88" spans="17:19" x14ac:dyDescent="0.25">
      <c r="Q88" s="919" t="s">
        <v>227</v>
      </c>
      <c r="R88" s="918"/>
      <c r="S88" s="921">
        <f>(E$21/E$43)*100</f>
        <v>95.834267412428716</v>
      </c>
    </row>
    <row r="89" spans="17:19" x14ac:dyDescent="0.25">
      <c r="Q89" s="919" t="s">
        <v>228</v>
      </c>
      <c r="R89" s="918"/>
      <c r="S89" s="921">
        <f>(SUM(E$48)/SUM(E$28:E$33))*1000</f>
        <v>418.46419315218384</v>
      </c>
    </row>
    <row r="90" spans="17:19" x14ac:dyDescent="0.25">
      <c r="Q90" s="919" t="s">
        <v>229</v>
      </c>
      <c r="R90" s="918"/>
      <c r="S90" s="921">
        <f>(SUM(E$52:E$54)/SUM(E$48:E$51,E$55:E$65))*100</f>
        <v>22.96456133887294</v>
      </c>
    </row>
    <row r="91" spans="17:19" x14ac:dyDescent="0.25">
      <c r="Q91" s="904"/>
      <c r="R91" s="904"/>
      <c r="S91" s="904"/>
    </row>
    <row r="92" spans="17:19" x14ac:dyDescent="0.25">
      <c r="Q92" s="904"/>
      <c r="R92" s="904"/>
      <c r="S92" s="904"/>
    </row>
    <row r="93" spans="17:19" x14ac:dyDescent="0.25">
      <c r="Q93" s="904"/>
      <c r="R93" s="904"/>
      <c r="S93" s="904"/>
    </row>
    <row r="94" spans="17:19" x14ac:dyDescent="0.25">
      <c r="Q94" s="904"/>
      <c r="R94" s="904"/>
      <c r="S94" s="904"/>
    </row>
    <row r="95" spans="17:19" x14ac:dyDescent="0.25">
      <c r="Q95" s="904"/>
      <c r="R95" s="904"/>
      <c r="S95" s="904"/>
    </row>
    <row r="96" spans="17:19" x14ac:dyDescent="0.25">
      <c r="Q96" s="904"/>
      <c r="R96" s="904"/>
      <c r="S96" s="904"/>
    </row>
    <row r="97" spans="17:19" x14ac:dyDescent="0.25">
      <c r="Q97" s="904"/>
      <c r="R97" s="904"/>
      <c r="S97" s="904"/>
    </row>
    <row r="98" spans="17:19" x14ac:dyDescent="0.25">
      <c r="Q98" s="904"/>
      <c r="R98" s="904"/>
      <c r="S98" s="904"/>
    </row>
    <row r="99" spans="17:19" x14ac:dyDescent="0.25">
      <c r="Q99" s="904"/>
      <c r="R99" s="904"/>
      <c r="S99" s="904"/>
    </row>
    <row r="100" spans="17:19" x14ac:dyDescent="0.25">
      <c r="Q100" s="904"/>
      <c r="R100" s="904"/>
      <c r="S100" s="904"/>
    </row>
    <row r="101" spans="17:19" x14ac:dyDescent="0.25">
      <c r="Q101" s="904"/>
      <c r="R101" s="904"/>
      <c r="S101" s="904"/>
    </row>
    <row r="102" spans="17:19" x14ac:dyDescent="0.25">
      <c r="Q102" s="904"/>
      <c r="R102" s="904"/>
      <c r="S102" s="904"/>
    </row>
    <row r="103" spans="17:19" x14ac:dyDescent="0.25">
      <c r="Q103" s="904"/>
      <c r="R103" s="904"/>
      <c r="S103" s="904"/>
    </row>
    <row r="104" spans="17:19" x14ac:dyDescent="0.25">
      <c r="Q104" s="919" t="s">
        <v>223</v>
      </c>
      <c r="R104" s="918"/>
      <c r="S104" s="920">
        <f>(SUM(F$48:F$50,F$61:F$65)/SUM(F$51:F$60))*100</f>
        <v>86.805783024194966</v>
      </c>
    </row>
    <row r="105" spans="17:19" x14ac:dyDescent="0.25">
      <c r="Q105" s="919" t="s">
        <v>224</v>
      </c>
      <c r="R105" s="918"/>
      <c r="S105" s="920">
        <f>(SUM(F$48:F$50)/SUM(F$51:F$60))*100</f>
        <v>37.099029488819077</v>
      </c>
    </row>
    <row r="106" spans="17:19" x14ac:dyDescent="0.25">
      <c r="Q106" s="919" t="s">
        <v>225</v>
      </c>
      <c r="R106" s="918"/>
      <c r="S106" s="920">
        <f>(SUM(F$61:F$65)/SUM(F$51:F$60))*100</f>
        <v>49.70675353537591</v>
      </c>
    </row>
    <row r="107" spans="17:19" x14ac:dyDescent="0.25">
      <c r="Q107" s="919" t="s">
        <v>226</v>
      </c>
      <c r="R107" s="918"/>
      <c r="S107" s="920">
        <f>(SUM(F$61:F$65)/SUM(F$48:F$50))*100</f>
        <v>133.98397268143242</v>
      </c>
    </row>
    <row r="108" spans="17:19" x14ac:dyDescent="0.25">
      <c r="Q108" s="919" t="s">
        <v>227</v>
      </c>
      <c r="R108" s="918"/>
      <c r="S108" s="921">
        <f>(F$21/F$43)*100</f>
        <v>94.873103868453271</v>
      </c>
    </row>
    <row r="109" spans="17:19" x14ac:dyDescent="0.25">
      <c r="Q109" s="919" t="s">
        <v>228</v>
      </c>
      <c r="R109" s="918"/>
      <c r="S109" s="921">
        <f>(SUM(F$48)/SUM(F$28:F$33))*1000</f>
        <v>461.81168310421549</v>
      </c>
    </row>
    <row r="110" spans="17:19" x14ac:dyDescent="0.25">
      <c r="Q110" s="919" t="s">
        <v>229</v>
      </c>
      <c r="R110" s="918"/>
      <c r="S110" s="921">
        <f>(SUM(F$52:F$54)/SUM(F$48:F$51,F$55:F$65))*100</f>
        <v>21.102666622953031</v>
      </c>
    </row>
    <row r="111" spans="17:19" x14ac:dyDescent="0.25">
      <c r="Q111" s="904"/>
      <c r="R111" s="904"/>
      <c r="S111" s="904"/>
    </row>
    <row r="112" spans="17:19" x14ac:dyDescent="0.25">
      <c r="Q112" s="904"/>
      <c r="R112" s="904"/>
      <c r="S112" s="904"/>
    </row>
    <row r="113" spans="17:19" x14ac:dyDescent="0.25">
      <c r="Q113" s="904"/>
      <c r="R113" s="904"/>
      <c r="S113" s="904"/>
    </row>
    <row r="114" spans="17:19" x14ac:dyDescent="0.25">
      <c r="Q114" s="904"/>
      <c r="R114" s="904"/>
      <c r="S114" s="904"/>
    </row>
    <row r="115" spans="17:19" x14ac:dyDescent="0.25">
      <c r="Q115" s="904"/>
      <c r="R115" s="904"/>
      <c r="S115" s="904"/>
    </row>
    <row r="116" spans="17:19" x14ac:dyDescent="0.25">
      <c r="Q116" s="904"/>
      <c r="R116" s="904"/>
      <c r="S116" s="904"/>
    </row>
    <row r="117" spans="17:19" x14ac:dyDescent="0.25">
      <c r="Q117" s="904"/>
      <c r="R117" s="904"/>
      <c r="S117" s="904"/>
    </row>
    <row r="118" spans="17:19" x14ac:dyDescent="0.25">
      <c r="Q118" s="904"/>
      <c r="R118" s="904"/>
      <c r="S118" s="904"/>
    </row>
    <row r="119" spans="17:19" x14ac:dyDescent="0.25">
      <c r="Q119" s="904"/>
      <c r="R119" s="904"/>
      <c r="S119" s="904"/>
    </row>
    <row r="120" spans="17:19" x14ac:dyDescent="0.25">
      <c r="Q120" s="904"/>
      <c r="R120" s="904"/>
      <c r="S120" s="904"/>
    </row>
    <row r="121" spans="17:19" x14ac:dyDescent="0.25">
      <c r="Q121" s="904"/>
      <c r="R121" s="904"/>
      <c r="S121" s="904"/>
    </row>
    <row r="122" spans="17:19" x14ac:dyDescent="0.25">
      <c r="Q122" s="904"/>
      <c r="R122" s="904"/>
      <c r="S122" s="904"/>
    </row>
    <row r="123" spans="17:19" x14ac:dyDescent="0.25">
      <c r="Q123" s="904"/>
      <c r="R123" s="904"/>
      <c r="S123" s="904"/>
    </row>
    <row r="124" spans="17:19" x14ac:dyDescent="0.25">
      <c r="Q124" s="919" t="s">
        <v>223</v>
      </c>
      <c r="R124" s="918"/>
      <c r="S124" s="920">
        <f>(SUM(G$48:G$50,G$61:G$65)/SUM(G$51:G$60))*100</f>
        <v>91.859999320522064</v>
      </c>
    </row>
    <row r="125" spans="17:19" x14ac:dyDescent="0.25">
      <c r="Q125" s="919" t="s">
        <v>224</v>
      </c>
      <c r="R125" s="918"/>
      <c r="S125" s="920">
        <f>(SUM(G$48:G$50)/SUM(G$51:G$60))*100</f>
        <v>40.590643544309124</v>
      </c>
    </row>
    <row r="126" spans="17:19" x14ac:dyDescent="0.25">
      <c r="Q126" s="919" t="s">
        <v>225</v>
      </c>
      <c r="R126" s="918"/>
      <c r="S126" s="920">
        <f>(SUM(G$61:G$65)/SUM(G$51:G$60))*100</f>
        <v>51.269355776212947</v>
      </c>
    </row>
    <row r="127" spans="17:19" x14ac:dyDescent="0.25">
      <c r="Q127" s="919" t="s">
        <v>226</v>
      </c>
      <c r="R127" s="918"/>
      <c r="S127" s="920">
        <f>(SUM(G$61:G$65)/SUM(G$48:G$50))*100</f>
        <v>126.30830974691702</v>
      </c>
    </row>
    <row r="128" spans="17:19" x14ac:dyDescent="0.25">
      <c r="Q128" s="919" t="s">
        <v>227</v>
      </c>
      <c r="R128" s="918"/>
      <c r="S128" s="921">
        <f>(G$21/G$43)*100</f>
        <v>94.196533507444954</v>
      </c>
    </row>
    <row r="129" spans="17:19" x14ac:dyDescent="0.25">
      <c r="Q129" s="919" t="s">
        <v>228</v>
      </c>
      <c r="R129" s="918"/>
      <c r="S129" s="921">
        <f>(SUM(G$48)/SUM(G$28:G$33))*1000</f>
        <v>443.35271852201549</v>
      </c>
    </row>
    <row r="130" spans="17:19" x14ac:dyDescent="0.25">
      <c r="Q130" s="919" t="s">
        <v>229</v>
      </c>
      <c r="R130" s="918"/>
      <c r="S130" s="921">
        <f>(SUM(G$52:G$54)/SUM(G$48:G$51,G$55:G$65))*100</f>
        <v>20.951339388756622</v>
      </c>
    </row>
    <row r="147" spans="4:8" x14ac:dyDescent="0.25">
      <c r="D147" s="19"/>
      <c r="E147" s="19"/>
      <c r="F147" s="19"/>
      <c r="G147" s="19"/>
      <c r="H147" s="19"/>
    </row>
  </sheetData>
  <mergeCells count="3">
    <mergeCell ref="A1:G1"/>
    <mergeCell ref="A23:G23"/>
    <mergeCell ref="A46:G46"/>
  </mergeCells>
  <pageMargins left="0.7" right="0.7" top="0.75" bottom="0.75" header="0.3" footer="0.3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Z147"/>
  <sheetViews>
    <sheetView workbookViewId="0">
      <selection sqref="A1:G1"/>
    </sheetView>
  </sheetViews>
  <sheetFormatPr defaultRowHeight="15" x14ac:dyDescent="0.25"/>
  <cols>
    <col min="1" max="9" width="9.140625" style="18"/>
    <col min="10" max="11" width="11.140625" style="18" bestFit="1" customWidth="1"/>
    <col min="12" max="12" width="11.140625" style="18" customWidth="1"/>
    <col min="13" max="14" width="11.140625" style="18" bestFit="1" customWidth="1"/>
    <col min="15" max="15" width="11.140625" style="18" customWidth="1"/>
    <col min="16" max="17" width="11.140625" style="18" bestFit="1" customWidth="1"/>
    <col min="18" max="18" width="11.140625" style="18" customWidth="1"/>
    <col min="19" max="20" width="11.140625" style="18" bestFit="1" customWidth="1"/>
    <col min="21" max="21" width="11.140625" style="18" customWidth="1"/>
    <col min="22" max="23" width="11.140625" style="18" bestFit="1" customWidth="1"/>
    <col min="24" max="24" width="11.140625" style="18" customWidth="1"/>
    <col min="25" max="26" width="11.140625" style="18" bestFit="1" customWidth="1"/>
    <col min="27" max="16384" width="9.140625" style="18"/>
  </cols>
  <sheetData>
    <row r="1" spans="1:26" x14ac:dyDescent="0.25">
      <c r="A1" s="922" t="s">
        <v>195</v>
      </c>
      <c r="B1" s="923"/>
      <c r="C1" s="923"/>
      <c r="D1" s="923"/>
      <c r="E1" s="923"/>
      <c r="F1" s="923"/>
      <c r="G1" s="924"/>
      <c r="J1" s="20" t="s">
        <v>23</v>
      </c>
      <c r="K1" s="20" t="s">
        <v>24</v>
      </c>
      <c r="L1" s="20"/>
      <c r="M1" s="20" t="s">
        <v>23</v>
      </c>
      <c r="N1" s="20" t="s">
        <v>24</v>
      </c>
      <c r="O1" s="20"/>
      <c r="P1" s="20" t="s">
        <v>23</v>
      </c>
      <c r="Q1" s="20" t="s">
        <v>24</v>
      </c>
      <c r="R1" s="20"/>
      <c r="S1" s="20" t="s">
        <v>23</v>
      </c>
      <c r="T1" s="20" t="s">
        <v>24</v>
      </c>
      <c r="U1" s="20"/>
      <c r="V1" s="20" t="s">
        <v>23</v>
      </c>
      <c r="W1" s="20" t="s">
        <v>24</v>
      </c>
      <c r="X1" s="20"/>
      <c r="Y1" s="20" t="s">
        <v>23</v>
      </c>
      <c r="Z1" s="20" t="s">
        <v>24</v>
      </c>
    </row>
    <row r="2" spans="1:26" x14ac:dyDescent="0.25">
      <c r="A2" s="785" t="s">
        <v>1</v>
      </c>
      <c r="B2" s="779">
        <v>2010</v>
      </c>
      <c r="C2" s="779">
        <v>2015</v>
      </c>
      <c r="D2" s="779">
        <v>2020</v>
      </c>
      <c r="E2" s="779">
        <v>2025</v>
      </c>
      <c r="F2" s="779">
        <v>2030</v>
      </c>
      <c r="G2" s="788">
        <v>2035</v>
      </c>
      <c r="J2" s="1">
        <f>B2</f>
        <v>2010</v>
      </c>
      <c r="K2" s="1">
        <f>B24</f>
        <v>2010</v>
      </c>
      <c r="L2" s="1"/>
      <c r="M2" s="1">
        <v>2015</v>
      </c>
      <c r="N2" s="1">
        <v>2015</v>
      </c>
      <c r="O2" s="1"/>
      <c r="P2" s="1">
        <v>2020</v>
      </c>
      <c r="Q2" s="1">
        <v>2020</v>
      </c>
      <c r="R2" s="1"/>
      <c r="S2" s="1">
        <v>2025</v>
      </c>
      <c r="T2" s="1">
        <v>2025</v>
      </c>
      <c r="U2" s="1"/>
      <c r="V2" s="1">
        <v>2030</v>
      </c>
      <c r="W2" s="1">
        <v>2030</v>
      </c>
      <c r="X2" s="1"/>
      <c r="Y2" s="1">
        <v>2035</v>
      </c>
      <c r="Z2" s="1">
        <v>2035</v>
      </c>
    </row>
    <row r="3" spans="1:26" x14ac:dyDescent="0.25">
      <c r="A3" s="785" t="s">
        <v>2</v>
      </c>
      <c r="B3" s="779">
        <v>48</v>
      </c>
      <c r="C3" s="780">
        <v>33.613036083818173</v>
      </c>
      <c r="D3" s="780">
        <v>31.555166267827943</v>
      </c>
      <c r="E3" s="780">
        <v>32.53833625401974</v>
      </c>
      <c r="F3" s="780">
        <v>34.618131395976832</v>
      </c>
      <c r="G3" s="789">
        <v>33.132455051083532</v>
      </c>
      <c r="I3" s="21" t="s">
        <v>2</v>
      </c>
      <c r="J3" s="20">
        <f>-B3/B$66</f>
        <v>-3.4959941733430443E-2</v>
      </c>
      <c r="K3" s="20">
        <f>B25/B$66</f>
        <v>2.1849963583394028E-2</v>
      </c>
      <c r="L3" s="21" t="s">
        <v>2</v>
      </c>
      <c r="M3" s="20">
        <f>-C3/C$66</f>
        <v>-2.5335346506726805E-2</v>
      </c>
      <c r="N3" s="20">
        <f>C25/C$66</f>
        <v>2.4655685146419627E-2</v>
      </c>
      <c r="O3" s="21" t="s">
        <v>2</v>
      </c>
      <c r="P3" s="20">
        <f>-D3/D$66</f>
        <v>-2.489968987806673E-2</v>
      </c>
      <c r="Q3" s="20">
        <f>D25/D$66</f>
        <v>2.3912392279763488E-2</v>
      </c>
      <c r="R3" s="21" t="s">
        <v>2</v>
      </c>
      <c r="S3" s="20">
        <f>-E3/E$66</f>
        <v>-2.7005242859687913E-2</v>
      </c>
      <c r="T3" s="20">
        <f>E25/E$66</f>
        <v>2.5946635083664345E-2</v>
      </c>
      <c r="U3" s="21" t="s">
        <v>2</v>
      </c>
      <c r="V3" s="20">
        <f>-F3/F$66</f>
        <v>-3.0301537076270854E-2</v>
      </c>
      <c r="W3" s="20">
        <f>F25/F$66</f>
        <v>2.9113223911257959E-2</v>
      </c>
      <c r="X3" s="21" t="s">
        <v>2</v>
      </c>
      <c r="Y3" s="20">
        <f>-G3/G$66</f>
        <v>-3.0809062585178636E-2</v>
      </c>
      <c r="Z3" s="20">
        <f>G25/G$66</f>
        <v>2.960086483646563E-2</v>
      </c>
    </row>
    <row r="4" spans="1:26" x14ac:dyDescent="0.25">
      <c r="A4" s="785" t="s">
        <v>3</v>
      </c>
      <c r="B4" s="779">
        <v>47</v>
      </c>
      <c r="C4" s="780">
        <v>45.830987601747708</v>
      </c>
      <c r="D4" s="780">
        <v>31.45975655357417</v>
      </c>
      <c r="E4" s="780">
        <v>29.990024994151714</v>
      </c>
      <c r="F4" s="780">
        <v>30.966885232559193</v>
      </c>
      <c r="G4" s="789">
        <v>32.908774326700787</v>
      </c>
      <c r="I4" s="21" t="s">
        <v>3</v>
      </c>
      <c r="J4" s="20">
        <f t="shared" ref="J4:J20" si="0">-B4/B$66</f>
        <v>-3.4231609613983978E-2</v>
      </c>
      <c r="K4" s="20">
        <f t="shared" ref="K4:K20" si="1">B26/B$66</f>
        <v>2.9861616897305172E-2</v>
      </c>
      <c r="L4" s="21" t="s">
        <v>3</v>
      </c>
      <c r="M4" s="20">
        <f t="shared" ref="M4:M20" si="2">-C4/C$66</f>
        <v>-3.4544453191920101E-2</v>
      </c>
      <c r="N4" s="20">
        <f t="shared" ref="N4:N20" si="3">C26/C$66</f>
        <v>2.1213994848724434E-2</v>
      </c>
      <c r="O4" s="21" t="s">
        <v>3</v>
      </c>
      <c r="P4" s="20">
        <f t="shared" ref="P4:P20" si="4">-D4/D$66</f>
        <v>-2.4824403559620168E-2</v>
      </c>
      <c r="Q4" s="20">
        <f t="shared" ref="Q4:Q20" si="5">D26/D$66</f>
        <v>2.4753260011326095E-2</v>
      </c>
      <c r="R4" s="21" t="s">
        <v>3</v>
      </c>
      <c r="S4" s="20">
        <f t="shared" ref="S4:S20" si="6">-E4/E$66</f>
        <v>-2.4890267960001343E-2</v>
      </c>
      <c r="T4" s="20">
        <f t="shared" ref="T4:T20" si="7">E26/E$66</f>
        <v>2.3865231983800746E-2</v>
      </c>
      <c r="U4" s="21" t="s">
        <v>3</v>
      </c>
      <c r="V4" s="20">
        <f t="shared" ref="V4:V20" si="8">-F4/F$66</f>
        <v>-2.7105571074239641E-2</v>
      </c>
      <c r="W4" s="20">
        <f t="shared" ref="W4:W20" si="9">F26/F$66</f>
        <v>2.6053630568499415E-2</v>
      </c>
      <c r="X4" s="21" t="s">
        <v>3</v>
      </c>
      <c r="Y4" s="20">
        <f t="shared" ref="Y4:Y20" si="10">-G4/G$66</f>
        <v>-3.0601067330194333E-2</v>
      </c>
      <c r="Z4" s="20">
        <f t="shared" ref="Z4:Z20" si="11">G26/G$66</f>
        <v>2.9409443933695777E-2</v>
      </c>
    </row>
    <row r="5" spans="1:26" x14ac:dyDescent="0.25">
      <c r="A5" s="785" t="s">
        <v>4</v>
      </c>
      <c r="B5" s="779">
        <v>48</v>
      </c>
      <c r="C5" s="780">
        <v>44.867307916543751</v>
      </c>
      <c r="D5" s="780">
        <v>43.767679338272913</v>
      </c>
      <c r="E5" s="780">
        <v>29.364081482814861</v>
      </c>
      <c r="F5" s="780">
        <v>28.505385098877724</v>
      </c>
      <c r="G5" s="789">
        <v>29.446701834242418</v>
      </c>
      <c r="I5" s="21" t="s">
        <v>4</v>
      </c>
      <c r="J5" s="20">
        <f t="shared" si="0"/>
        <v>-3.4959941733430443E-2</v>
      </c>
      <c r="K5" s="20">
        <f t="shared" si="1"/>
        <v>2.4763292061179897E-2</v>
      </c>
      <c r="L5" s="21" t="s">
        <v>4</v>
      </c>
      <c r="M5" s="20">
        <f t="shared" si="2"/>
        <v>-3.38180933746976E-2</v>
      </c>
      <c r="N5" s="20">
        <f t="shared" si="3"/>
        <v>2.9766332334357697E-2</v>
      </c>
      <c r="O5" s="21" t="s">
        <v>4</v>
      </c>
      <c r="P5" s="20">
        <f t="shared" si="4"/>
        <v>-3.4536393595769807E-2</v>
      </c>
      <c r="Q5" s="20">
        <f t="shared" si="5"/>
        <v>2.0787429328500754E-2</v>
      </c>
      <c r="R5" s="21" t="s">
        <v>4</v>
      </c>
      <c r="S5" s="20">
        <f t="shared" si="6"/>
        <v>-2.437076516772169E-2</v>
      </c>
      <c r="T5" s="20">
        <f t="shared" si="7"/>
        <v>2.4985825611853172E-2</v>
      </c>
      <c r="U5" s="21" t="s">
        <v>4</v>
      </c>
      <c r="V5" s="20">
        <f t="shared" si="8"/>
        <v>-2.495099962406995E-2</v>
      </c>
      <c r="W5" s="20">
        <f t="shared" si="9"/>
        <v>2.3843452940070727E-2</v>
      </c>
      <c r="X5" s="21" t="s">
        <v>4</v>
      </c>
      <c r="Y5" s="20">
        <f t="shared" si="10"/>
        <v>-2.7381770482733974E-2</v>
      </c>
      <c r="Z5" s="20">
        <f t="shared" si="11"/>
        <v>2.6332379224138672E-2</v>
      </c>
    </row>
    <row r="6" spans="1:26" x14ac:dyDescent="0.25">
      <c r="A6" s="785" t="s">
        <v>5</v>
      </c>
      <c r="B6" s="779">
        <v>53</v>
      </c>
      <c r="C6" s="780">
        <v>45.626691500451621</v>
      </c>
      <c r="D6" s="780">
        <v>42.750401413043683</v>
      </c>
      <c r="E6" s="780">
        <v>41.691491057390714</v>
      </c>
      <c r="F6" s="780">
        <v>27.252966647833109</v>
      </c>
      <c r="G6" s="789">
        <v>27.040123998699666</v>
      </c>
      <c r="I6" s="21" t="s">
        <v>5</v>
      </c>
      <c r="J6" s="20">
        <f t="shared" si="0"/>
        <v>-3.8601602330662781E-2</v>
      </c>
      <c r="K6" s="20">
        <f t="shared" si="1"/>
        <v>2.1121631463947559E-2</v>
      </c>
      <c r="L6" s="21" t="s">
        <v>5</v>
      </c>
      <c r="M6" s="20">
        <f t="shared" si="2"/>
        <v>-3.4390467919557237E-2</v>
      </c>
      <c r="N6" s="20">
        <f t="shared" si="3"/>
        <v>2.4656101617362969E-2</v>
      </c>
      <c r="O6" s="21" t="s">
        <v>5</v>
      </c>
      <c r="P6" s="20">
        <f t="shared" si="4"/>
        <v>-3.3733675440428122E-2</v>
      </c>
      <c r="Q6" s="20">
        <f t="shared" si="5"/>
        <v>2.9975870157375503E-2</v>
      </c>
      <c r="R6" s="21" t="s">
        <v>5</v>
      </c>
      <c r="S6" s="20">
        <f t="shared" si="6"/>
        <v>-3.4601917946811195E-2</v>
      </c>
      <c r="T6" s="20">
        <f t="shared" si="7"/>
        <v>2.0357911722959917E-2</v>
      </c>
      <c r="U6" s="21" t="s">
        <v>5</v>
      </c>
      <c r="V6" s="20">
        <f t="shared" si="8"/>
        <v>-2.3854747382860173E-2</v>
      </c>
      <c r="W6" s="20">
        <f t="shared" si="9"/>
        <v>2.5265980561570537E-2</v>
      </c>
      <c r="X6" s="21" t="s">
        <v>5</v>
      </c>
      <c r="Y6" s="20">
        <f t="shared" si="10"/>
        <v>-2.5143952396599858E-2</v>
      </c>
      <c r="Z6" s="20">
        <f t="shared" si="11"/>
        <v>2.3904694256279096E-2</v>
      </c>
    </row>
    <row r="7" spans="1:26" x14ac:dyDescent="0.25">
      <c r="A7" s="785" t="s">
        <v>6</v>
      </c>
      <c r="B7" s="779">
        <v>20</v>
      </c>
      <c r="C7" s="780">
        <v>51.861862857019744</v>
      </c>
      <c r="D7" s="780">
        <v>43.053891242493478</v>
      </c>
      <c r="E7" s="780">
        <v>40.498954949203529</v>
      </c>
      <c r="F7" s="780">
        <v>39.466980962336947</v>
      </c>
      <c r="G7" s="789">
        <v>25.044398237376033</v>
      </c>
      <c r="I7" s="21" t="s">
        <v>6</v>
      </c>
      <c r="J7" s="20">
        <f t="shared" si="0"/>
        <v>-1.4566642388929352E-2</v>
      </c>
      <c r="K7" s="20">
        <f t="shared" si="1"/>
        <v>1.3109978150036417E-2</v>
      </c>
      <c r="L7" s="21" t="s">
        <v>6</v>
      </c>
      <c r="M7" s="20">
        <f t="shared" si="2"/>
        <v>-3.9090139393849331E-2</v>
      </c>
      <c r="N7" s="20">
        <f t="shared" si="3"/>
        <v>2.1164447975052587E-2</v>
      </c>
      <c r="O7" s="21" t="s">
        <v>6</v>
      </c>
      <c r="P7" s="20">
        <f t="shared" si="4"/>
        <v>-3.3973154534605858E-2</v>
      </c>
      <c r="Q7" s="20">
        <f t="shared" si="5"/>
        <v>2.4691119125708431E-2</v>
      </c>
      <c r="R7" s="21" t="s">
        <v>6</v>
      </c>
      <c r="S7" s="20">
        <f t="shared" si="6"/>
        <v>-3.3612170746182175E-2</v>
      </c>
      <c r="T7" s="20">
        <f t="shared" si="7"/>
        <v>3.0153109032549179E-2</v>
      </c>
      <c r="U7" s="21" t="s">
        <v>6</v>
      </c>
      <c r="V7" s="20">
        <f t="shared" si="8"/>
        <v>-3.4545775253996304E-2</v>
      </c>
      <c r="W7" s="20">
        <f t="shared" si="9"/>
        <v>1.9787663841037535E-2</v>
      </c>
      <c r="X7" s="21" t="s">
        <v>6</v>
      </c>
      <c r="Y7" s="20">
        <f t="shared" si="10"/>
        <v>-2.3288175642698781E-2</v>
      </c>
      <c r="Z7" s="20">
        <f t="shared" si="11"/>
        <v>2.5613051470815048E-2</v>
      </c>
    </row>
    <row r="8" spans="1:26" x14ac:dyDescent="0.25">
      <c r="A8" s="785" t="s">
        <v>7</v>
      </c>
      <c r="B8" s="779">
        <v>44</v>
      </c>
      <c r="C8" s="780">
        <v>17.863582776497417</v>
      </c>
      <c r="D8" s="780">
        <v>50.500059946401628</v>
      </c>
      <c r="E8" s="780">
        <v>40.203103096325393</v>
      </c>
      <c r="F8" s="780">
        <v>38.064387061979673</v>
      </c>
      <c r="G8" s="789">
        <v>37.046348901855453</v>
      </c>
      <c r="I8" s="21" t="s">
        <v>7</v>
      </c>
      <c r="J8" s="20">
        <f t="shared" si="0"/>
        <v>-3.2046613255644577E-2</v>
      </c>
      <c r="K8" s="20">
        <f t="shared" si="1"/>
        <v>2.6219956300072834E-2</v>
      </c>
      <c r="L8" s="21" t="s">
        <v>7</v>
      </c>
      <c r="M8" s="20">
        <f t="shared" si="2"/>
        <v>-1.3464420719556419E-2</v>
      </c>
      <c r="N8" s="20">
        <f t="shared" si="3"/>
        <v>1.235448334342701E-2</v>
      </c>
      <c r="O8" s="21" t="s">
        <v>7</v>
      </c>
      <c r="P8" s="20">
        <f t="shared" si="4"/>
        <v>-3.9848810201681552E-2</v>
      </c>
      <c r="Q8" s="20">
        <f t="shared" si="5"/>
        <v>2.152802422231925E-2</v>
      </c>
      <c r="R8" s="21" t="s">
        <v>7</v>
      </c>
      <c r="S8" s="20">
        <f t="shared" si="6"/>
        <v>-3.3366628040031189E-2</v>
      </c>
      <c r="T8" s="20">
        <f t="shared" si="7"/>
        <v>2.4846200306771062E-2</v>
      </c>
      <c r="U8" s="21" t="s">
        <v>7</v>
      </c>
      <c r="V8" s="20">
        <f t="shared" si="8"/>
        <v>-3.3318073198432246E-2</v>
      </c>
      <c r="W8" s="20">
        <f t="shared" si="9"/>
        <v>3.0432835489815045E-2</v>
      </c>
      <c r="X8" s="21" t="s">
        <v>7</v>
      </c>
      <c r="Y8" s="20">
        <f t="shared" si="10"/>
        <v>-3.4448497103817921E-2</v>
      </c>
      <c r="Z8" s="20">
        <f t="shared" si="11"/>
        <v>1.9281505389459577E-2</v>
      </c>
    </row>
    <row r="9" spans="1:26" x14ac:dyDescent="0.25">
      <c r="A9" s="785" t="s">
        <v>8</v>
      </c>
      <c r="B9" s="779">
        <v>33</v>
      </c>
      <c r="C9" s="780">
        <v>42.304900618335758</v>
      </c>
      <c r="D9" s="780">
        <v>15.8476635254115</v>
      </c>
      <c r="E9" s="780">
        <v>49.459373895809513</v>
      </c>
      <c r="F9" s="780">
        <v>37.509000557883049</v>
      </c>
      <c r="G9" s="789">
        <v>35.875598964490152</v>
      </c>
      <c r="I9" s="21" t="s">
        <v>8</v>
      </c>
      <c r="J9" s="20">
        <f t="shared" si="0"/>
        <v>-2.4034959941733429E-2</v>
      </c>
      <c r="K9" s="20">
        <f t="shared" si="1"/>
        <v>2.3306627822286964E-2</v>
      </c>
      <c r="L9" s="21" t="s">
        <v>8</v>
      </c>
      <c r="M9" s="20">
        <f t="shared" si="2"/>
        <v>-3.1886715422715498E-2</v>
      </c>
      <c r="N9" s="20">
        <f t="shared" si="3"/>
        <v>2.6017116469656328E-2</v>
      </c>
      <c r="O9" s="21" t="s">
        <v>8</v>
      </c>
      <c r="P9" s="20">
        <f t="shared" si="4"/>
        <v>-1.2505144283679857E-2</v>
      </c>
      <c r="Q9" s="20">
        <f t="shared" si="5"/>
        <v>1.1671906249304267E-2</v>
      </c>
      <c r="R9" s="21" t="s">
        <v>8</v>
      </c>
      <c r="S9" s="20">
        <f t="shared" si="6"/>
        <v>-4.1048884408754573E-2</v>
      </c>
      <c r="T9" s="20">
        <f t="shared" si="7"/>
        <v>2.2008884268363092E-2</v>
      </c>
      <c r="U9" s="21" t="s">
        <v>8</v>
      </c>
      <c r="V9" s="20">
        <f t="shared" si="8"/>
        <v>-3.2831938792359135E-2</v>
      </c>
      <c r="W9" s="20">
        <f t="shared" si="9"/>
        <v>2.4986992213379529E-2</v>
      </c>
      <c r="X9" s="21" t="s">
        <v>8</v>
      </c>
      <c r="Y9" s="20">
        <f t="shared" si="10"/>
        <v>-3.3359845265725351E-2</v>
      </c>
      <c r="Z9" s="20">
        <f t="shared" si="11"/>
        <v>3.0860475552723247E-2</v>
      </c>
    </row>
    <row r="10" spans="1:26" x14ac:dyDescent="0.25">
      <c r="A10" s="785" t="s">
        <v>9</v>
      </c>
      <c r="B10" s="779">
        <v>29</v>
      </c>
      <c r="C10" s="780">
        <v>31.497534220939251</v>
      </c>
      <c r="D10" s="780">
        <v>40.578974187180208</v>
      </c>
      <c r="E10" s="780">
        <v>13.813514161402216</v>
      </c>
      <c r="F10" s="780">
        <v>48.419038717017372</v>
      </c>
      <c r="G10" s="789">
        <v>34.698805044977554</v>
      </c>
      <c r="I10" s="21" t="s">
        <v>9</v>
      </c>
      <c r="J10" s="20">
        <f t="shared" si="0"/>
        <v>-2.1121631463947559E-2</v>
      </c>
      <c r="K10" s="20">
        <f t="shared" si="1"/>
        <v>2.0393299344501091E-2</v>
      </c>
      <c r="L10" s="21" t="s">
        <v>9</v>
      </c>
      <c r="M10" s="20">
        <f t="shared" si="2"/>
        <v>-2.3740817152162908E-2</v>
      </c>
      <c r="N10" s="20">
        <f t="shared" si="3"/>
        <v>2.3179607943560294E-2</v>
      </c>
      <c r="O10" s="21" t="s">
        <v>9</v>
      </c>
      <c r="P10" s="20">
        <f t="shared" si="4"/>
        <v>-3.2020236060711839E-2</v>
      </c>
      <c r="Q10" s="20">
        <f t="shared" si="5"/>
        <v>2.6119876769418633E-2</v>
      </c>
      <c r="R10" s="21" t="s">
        <v>9</v>
      </c>
      <c r="S10" s="20">
        <f t="shared" si="6"/>
        <v>-1.1464547595863036E-2</v>
      </c>
      <c r="T10" s="20">
        <f t="shared" si="7"/>
        <v>1.0966715440060113E-2</v>
      </c>
      <c r="U10" s="21" t="s">
        <v>9</v>
      </c>
      <c r="V10" s="20">
        <f t="shared" si="8"/>
        <v>-4.2381585536751532E-2</v>
      </c>
      <c r="W10" s="20">
        <f t="shared" si="9"/>
        <v>2.2618709800291306E-2</v>
      </c>
      <c r="X10" s="21" t="s">
        <v>9</v>
      </c>
      <c r="Y10" s="20">
        <f t="shared" si="10"/>
        <v>-3.2265573275912882E-2</v>
      </c>
      <c r="Z10" s="20">
        <f t="shared" si="11"/>
        <v>2.5263301764155803E-2</v>
      </c>
    </row>
    <row r="11" spans="1:26" x14ac:dyDescent="0.25">
      <c r="A11" s="785" t="s">
        <v>10</v>
      </c>
      <c r="B11" s="779">
        <v>40</v>
      </c>
      <c r="C11" s="780">
        <v>27.019373217082315</v>
      </c>
      <c r="D11" s="780">
        <v>30.022941990106929</v>
      </c>
      <c r="E11" s="780">
        <v>38.832023140564957</v>
      </c>
      <c r="F11" s="780">
        <v>11.768984220411292</v>
      </c>
      <c r="G11" s="789">
        <v>47.412545691885093</v>
      </c>
      <c r="I11" s="21" t="s">
        <v>10</v>
      </c>
      <c r="J11" s="20">
        <f t="shared" si="0"/>
        <v>-2.9133284777858703E-2</v>
      </c>
      <c r="K11" s="20">
        <f t="shared" si="1"/>
        <v>2.8404952658412235E-2</v>
      </c>
      <c r="L11" s="21" t="s">
        <v>10</v>
      </c>
      <c r="M11" s="20">
        <f t="shared" si="2"/>
        <v>-2.0365467170009813E-2</v>
      </c>
      <c r="N11" s="20">
        <f t="shared" si="3"/>
        <v>1.9723340084010593E-2</v>
      </c>
      <c r="O11" s="21" t="s">
        <v>10</v>
      </c>
      <c r="P11" s="20">
        <f t="shared" si="4"/>
        <v>-2.3690635582010119E-2</v>
      </c>
      <c r="Q11" s="20">
        <f t="shared" si="5"/>
        <v>2.3221726758113771E-2</v>
      </c>
      <c r="R11" s="21" t="s">
        <v>10</v>
      </c>
      <c r="S11" s="20">
        <f t="shared" si="6"/>
        <v>-3.2228698094987157E-2</v>
      </c>
      <c r="T11" s="20">
        <f t="shared" si="7"/>
        <v>2.6190425943299799E-2</v>
      </c>
      <c r="U11" s="21" t="s">
        <v>10</v>
      </c>
      <c r="V11" s="20">
        <f t="shared" si="8"/>
        <v>-1.0301489344577508E-2</v>
      </c>
      <c r="W11" s="20">
        <f t="shared" si="9"/>
        <v>1.0137583977835702E-2</v>
      </c>
      <c r="X11" s="21" t="s">
        <v>10</v>
      </c>
      <c r="Y11" s="20">
        <f t="shared" si="10"/>
        <v>-4.4087770896897631E-2</v>
      </c>
      <c r="Z11" s="20">
        <f t="shared" si="11"/>
        <v>2.3353109770261882E-2</v>
      </c>
    </row>
    <row r="12" spans="1:26" x14ac:dyDescent="0.25">
      <c r="A12" s="786" t="s">
        <v>11</v>
      </c>
      <c r="B12" s="781">
        <v>67</v>
      </c>
      <c r="C12" s="782">
        <v>36.639453111736415</v>
      </c>
      <c r="D12" s="782">
        <v>25.070135816763852</v>
      </c>
      <c r="E12" s="782">
        <v>28.511257811174431</v>
      </c>
      <c r="F12" s="782">
        <v>36.99222678383029</v>
      </c>
      <c r="G12" s="790">
        <v>9.6989112789038128</v>
      </c>
      <c r="I12" s="21" t="s">
        <v>11</v>
      </c>
      <c r="J12" s="20">
        <f t="shared" si="0"/>
        <v>-4.879825200291333E-2</v>
      </c>
      <c r="K12" s="20">
        <f t="shared" si="1"/>
        <v>4.0058266569555717E-2</v>
      </c>
      <c r="L12" s="21" t="s">
        <v>11</v>
      </c>
      <c r="M12" s="20">
        <f t="shared" si="2"/>
        <v>-2.7616465174048845E-2</v>
      </c>
      <c r="N12" s="20">
        <f t="shared" si="3"/>
        <v>2.7491213054809501E-2</v>
      </c>
      <c r="O12" s="21" t="s">
        <v>11</v>
      </c>
      <c r="P12" s="20">
        <f t="shared" si="4"/>
        <v>-1.9782453425855509E-2</v>
      </c>
      <c r="Q12" s="20">
        <f t="shared" si="5"/>
        <v>1.9281510172600359E-2</v>
      </c>
      <c r="R12" s="21" t="s">
        <v>11</v>
      </c>
      <c r="S12" s="20">
        <f t="shared" si="6"/>
        <v>-2.3662962832981992E-2</v>
      </c>
      <c r="T12" s="20">
        <f t="shared" si="7"/>
        <v>2.3387058102580995E-2</v>
      </c>
      <c r="U12" s="21" t="s">
        <v>11</v>
      </c>
      <c r="V12" s="20">
        <f t="shared" si="8"/>
        <v>-3.2379602428637203E-2</v>
      </c>
      <c r="W12" s="20">
        <f t="shared" si="9"/>
        <v>2.6306200745092954E-2</v>
      </c>
      <c r="X12" s="21" t="s">
        <v>11</v>
      </c>
      <c r="Y12" s="20">
        <f t="shared" si="10"/>
        <v>-9.0187812565996495E-3</v>
      </c>
      <c r="Z12" s="20">
        <f t="shared" si="11"/>
        <v>9.2678506219138826E-3</v>
      </c>
    </row>
    <row r="13" spans="1:26" x14ac:dyDescent="0.25">
      <c r="A13" s="786" t="s">
        <v>12</v>
      </c>
      <c r="B13" s="781">
        <v>66</v>
      </c>
      <c r="C13" s="782">
        <v>62.773919585150921</v>
      </c>
      <c r="D13" s="782">
        <v>33.06673631130532</v>
      </c>
      <c r="E13" s="782">
        <v>23.002480911598663</v>
      </c>
      <c r="F13" s="782">
        <v>26.79477372361692</v>
      </c>
      <c r="G13" s="790">
        <v>34.844120134889394</v>
      </c>
      <c r="I13" s="21" t="s">
        <v>12</v>
      </c>
      <c r="J13" s="20">
        <f t="shared" si="0"/>
        <v>-4.8069919883466858E-2</v>
      </c>
      <c r="K13" s="20">
        <f t="shared" si="1"/>
        <v>4.7341587764020393E-2</v>
      </c>
      <c r="L13" s="21" t="s">
        <v>12</v>
      </c>
      <c r="M13" s="20">
        <f t="shared" si="2"/>
        <v>-4.7314946507936696E-2</v>
      </c>
      <c r="N13" s="20">
        <f t="shared" si="3"/>
        <v>3.8994227988844866E-2</v>
      </c>
      <c r="O13" s="21" t="s">
        <v>12</v>
      </c>
      <c r="P13" s="20">
        <f t="shared" si="4"/>
        <v>-2.6092446239801888E-2</v>
      </c>
      <c r="Q13" s="20">
        <f t="shared" si="5"/>
        <v>2.6711973802257177E-2</v>
      </c>
      <c r="R13" s="21" t="s">
        <v>12</v>
      </c>
      <c r="S13" s="20">
        <f t="shared" si="6"/>
        <v>-1.9090944864039158E-2</v>
      </c>
      <c r="T13" s="20">
        <f t="shared" si="7"/>
        <v>1.8793262857970738E-2</v>
      </c>
      <c r="U13" s="21" t="s">
        <v>12</v>
      </c>
      <c r="V13" s="20">
        <f t="shared" si="8"/>
        <v>-2.3453687322095736E-2</v>
      </c>
      <c r="W13" s="20">
        <f t="shared" si="9"/>
        <v>2.3487618226010615E-2</v>
      </c>
      <c r="X13" s="21" t="s">
        <v>12</v>
      </c>
      <c r="Y13" s="20">
        <f t="shared" si="10"/>
        <v>-3.2400698237005025E-2</v>
      </c>
      <c r="Z13" s="20">
        <f t="shared" si="11"/>
        <v>2.6419822914764076E-2</v>
      </c>
    </row>
    <row r="14" spans="1:26" x14ac:dyDescent="0.25">
      <c r="A14" s="786" t="s">
        <v>13</v>
      </c>
      <c r="B14" s="781">
        <v>77</v>
      </c>
      <c r="C14" s="782">
        <v>60.899238051926659</v>
      </c>
      <c r="D14" s="782">
        <v>58.368785323466035</v>
      </c>
      <c r="E14" s="782">
        <v>29.433573374682219</v>
      </c>
      <c r="F14" s="782">
        <v>20.931785714463842</v>
      </c>
      <c r="G14" s="790">
        <v>24.990737826059586</v>
      </c>
      <c r="I14" s="21" t="s">
        <v>13</v>
      </c>
      <c r="J14" s="20">
        <f t="shared" si="0"/>
        <v>-5.6081573197378005E-2</v>
      </c>
      <c r="K14" s="20">
        <f t="shared" si="1"/>
        <v>3.5688273852876914E-2</v>
      </c>
      <c r="L14" s="21" t="s">
        <v>13</v>
      </c>
      <c r="M14" s="20">
        <f t="shared" si="2"/>
        <v>-4.5901932041895535E-2</v>
      </c>
      <c r="N14" s="20">
        <f t="shared" si="3"/>
        <v>4.6831458854869702E-2</v>
      </c>
      <c r="O14" s="21" t="s">
        <v>13</v>
      </c>
      <c r="P14" s="20">
        <f t="shared" si="4"/>
        <v>-4.6057898753508845E-2</v>
      </c>
      <c r="Q14" s="20">
        <f t="shared" si="5"/>
        <v>3.814962830512994E-2</v>
      </c>
      <c r="R14" s="21" t="s">
        <v>13</v>
      </c>
      <c r="S14" s="20">
        <f t="shared" si="6"/>
        <v>-2.4428440071626013E-2</v>
      </c>
      <c r="T14" s="20">
        <f t="shared" si="7"/>
        <v>2.5881754574133969E-2</v>
      </c>
      <c r="U14" s="21" t="s">
        <v>13</v>
      </c>
      <c r="V14" s="20">
        <f t="shared" si="8"/>
        <v>-1.8321765367529174E-2</v>
      </c>
      <c r="W14" s="20">
        <f t="shared" si="9"/>
        <v>1.8239590345880047E-2</v>
      </c>
      <c r="X14" s="21" t="s">
        <v>13</v>
      </c>
      <c r="Y14" s="20">
        <f t="shared" si="10"/>
        <v>-2.323827813380468E-2</v>
      </c>
      <c r="Z14" s="20">
        <f t="shared" si="11"/>
        <v>2.3655435502469357E-2</v>
      </c>
    </row>
    <row r="15" spans="1:26" x14ac:dyDescent="0.25">
      <c r="A15" s="786" t="s">
        <v>14</v>
      </c>
      <c r="B15" s="781">
        <v>48</v>
      </c>
      <c r="C15" s="782">
        <v>71.918716848824943</v>
      </c>
      <c r="D15" s="782">
        <v>55.286980262631658</v>
      </c>
      <c r="E15" s="782">
        <v>53.489477251108397</v>
      </c>
      <c r="F15" s="782">
        <v>25.629426125323103</v>
      </c>
      <c r="G15" s="790">
        <v>18.774677304790025</v>
      </c>
      <c r="I15" s="21" t="s">
        <v>14</v>
      </c>
      <c r="J15" s="20">
        <f t="shared" si="0"/>
        <v>-3.4959941733430443E-2</v>
      </c>
      <c r="K15" s="20">
        <f t="shared" si="1"/>
        <v>2.4763292061179897E-2</v>
      </c>
      <c r="L15" s="21" t="s">
        <v>14</v>
      </c>
      <c r="M15" s="20">
        <f t="shared" si="2"/>
        <v>-5.4207707008095317E-2</v>
      </c>
      <c r="N15" s="20">
        <f t="shared" si="3"/>
        <v>3.4841389223660826E-2</v>
      </c>
      <c r="O15" s="21" t="s">
        <v>14</v>
      </c>
      <c r="P15" s="20">
        <f t="shared" si="4"/>
        <v>-4.3626094413511798E-2</v>
      </c>
      <c r="Q15" s="20">
        <f t="shared" si="5"/>
        <v>4.6088198641553613E-2</v>
      </c>
      <c r="R15" s="21" t="s">
        <v>14</v>
      </c>
      <c r="S15" s="20">
        <f t="shared" si="6"/>
        <v>-4.4393674966263313E-2</v>
      </c>
      <c r="T15" s="20">
        <f t="shared" si="7"/>
        <v>3.6774602446281883E-2</v>
      </c>
      <c r="U15" s="21" t="s">
        <v>14</v>
      </c>
      <c r="V15" s="20">
        <f t="shared" si="8"/>
        <v>-2.2433648919313917E-2</v>
      </c>
      <c r="W15" s="20">
        <f t="shared" si="9"/>
        <v>2.4646638509882364E-2</v>
      </c>
      <c r="X15" s="21" t="s">
        <v>14</v>
      </c>
      <c r="Y15" s="20">
        <f t="shared" si="10"/>
        <v>-1.7458114927130713E-2</v>
      </c>
      <c r="Z15" s="20">
        <f t="shared" si="11"/>
        <v>1.7491732529187985E-2</v>
      </c>
    </row>
    <row r="16" spans="1:26" x14ac:dyDescent="0.25">
      <c r="A16" s="786" t="s">
        <v>15</v>
      </c>
      <c r="B16" s="781">
        <v>39</v>
      </c>
      <c r="C16" s="782">
        <v>43.285544300161611</v>
      </c>
      <c r="D16" s="782">
        <v>65.451024741109279</v>
      </c>
      <c r="E16" s="782">
        <v>48.721060257073077</v>
      </c>
      <c r="F16" s="782">
        <v>47.708897418910524</v>
      </c>
      <c r="G16" s="790">
        <v>21.516563297998051</v>
      </c>
      <c r="I16" s="21" t="s">
        <v>15</v>
      </c>
      <c r="J16" s="20">
        <f t="shared" si="0"/>
        <v>-2.8404952658412235E-2</v>
      </c>
      <c r="K16" s="20">
        <f t="shared" si="1"/>
        <v>2.9133284777858703E-2</v>
      </c>
      <c r="L16" s="21" t="s">
        <v>15</v>
      </c>
      <c r="M16" s="20">
        <f t="shared" si="2"/>
        <v>-3.2625861610424828E-2</v>
      </c>
      <c r="N16" s="20">
        <f t="shared" si="3"/>
        <v>2.3238967764800882E-2</v>
      </c>
      <c r="O16" s="21" t="s">
        <v>15</v>
      </c>
      <c r="P16" s="20">
        <f t="shared" si="4"/>
        <v>-5.1646383493053061E-2</v>
      </c>
      <c r="Q16" s="20">
        <f t="shared" si="5"/>
        <v>3.3851440250400072E-2</v>
      </c>
      <c r="R16" s="21" t="s">
        <v>15</v>
      </c>
      <c r="S16" s="20">
        <f t="shared" si="6"/>
        <v>-4.0436119854198281E-2</v>
      </c>
      <c r="T16" s="20">
        <f t="shared" si="7"/>
        <v>4.4764474376242182E-2</v>
      </c>
      <c r="U16" s="21" t="s">
        <v>15</v>
      </c>
      <c r="V16" s="20">
        <f t="shared" si="8"/>
        <v>-4.1759992977989782E-2</v>
      </c>
      <c r="W16" s="20">
        <f t="shared" si="9"/>
        <v>3.4813224875037456E-2</v>
      </c>
      <c r="X16" s="21" t="s">
        <v>15</v>
      </c>
      <c r="Y16" s="20">
        <f t="shared" si="10"/>
        <v>-2.000772789833757E-2</v>
      </c>
      <c r="Z16" s="20">
        <f t="shared" si="11"/>
        <v>2.3147059666814195E-2</v>
      </c>
    </row>
    <row r="17" spans="1:26" x14ac:dyDescent="0.25">
      <c r="A17" s="786" t="s">
        <v>16</v>
      </c>
      <c r="B17" s="781">
        <v>32</v>
      </c>
      <c r="C17" s="782">
        <v>34.179998012354446</v>
      </c>
      <c r="D17" s="782">
        <v>37.942193262323833</v>
      </c>
      <c r="E17" s="782">
        <v>57.912405323556776</v>
      </c>
      <c r="F17" s="782">
        <v>41.562724381923914</v>
      </c>
      <c r="G17" s="790">
        <v>41.340419726669055</v>
      </c>
      <c r="I17" s="21" t="s">
        <v>16</v>
      </c>
      <c r="J17" s="20">
        <f t="shared" si="0"/>
        <v>-2.3306627822286964E-2</v>
      </c>
      <c r="K17" s="20">
        <f t="shared" si="1"/>
        <v>2.1121631463947559E-2</v>
      </c>
      <c r="L17" s="21" t="s">
        <v>16</v>
      </c>
      <c r="M17" s="20">
        <f t="shared" si="2"/>
        <v>-2.5762685973467321E-2</v>
      </c>
      <c r="N17" s="20">
        <f t="shared" si="3"/>
        <v>2.7545305642671387E-2</v>
      </c>
      <c r="O17" s="21" t="s">
        <v>16</v>
      </c>
      <c r="P17" s="20">
        <f t="shared" si="4"/>
        <v>-2.9939593330197557E-2</v>
      </c>
      <c r="Q17" s="20">
        <f t="shared" si="5"/>
        <v>2.1694114972289142E-2</v>
      </c>
      <c r="R17" s="21" t="s">
        <v>16</v>
      </c>
      <c r="S17" s="20">
        <f t="shared" si="6"/>
        <v>-4.8064491009681763E-2</v>
      </c>
      <c r="T17" s="20">
        <f t="shared" si="7"/>
        <v>3.2577053550231841E-2</v>
      </c>
      <c r="U17" s="21" t="s">
        <v>16</v>
      </c>
      <c r="V17" s="20">
        <f t="shared" si="8"/>
        <v>-3.6380196823565636E-2</v>
      </c>
      <c r="W17" s="20">
        <f t="shared" si="9"/>
        <v>4.291791826178247E-2</v>
      </c>
      <c r="X17" s="21" t="s">
        <v>16</v>
      </c>
      <c r="Y17" s="20">
        <f t="shared" si="10"/>
        <v>-3.8441448926521606E-2</v>
      </c>
      <c r="Z17" s="20">
        <f t="shared" si="11"/>
        <v>3.2566325200384202E-2</v>
      </c>
    </row>
    <row r="18" spans="1:26" x14ac:dyDescent="0.25">
      <c r="A18" s="786" t="s">
        <v>17</v>
      </c>
      <c r="B18" s="781">
        <v>25</v>
      </c>
      <c r="C18" s="782">
        <v>26.053768766907563</v>
      </c>
      <c r="D18" s="782">
        <v>27.817345300298957</v>
      </c>
      <c r="E18" s="782">
        <v>30.870139321432319</v>
      </c>
      <c r="F18" s="782">
        <v>47.591057237070274</v>
      </c>
      <c r="G18" s="790">
        <v>32.759114556724718</v>
      </c>
      <c r="I18" s="21" t="s">
        <v>17</v>
      </c>
      <c r="J18" s="20">
        <f t="shared" si="0"/>
        <v>-1.820830298616169E-2</v>
      </c>
      <c r="K18" s="20">
        <f t="shared" si="1"/>
        <v>2.6219956300072834E-2</v>
      </c>
      <c r="L18" s="21" t="s">
        <v>17</v>
      </c>
      <c r="M18" s="20">
        <f t="shared" si="2"/>
        <v>-1.9637656588644567E-2</v>
      </c>
      <c r="N18" s="20">
        <f t="shared" si="3"/>
        <v>1.850215327848545E-2</v>
      </c>
      <c r="O18" s="21" t="s">
        <v>17</v>
      </c>
      <c r="P18" s="20">
        <f t="shared" si="4"/>
        <v>-2.1950233610865972E-2</v>
      </c>
      <c r="Q18" s="20">
        <f t="shared" si="5"/>
        <v>2.5097777145911819E-2</v>
      </c>
      <c r="R18" s="21" t="s">
        <v>17</v>
      </c>
      <c r="S18" s="20">
        <f t="shared" si="6"/>
        <v>-2.5620720216900844E-2</v>
      </c>
      <c r="T18" s="20">
        <f t="shared" si="7"/>
        <v>1.9302205597297974E-2</v>
      </c>
      <c r="U18" s="21" t="s">
        <v>17</v>
      </c>
      <c r="V18" s="20">
        <f t="shared" si="8"/>
        <v>-4.1656846491015566E-2</v>
      </c>
      <c r="W18" s="20">
        <f t="shared" si="9"/>
        <v>2.9932169515213169E-2</v>
      </c>
      <c r="X18" s="21" t="s">
        <v>17</v>
      </c>
      <c r="Y18" s="20">
        <f t="shared" si="10"/>
        <v>-3.0461902356980996E-2</v>
      </c>
      <c r="Z18" s="20">
        <f t="shared" si="11"/>
        <v>3.9396291138902015E-2</v>
      </c>
    </row>
    <row r="19" spans="1:26" x14ac:dyDescent="0.25">
      <c r="A19" s="786" t="s">
        <v>18</v>
      </c>
      <c r="B19" s="781">
        <v>15</v>
      </c>
      <c r="C19" s="782">
        <v>18.330580465344195</v>
      </c>
      <c r="D19" s="782">
        <v>18.957372056822742</v>
      </c>
      <c r="E19" s="782">
        <v>20.22815502348957</v>
      </c>
      <c r="F19" s="782">
        <v>22.436813290006587</v>
      </c>
      <c r="G19" s="790">
        <v>34.964355897594082</v>
      </c>
      <c r="I19" s="21" t="s">
        <v>18</v>
      </c>
      <c r="J19" s="20">
        <f t="shared" si="0"/>
        <v>-1.0924981791697014E-2</v>
      </c>
      <c r="K19" s="20">
        <f t="shared" si="1"/>
        <v>1.4566642388929352E-2</v>
      </c>
      <c r="L19" s="21" t="s">
        <v>18</v>
      </c>
      <c r="M19" s="20">
        <f t="shared" si="2"/>
        <v>-1.3816413566476593E-2</v>
      </c>
      <c r="N19" s="20">
        <f t="shared" si="3"/>
        <v>2.3049152483023565E-2</v>
      </c>
      <c r="O19" s="21" t="s">
        <v>18</v>
      </c>
      <c r="P19" s="20">
        <f t="shared" si="4"/>
        <v>-1.4958966817401149E-2</v>
      </c>
      <c r="Q19" s="20">
        <f t="shared" si="5"/>
        <v>1.583255698102062E-2</v>
      </c>
      <c r="R19" s="21" t="s">
        <v>18</v>
      </c>
      <c r="S19" s="20">
        <f t="shared" si="6"/>
        <v>-1.6788388771576082E-2</v>
      </c>
      <c r="T19" s="20">
        <f t="shared" si="7"/>
        <v>2.2275674351767208E-2</v>
      </c>
      <c r="U19" s="21" t="s">
        <v>18</v>
      </c>
      <c r="V19" s="20">
        <f t="shared" si="8"/>
        <v>-1.9639128467214516E-2</v>
      </c>
      <c r="W19" s="20">
        <f t="shared" si="9"/>
        <v>1.6616472265951934E-2</v>
      </c>
      <c r="X19" s="21" t="s">
        <v>18</v>
      </c>
      <c r="Y19" s="20">
        <f t="shared" si="10"/>
        <v>-3.2512502542856613E-2</v>
      </c>
      <c r="Z19" s="20">
        <f t="shared" si="11"/>
        <v>2.6855583679072662E-2</v>
      </c>
    </row>
    <row r="20" spans="1:26" ht="15.75" thickBot="1" x14ac:dyDescent="0.3">
      <c r="A20" s="787" t="s">
        <v>19</v>
      </c>
      <c r="B20" s="783">
        <v>11</v>
      </c>
      <c r="C20" s="784">
        <v>16.374475172461185</v>
      </c>
      <c r="D20" s="784">
        <v>21.757930848464504</v>
      </c>
      <c r="E20" s="784">
        <v>25.364620509125302</v>
      </c>
      <c r="F20" s="784">
        <v>28.293614916983778</v>
      </c>
      <c r="G20" s="791">
        <v>31.401377772621629</v>
      </c>
      <c r="I20" s="21" t="s">
        <v>19</v>
      </c>
      <c r="J20" s="20">
        <f t="shared" si="0"/>
        <v>-8.0116533139111441E-3</v>
      </c>
      <c r="K20" s="20">
        <f t="shared" si="1"/>
        <v>1.1653313911143482E-2</v>
      </c>
      <c r="L20" s="21" t="s">
        <v>19</v>
      </c>
      <c r="M20" s="20">
        <f t="shared" si="2"/>
        <v>-1.2342027102985077E-2</v>
      </c>
      <c r="N20" s="20">
        <f t="shared" si="3"/>
        <v>2.0913405521091728E-2</v>
      </c>
      <c r="O20" s="21" t="s">
        <v>19</v>
      </c>
      <c r="P20" s="20">
        <f t="shared" si="4"/>
        <v>-1.7168844109927712E-2</v>
      </c>
      <c r="Q20" s="20">
        <f t="shared" si="5"/>
        <v>3.5376137496309586E-2</v>
      </c>
      <c r="R20" s="21" t="s">
        <v>19</v>
      </c>
      <c r="S20" s="20">
        <f t="shared" si="6"/>
        <v>-2.1051406302561904E-2</v>
      </c>
      <c r="T20" s="20">
        <f t="shared" si="7"/>
        <v>4.0796703040302265E-2</v>
      </c>
      <c r="U20" s="21" t="s">
        <v>19</v>
      </c>
      <c r="V20" s="20">
        <f t="shared" si="8"/>
        <v>-2.4765635430234412E-2</v>
      </c>
      <c r="W20" s="20">
        <f t="shared" si="9"/>
        <v>5.0417872440238196E-2</v>
      </c>
      <c r="X20" s="21" t="s">
        <v>19</v>
      </c>
      <c r="Y20" s="20">
        <f t="shared" si="10"/>
        <v>-2.9199376006575118E-2</v>
      </c>
      <c r="Z20" s="20">
        <f t="shared" si="11"/>
        <v>5.3456527282925638E-2</v>
      </c>
    </row>
    <row r="21" spans="1:26" ht="15.75" thickTop="1" x14ac:dyDescent="0.25">
      <c r="A21" s="786" t="s">
        <v>20</v>
      </c>
      <c r="B21" s="781">
        <v>742</v>
      </c>
      <c r="C21" s="782">
        <v>710.94097110730365</v>
      </c>
      <c r="D21" s="782">
        <v>673.25503838749864</v>
      </c>
      <c r="E21" s="782">
        <v>633.92407281492331</v>
      </c>
      <c r="F21" s="782">
        <v>594.51307948700435</v>
      </c>
      <c r="G21" s="790">
        <v>552.89602984756107</v>
      </c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 x14ac:dyDescent="0.25">
      <c r="A22" s="778"/>
      <c r="B22" s="778"/>
      <c r="C22" s="778"/>
      <c r="D22" s="778"/>
      <c r="E22" s="778"/>
      <c r="F22" s="778"/>
      <c r="G22" s="778"/>
    </row>
    <row r="23" spans="1:26" x14ac:dyDescent="0.25">
      <c r="A23" s="922" t="s">
        <v>196</v>
      </c>
      <c r="B23" s="923"/>
      <c r="C23" s="923"/>
      <c r="D23" s="923"/>
      <c r="E23" s="923"/>
      <c r="F23" s="923"/>
      <c r="G23" s="924"/>
    </row>
    <row r="24" spans="1:26" x14ac:dyDescent="0.25">
      <c r="A24" s="785" t="s">
        <v>1</v>
      </c>
      <c r="B24" s="779">
        <v>2010</v>
      </c>
      <c r="C24" s="779">
        <v>2015</v>
      </c>
      <c r="D24" s="779">
        <v>2020</v>
      </c>
      <c r="E24" s="779">
        <v>2025</v>
      </c>
      <c r="F24" s="779">
        <v>2030</v>
      </c>
      <c r="G24" s="788">
        <v>2035</v>
      </c>
      <c r="Q24" s="919" t="s">
        <v>223</v>
      </c>
      <c r="R24" s="918"/>
      <c r="S24" s="920">
        <f>(SUM(B$48:B$50,B$61:B$65)/SUM(B$51:B$60))*100</f>
        <v>59.280742459396748</v>
      </c>
    </row>
    <row r="25" spans="1:26" x14ac:dyDescent="0.25">
      <c r="A25" s="785" t="s">
        <v>2</v>
      </c>
      <c r="B25" s="779">
        <v>30</v>
      </c>
      <c r="C25" s="780">
        <v>32.711312406081362</v>
      </c>
      <c r="D25" s="780">
        <v>30.303972376544632</v>
      </c>
      <c r="E25" s="780">
        <v>31.262830754723041</v>
      </c>
      <c r="F25" s="780">
        <v>33.260537516087481</v>
      </c>
      <c r="G25" s="789">
        <v>31.833143931461493</v>
      </c>
      <c r="Q25" s="919" t="s">
        <v>224</v>
      </c>
      <c r="R25" s="918"/>
      <c r="S25" s="920">
        <f>(SUM(B$48:B$50)/SUM(B$51:B$60))*100</f>
        <v>28.770301624129928</v>
      </c>
    </row>
    <row r="26" spans="1:26" x14ac:dyDescent="0.25">
      <c r="A26" s="785" t="s">
        <v>3</v>
      </c>
      <c r="B26" s="779">
        <v>41</v>
      </c>
      <c r="C26" s="780">
        <v>28.145136051041593</v>
      </c>
      <c r="D26" s="780">
        <v>31.369596936876288</v>
      </c>
      <c r="E26" s="780">
        <v>28.754969807298718</v>
      </c>
      <c r="F26" s="780">
        <v>29.76509092896319</v>
      </c>
      <c r="G26" s="789">
        <v>31.62728747479958</v>
      </c>
      <c r="Q26" s="919" t="s">
        <v>225</v>
      </c>
      <c r="R26" s="918"/>
      <c r="S26" s="920">
        <f>(SUM(B$61:B$65)/SUM(B$51:B$60))*100</f>
        <v>30.510440835266824</v>
      </c>
    </row>
    <row r="27" spans="1:26" x14ac:dyDescent="0.25">
      <c r="A27" s="785" t="s">
        <v>4</v>
      </c>
      <c r="B27" s="779">
        <v>34</v>
      </c>
      <c r="C27" s="780">
        <v>39.491735491836899</v>
      </c>
      <c r="D27" s="780">
        <v>26.343733273536412</v>
      </c>
      <c r="E27" s="780">
        <v>30.105161415022078</v>
      </c>
      <c r="F27" s="780">
        <v>27.240063259350034</v>
      </c>
      <c r="G27" s="789">
        <v>28.318173219965946</v>
      </c>
      <c r="Q27" s="919" t="s">
        <v>226</v>
      </c>
      <c r="R27" s="918"/>
      <c r="S27" s="920">
        <f>(SUM(B$61:B$65)/SUM(B$48:B$50))*100</f>
        <v>106.04838709677421</v>
      </c>
    </row>
    <row r="28" spans="1:26" x14ac:dyDescent="0.25">
      <c r="A28" s="785" t="s">
        <v>5</v>
      </c>
      <c r="B28" s="779">
        <v>29</v>
      </c>
      <c r="C28" s="780">
        <v>32.711864948468843</v>
      </c>
      <c r="D28" s="780">
        <v>37.988166578412311</v>
      </c>
      <c r="E28" s="780">
        <v>24.52903610284271</v>
      </c>
      <c r="F28" s="780">
        <v>28.865236529984241</v>
      </c>
      <c r="G28" s="789">
        <v>25.707410141621146</v>
      </c>
      <c r="Q28" s="919" t="s">
        <v>227</v>
      </c>
      <c r="R28" s="918"/>
      <c r="S28" s="921">
        <f>(B$21/B$43)*100</f>
        <v>117.59112519809827</v>
      </c>
    </row>
    <row r="29" spans="1:26" x14ac:dyDescent="0.25">
      <c r="A29" s="785" t="s">
        <v>6</v>
      </c>
      <c r="B29" s="779">
        <v>18</v>
      </c>
      <c r="C29" s="780">
        <v>28.079400978022953</v>
      </c>
      <c r="D29" s="780">
        <v>31.29084631840281</v>
      </c>
      <c r="E29" s="780">
        <v>36.331167466365955</v>
      </c>
      <c r="F29" s="780">
        <v>22.606508215878268</v>
      </c>
      <c r="G29" s="789">
        <v>27.544599068266265</v>
      </c>
      <c r="Q29" s="919" t="s">
        <v>228</v>
      </c>
      <c r="R29" s="918"/>
      <c r="S29" s="921">
        <f>(SUM(B$48)/SUM(B$28:B$33))*1000</f>
        <v>428.57142857142856</v>
      </c>
    </row>
    <row r="30" spans="1:26" x14ac:dyDescent="0.25">
      <c r="A30" s="785" t="s">
        <v>7</v>
      </c>
      <c r="B30" s="779">
        <v>36</v>
      </c>
      <c r="C30" s="780">
        <v>16.391001177318952</v>
      </c>
      <c r="D30" s="780">
        <v>27.28228291515795</v>
      </c>
      <c r="E30" s="780">
        <v>29.936928337099506</v>
      </c>
      <c r="F30" s="780">
        <v>34.768133876732684</v>
      </c>
      <c r="G30" s="789">
        <v>20.735574439088055</v>
      </c>
      <c r="Q30" s="919" t="s">
        <v>229</v>
      </c>
      <c r="R30" s="918"/>
      <c r="S30" s="921">
        <f>(SUM(B$52:B$54)/SUM(B$48:B$51,B$55:B$65))*100</f>
        <v>15.378151260504202</v>
      </c>
    </row>
    <row r="31" spans="1:26" x14ac:dyDescent="0.25">
      <c r="A31" s="785" t="s">
        <v>8</v>
      </c>
      <c r="B31" s="779">
        <v>32</v>
      </c>
      <c r="C31" s="780">
        <v>34.517557297243414</v>
      </c>
      <c r="D31" s="780">
        <v>14.79170801575833</v>
      </c>
      <c r="E31" s="780">
        <v>26.518275751884108</v>
      </c>
      <c r="F31" s="780">
        <v>28.546504999259813</v>
      </c>
      <c r="G31" s="789">
        <v>33.187745205774384</v>
      </c>
      <c r="Q31" s="918"/>
      <c r="R31" s="918"/>
      <c r="S31" s="904"/>
    </row>
    <row r="32" spans="1:26" x14ac:dyDescent="0.25">
      <c r="A32" s="785" t="s">
        <v>9</v>
      </c>
      <c r="B32" s="779">
        <v>28</v>
      </c>
      <c r="C32" s="780">
        <v>30.752963967111377</v>
      </c>
      <c r="D32" s="780">
        <v>33.10149878935664</v>
      </c>
      <c r="E32" s="780">
        <v>13.213681374571051</v>
      </c>
      <c r="F32" s="780">
        <v>25.840849786037243</v>
      </c>
      <c r="G32" s="789">
        <v>27.168473816062335</v>
      </c>
      <c r="Q32" s="904"/>
      <c r="R32" s="904"/>
      <c r="S32" s="904"/>
    </row>
    <row r="33" spans="1:19" x14ac:dyDescent="0.25">
      <c r="A33" s="785" t="s">
        <v>10</v>
      </c>
      <c r="B33" s="779">
        <v>39</v>
      </c>
      <c r="C33" s="780">
        <v>26.167447197189194</v>
      </c>
      <c r="D33" s="780">
        <v>29.42869780574323</v>
      </c>
      <c r="E33" s="780">
        <v>31.556571825954663</v>
      </c>
      <c r="F33" s="780">
        <v>11.581729774932452</v>
      </c>
      <c r="G33" s="789">
        <v>25.114229218335538</v>
      </c>
      <c r="Q33" s="904"/>
      <c r="R33" s="904"/>
      <c r="S33" s="904"/>
    </row>
    <row r="34" spans="1:19" x14ac:dyDescent="0.25">
      <c r="A34" s="786" t="s">
        <v>11</v>
      </c>
      <c r="B34" s="781">
        <v>55</v>
      </c>
      <c r="C34" s="782">
        <v>36.473278001305268</v>
      </c>
      <c r="D34" s="782">
        <v>24.435294671166414</v>
      </c>
      <c r="E34" s="782">
        <v>28.178823071057227</v>
      </c>
      <c r="F34" s="782">
        <v>30.053640897171476</v>
      </c>
      <c r="G34" s="790">
        <v>9.9667636203394032</v>
      </c>
      <c r="Q34" s="904"/>
      <c r="R34" s="904"/>
      <c r="S34" s="904"/>
    </row>
    <row r="35" spans="1:19" x14ac:dyDescent="0.25">
      <c r="A35" s="786" t="s">
        <v>12</v>
      </c>
      <c r="B35" s="781">
        <v>65</v>
      </c>
      <c r="C35" s="782">
        <v>51.734614803932772</v>
      </c>
      <c r="D35" s="782">
        <v>33.85185834842752</v>
      </c>
      <c r="E35" s="782">
        <v>22.643806958524006</v>
      </c>
      <c r="F35" s="782">
        <v>26.83353824196967</v>
      </c>
      <c r="G35" s="790">
        <v>28.412211269359268</v>
      </c>
      <c r="Q35" s="904"/>
      <c r="R35" s="904"/>
      <c r="S35" s="904"/>
    </row>
    <row r="36" spans="1:19" x14ac:dyDescent="0.25">
      <c r="A36" s="786" t="s">
        <v>13</v>
      </c>
      <c r="B36" s="781">
        <v>49</v>
      </c>
      <c r="C36" s="782">
        <v>62.132464457457822</v>
      </c>
      <c r="D36" s="782">
        <v>48.346701108298205</v>
      </c>
      <c r="E36" s="782">
        <v>31.184656903578642</v>
      </c>
      <c r="F36" s="782">
        <v>20.837904480328547</v>
      </c>
      <c r="G36" s="790">
        <v>25.439354129405338</v>
      </c>
      <c r="Q36" s="904"/>
      <c r="R36" s="904"/>
      <c r="S36" s="904"/>
    </row>
    <row r="37" spans="1:19" x14ac:dyDescent="0.25">
      <c r="A37" s="786" t="s">
        <v>14</v>
      </c>
      <c r="B37" s="781">
        <v>34</v>
      </c>
      <c r="C37" s="782">
        <v>46.224940040757637</v>
      </c>
      <c r="D37" s="782">
        <v>58.40718411517112</v>
      </c>
      <c r="E37" s="782">
        <v>44.309336013830801</v>
      </c>
      <c r="F37" s="782">
        <v>28.157666334108434</v>
      </c>
      <c r="G37" s="790">
        <v>18.81083009866385</v>
      </c>
      <c r="Q37" s="904"/>
      <c r="R37" s="904"/>
      <c r="S37" s="904"/>
    </row>
    <row r="38" spans="1:19" x14ac:dyDescent="0.25">
      <c r="A38" s="786" t="s">
        <v>15</v>
      </c>
      <c r="B38" s="781">
        <v>40</v>
      </c>
      <c r="C38" s="782">
        <v>30.831718122408173</v>
      </c>
      <c r="D38" s="782">
        <v>42.89964376013161</v>
      </c>
      <c r="E38" s="782">
        <v>53.9362496036983</v>
      </c>
      <c r="F38" s="782">
        <v>39.772530020779172</v>
      </c>
      <c r="G38" s="790">
        <v>24.892640334484334</v>
      </c>
      <c r="Q38" s="904"/>
      <c r="R38" s="904"/>
      <c r="S38" s="904"/>
    </row>
    <row r="39" spans="1:19" x14ac:dyDescent="0.25">
      <c r="A39" s="786" t="s">
        <v>16</v>
      </c>
      <c r="B39" s="781">
        <v>29</v>
      </c>
      <c r="C39" s="782">
        <v>36.545043986711697</v>
      </c>
      <c r="D39" s="782">
        <v>27.492768317045016</v>
      </c>
      <c r="E39" s="782">
        <v>39.251753005523653</v>
      </c>
      <c r="F39" s="782">
        <v>49.03177452313669</v>
      </c>
      <c r="G39" s="790">
        <v>35.02223746332924</v>
      </c>
      <c r="Q39" s="904"/>
      <c r="R39" s="904"/>
      <c r="S39" s="904"/>
    </row>
    <row r="40" spans="1:19" x14ac:dyDescent="0.25">
      <c r="A40" s="786" t="s">
        <v>17</v>
      </c>
      <c r="B40" s="781">
        <v>36</v>
      </c>
      <c r="C40" s="782">
        <v>24.547268205427603</v>
      </c>
      <c r="D40" s="782">
        <v>31.806200586046405</v>
      </c>
      <c r="E40" s="782">
        <v>23.25702677188816</v>
      </c>
      <c r="F40" s="782">
        <v>34.196145714857053</v>
      </c>
      <c r="G40" s="790">
        <v>42.367269102404052</v>
      </c>
      <c r="Q40" s="904"/>
      <c r="R40" s="904"/>
      <c r="S40" s="904"/>
    </row>
    <row r="41" spans="1:19" x14ac:dyDescent="0.25">
      <c r="A41" s="786" t="s">
        <v>18</v>
      </c>
      <c r="B41" s="781">
        <v>20</v>
      </c>
      <c r="C41" s="782">
        <v>30.579885454007641</v>
      </c>
      <c r="D41" s="782">
        <v>20.064465478385134</v>
      </c>
      <c r="E41" s="782">
        <v>26.839728348631521</v>
      </c>
      <c r="F41" s="782">
        <v>18.983565711285081</v>
      </c>
      <c r="G41" s="790">
        <v>28.880833899358588</v>
      </c>
      <c r="Q41" s="904"/>
      <c r="R41" s="904"/>
      <c r="S41" s="904"/>
    </row>
    <row r="42" spans="1:19" ht="15.75" thickBot="1" x14ac:dyDescent="0.3">
      <c r="A42" s="787" t="s">
        <v>19</v>
      </c>
      <c r="B42" s="783">
        <v>16</v>
      </c>
      <c r="C42" s="784">
        <v>27.746336693257156</v>
      </c>
      <c r="D42" s="784">
        <v>44.831879677059803</v>
      </c>
      <c r="E42" s="784">
        <v>49.155523187769816</v>
      </c>
      <c r="F42" s="784">
        <v>57.600131915702946</v>
      </c>
      <c r="G42" s="791">
        <v>57.487824645486043</v>
      </c>
      <c r="Q42" s="904"/>
      <c r="R42" s="904"/>
      <c r="S42" s="904"/>
    </row>
    <row r="43" spans="1:19" ht="15.75" thickTop="1" x14ac:dyDescent="0.25">
      <c r="A43" s="786" t="s">
        <v>20</v>
      </c>
      <c r="B43" s="781">
        <v>631</v>
      </c>
      <c r="C43" s="782">
        <v>615.78396927958045</v>
      </c>
      <c r="D43" s="782">
        <v>594.03649907151976</v>
      </c>
      <c r="E43" s="782">
        <v>570.96552670026404</v>
      </c>
      <c r="F43" s="782">
        <v>547.94155272656451</v>
      </c>
      <c r="G43" s="790">
        <v>522.51660107820487</v>
      </c>
      <c r="Q43" s="904"/>
      <c r="R43" s="904"/>
      <c r="S43" s="904"/>
    </row>
    <row r="44" spans="1:19" x14ac:dyDescent="0.25">
      <c r="A44" s="778"/>
      <c r="B44" s="778"/>
      <c r="C44" s="778"/>
      <c r="D44" s="778"/>
      <c r="E44" s="778"/>
      <c r="F44" s="778"/>
      <c r="G44" s="778"/>
      <c r="Q44" s="919" t="s">
        <v>223</v>
      </c>
      <c r="R44" s="918"/>
      <c r="S44" s="920">
        <f>(SUM(C$48:C$50,C$61:C$65)/SUM(C$51:C$60))*100</f>
        <v>63.070296660479329</v>
      </c>
    </row>
    <row r="45" spans="1:19" x14ac:dyDescent="0.25">
      <c r="A45" s="778"/>
      <c r="B45" s="778"/>
      <c r="C45" s="778"/>
      <c r="D45" s="778"/>
      <c r="E45" s="778"/>
      <c r="F45" s="778"/>
      <c r="G45" s="778"/>
      <c r="Q45" s="919" t="s">
        <v>224</v>
      </c>
      <c r="R45" s="918"/>
      <c r="S45" s="920">
        <f>(SUM(C$48:C$50)/SUM(C$51:C$60))*100</f>
        <v>27.613330188719686</v>
      </c>
    </row>
    <row r="46" spans="1:19" x14ac:dyDescent="0.25">
      <c r="A46" s="922" t="s">
        <v>197</v>
      </c>
      <c r="B46" s="923"/>
      <c r="C46" s="923"/>
      <c r="D46" s="923"/>
      <c r="E46" s="923"/>
      <c r="F46" s="923"/>
      <c r="G46" s="924"/>
      <c r="Q46" s="919" t="s">
        <v>225</v>
      </c>
      <c r="R46" s="918"/>
      <c r="S46" s="920">
        <f>(SUM(C$61:C$65)/SUM(C$51:C$60))*100</f>
        <v>35.45696647175965</v>
      </c>
    </row>
    <row r="47" spans="1:19" x14ac:dyDescent="0.25">
      <c r="A47" s="785" t="s">
        <v>1</v>
      </c>
      <c r="B47" s="779">
        <v>2010</v>
      </c>
      <c r="C47" s="779">
        <v>2015</v>
      </c>
      <c r="D47" s="779">
        <v>2020</v>
      </c>
      <c r="E47" s="779">
        <v>2025</v>
      </c>
      <c r="F47" s="779">
        <v>2030</v>
      </c>
      <c r="G47" s="788">
        <v>2035</v>
      </c>
      <c r="Q47" s="919" t="s">
        <v>226</v>
      </c>
      <c r="R47" s="918"/>
      <c r="S47" s="920">
        <f>(SUM(C$61:C$65)/SUM(C$48:C$50))*100</f>
        <v>128.40525293194867</v>
      </c>
    </row>
    <row r="48" spans="1:19" x14ac:dyDescent="0.25">
      <c r="A48" s="785" t="s">
        <v>2</v>
      </c>
      <c r="B48" s="779">
        <v>78</v>
      </c>
      <c r="C48" s="780">
        <v>66.324348489899535</v>
      </c>
      <c r="D48" s="780">
        <v>61.859138644372578</v>
      </c>
      <c r="E48" s="780">
        <v>63.80116700874278</v>
      </c>
      <c r="F48" s="780">
        <v>67.878668912064313</v>
      </c>
      <c r="G48" s="789">
        <v>64.965598982545032</v>
      </c>
      <c r="Q48" s="919" t="s">
        <v>227</v>
      </c>
      <c r="R48" s="918"/>
      <c r="S48" s="921">
        <f>(C$21/C$43)*100</f>
        <v>115.4529845814352</v>
      </c>
    </row>
    <row r="49" spans="1:19" x14ac:dyDescent="0.25">
      <c r="A49" s="785" t="s">
        <v>3</v>
      </c>
      <c r="B49" s="779">
        <v>88</v>
      </c>
      <c r="C49" s="780">
        <v>73.976123652789298</v>
      </c>
      <c r="D49" s="780">
        <v>62.829353490450458</v>
      </c>
      <c r="E49" s="780">
        <v>58.744994801450432</v>
      </c>
      <c r="F49" s="780">
        <v>60.731976161522383</v>
      </c>
      <c r="G49" s="789">
        <v>64.536061801500367</v>
      </c>
      <c r="Q49" s="919" t="s">
        <v>228</v>
      </c>
      <c r="R49" s="918"/>
      <c r="S49" s="921">
        <f>(SUM(C$48)/SUM(C$28:C$33))*1000</f>
        <v>393.33564128602575</v>
      </c>
    </row>
    <row r="50" spans="1:19" x14ac:dyDescent="0.25">
      <c r="A50" s="785" t="s">
        <v>4</v>
      </c>
      <c r="B50" s="779">
        <v>82</v>
      </c>
      <c r="C50" s="780">
        <v>84.359043408380643</v>
      </c>
      <c r="D50" s="780">
        <v>70.111412611809328</v>
      </c>
      <c r="E50" s="780">
        <v>59.469242897836935</v>
      </c>
      <c r="F50" s="780">
        <v>55.745448358227762</v>
      </c>
      <c r="G50" s="789">
        <v>57.76487505420836</v>
      </c>
      <c r="Q50" s="919" t="s">
        <v>229</v>
      </c>
      <c r="R50" s="918"/>
      <c r="S50" s="921">
        <f>(SUM(C$52:C$54)/SUM(C$48:C$51,C$55:C$65))*100</f>
        <v>16.819335193709492</v>
      </c>
    </row>
    <row r="51" spans="1:19" x14ac:dyDescent="0.25">
      <c r="A51" s="785" t="s">
        <v>5</v>
      </c>
      <c r="B51" s="779">
        <v>82</v>
      </c>
      <c r="C51" s="780">
        <v>78.338556448920457</v>
      </c>
      <c r="D51" s="780">
        <v>80.738567991455994</v>
      </c>
      <c r="E51" s="780">
        <v>66.220527160233416</v>
      </c>
      <c r="F51" s="780">
        <v>56.11820317781735</v>
      </c>
      <c r="G51" s="789">
        <v>52.747534140320809</v>
      </c>
      <c r="Q51" s="904"/>
      <c r="R51" s="904"/>
      <c r="S51" s="904"/>
    </row>
    <row r="52" spans="1:19" x14ac:dyDescent="0.25">
      <c r="A52" s="785" t="s">
        <v>6</v>
      </c>
      <c r="B52" s="779">
        <v>38</v>
      </c>
      <c r="C52" s="780">
        <v>79.94126383504269</v>
      </c>
      <c r="D52" s="780">
        <v>74.344737560896291</v>
      </c>
      <c r="E52" s="780">
        <v>76.830122415569491</v>
      </c>
      <c r="F52" s="780">
        <v>62.073489178215212</v>
      </c>
      <c r="G52" s="789">
        <v>52.588997305642295</v>
      </c>
      <c r="Q52" s="904"/>
      <c r="R52" s="904"/>
      <c r="S52" s="904"/>
    </row>
    <row r="53" spans="1:19" x14ac:dyDescent="0.25">
      <c r="A53" s="785" t="s">
        <v>7</v>
      </c>
      <c r="B53" s="779">
        <v>80</v>
      </c>
      <c r="C53" s="780">
        <v>34.254583953816365</v>
      </c>
      <c r="D53" s="780">
        <v>77.782342861559584</v>
      </c>
      <c r="E53" s="780">
        <v>70.140031433424895</v>
      </c>
      <c r="F53" s="780">
        <v>72.832520938712349</v>
      </c>
      <c r="G53" s="789">
        <v>57.781923340943507</v>
      </c>
      <c r="Q53" s="904"/>
      <c r="R53" s="904"/>
      <c r="S53" s="904"/>
    </row>
    <row r="54" spans="1:19" x14ac:dyDescent="0.25">
      <c r="A54" s="785" t="s">
        <v>8</v>
      </c>
      <c r="B54" s="779">
        <v>65</v>
      </c>
      <c r="C54" s="780">
        <v>76.822457915579179</v>
      </c>
      <c r="D54" s="780">
        <v>30.63937154116983</v>
      </c>
      <c r="E54" s="780">
        <v>75.977649647693625</v>
      </c>
      <c r="F54" s="780">
        <v>66.055505557142865</v>
      </c>
      <c r="G54" s="789">
        <v>69.063344170264543</v>
      </c>
      <c r="Q54" s="904"/>
      <c r="R54" s="904"/>
      <c r="S54" s="904"/>
    </row>
    <row r="55" spans="1:19" x14ac:dyDescent="0.25">
      <c r="A55" s="785" t="s">
        <v>9</v>
      </c>
      <c r="B55" s="779">
        <v>57</v>
      </c>
      <c r="C55" s="780">
        <v>62.250498188050628</v>
      </c>
      <c r="D55" s="780">
        <v>73.680472976536848</v>
      </c>
      <c r="E55" s="780">
        <v>27.027195535973267</v>
      </c>
      <c r="F55" s="780">
        <v>74.259888503054611</v>
      </c>
      <c r="G55" s="789">
        <v>61.867278861039892</v>
      </c>
      <c r="Q55" s="904"/>
      <c r="R55" s="904"/>
      <c r="S55" s="904"/>
    </row>
    <row r="56" spans="1:19" x14ac:dyDescent="0.25">
      <c r="A56" s="785" t="s">
        <v>10</v>
      </c>
      <c r="B56" s="779">
        <v>79</v>
      </c>
      <c r="C56" s="780">
        <v>53.186820414271509</v>
      </c>
      <c r="D56" s="780">
        <v>59.451639795850156</v>
      </c>
      <c r="E56" s="780">
        <v>70.388594966519619</v>
      </c>
      <c r="F56" s="780">
        <v>23.350713995343746</v>
      </c>
      <c r="G56" s="789">
        <v>72.526774910220638</v>
      </c>
      <c r="Q56" s="904"/>
      <c r="R56" s="904"/>
      <c r="S56" s="904"/>
    </row>
    <row r="57" spans="1:19" x14ac:dyDescent="0.25">
      <c r="A57" s="786" t="s">
        <v>11</v>
      </c>
      <c r="B57" s="781">
        <v>122</v>
      </c>
      <c r="C57" s="782">
        <v>73.11273111304169</v>
      </c>
      <c r="D57" s="782">
        <v>49.505430487930269</v>
      </c>
      <c r="E57" s="782">
        <v>56.690080882231655</v>
      </c>
      <c r="F57" s="782">
        <v>67.045867681001766</v>
      </c>
      <c r="G57" s="790">
        <v>19.665674899243214</v>
      </c>
      <c r="Q57" s="904"/>
      <c r="R57" s="904"/>
      <c r="S57" s="904"/>
    </row>
    <row r="58" spans="1:19" x14ac:dyDescent="0.25">
      <c r="A58" s="786" t="s">
        <v>12</v>
      </c>
      <c r="B58" s="781">
        <v>131</v>
      </c>
      <c r="C58" s="782">
        <v>114.50853438908369</v>
      </c>
      <c r="D58" s="782">
        <v>66.918594659732832</v>
      </c>
      <c r="E58" s="782">
        <v>45.64628787012267</v>
      </c>
      <c r="F58" s="782">
        <v>53.62831196558659</v>
      </c>
      <c r="G58" s="790">
        <v>63.256331404248662</v>
      </c>
      <c r="Q58" s="904"/>
      <c r="R58" s="904"/>
      <c r="S58" s="904"/>
    </row>
    <row r="59" spans="1:19" x14ac:dyDescent="0.25">
      <c r="A59" s="786" t="s">
        <v>13</v>
      </c>
      <c r="B59" s="781">
        <v>126</v>
      </c>
      <c r="C59" s="782">
        <v>123.03170250938447</v>
      </c>
      <c r="D59" s="782">
        <v>106.71548643176425</v>
      </c>
      <c r="E59" s="782">
        <v>60.61823027826086</v>
      </c>
      <c r="F59" s="782">
        <v>41.769690194792389</v>
      </c>
      <c r="G59" s="790">
        <v>50.430091955464924</v>
      </c>
      <c r="Q59" s="904"/>
      <c r="R59" s="904"/>
      <c r="S59" s="904"/>
    </row>
    <row r="60" spans="1:19" x14ac:dyDescent="0.25">
      <c r="A60" s="786" t="s">
        <v>14</v>
      </c>
      <c r="B60" s="781">
        <v>82</v>
      </c>
      <c r="C60" s="782">
        <v>118.14365688958259</v>
      </c>
      <c r="D60" s="782">
        <v>113.69416437780278</v>
      </c>
      <c r="E60" s="782">
        <v>97.798813264939199</v>
      </c>
      <c r="F60" s="782">
        <v>53.787092459431534</v>
      </c>
      <c r="G60" s="790">
        <v>37.585507403453875</v>
      </c>
      <c r="Q60" s="904"/>
      <c r="R60" s="904"/>
      <c r="S60" s="904"/>
    </row>
    <row r="61" spans="1:19" x14ac:dyDescent="0.25">
      <c r="A61" s="786" t="s">
        <v>15</v>
      </c>
      <c r="B61" s="781">
        <v>79</v>
      </c>
      <c r="C61" s="782">
        <v>74.11726242256978</v>
      </c>
      <c r="D61" s="782">
        <v>108.35066850124089</v>
      </c>
      <c r="E61" s="782">
        <v>102.65730986077138</v>
      </c>
      <c r="F61" s="782">
        <v>87.481427439689696</v>
      </c>
      <c r="G61" s="790">
        <v>46.409203632482388</v>
      </c>
      <c r="Q61" s="904"/>
      <c r="R61" s="904"/>
      <c r="S61" s="904"/>
    </row>
    <row r="62" spans="1:19" x14ac:dyDescent="0.25">
      <c r="A62" s="786" t="s">
        <v>16</v>
      </c>
      <c r="B62" s="781">
        <v>61</v>
      </c>
      <c r="C62" s="782">
        <v>70.72504199906615</v>
      </c>
      <c r="D62" s="782">
        <v>65.434961579368846</v>
      </c>
      <c r="E62" s="782">
        <v>97.164158329080436</v>
      </c>
      <c r="F62" s="782">
        <v>90.594498905060604</v>
      </c>
      <c r="G62" s="790">
        <v>76.362657189998288</v>
      </c>
      <c r="Q62" s="904"/>
      <c r="R62" s="904"/>
      <c r="S62" s="904"/>
    </row>
    <row r="63" spans="1:19" x14ac:dyDescent="0.25">
      <c r="A63" s="786" t="s">
        <v>17</v>
      </c>
      <c r="B63" s="781">
        <v>61</v>
      </c>
      <c r="C63" s="782">
        <v>50.601036972335166</v>
      </c>
      <c r="D63" s="782">
        <v>59.623545886345362</v>
      </c>
      <c r="E63" s="782">
        <v>54.127166093320483</v>
      </c>
      <c r="F63" s="782">
        <v>81.787202951927327</v>
      </c>
      <c r="G63" s="790">
        <v>75.126383659128777</v>
      </c>
      <c r="Q63" s="904"/>
      <c r="R63" s="904"/>
      <c r="S63" s="904"/>
    </row>
    <row r="64" spans="1:19" x14ac:dyDescent="0.25">
      <c r="A64" s="786" t="s">
        <v>18</v>
      </c>
      <c r="B64" s="781">
        <v>35</v>
      </c>
      <c r="C64" s="782">
        <v>48.910465919351836</v>
      </c>
      <c r="D64" s="782">
        <v>39.021837535207879</v>
      </c>
      <c r="E64" s="782">
        <v>47.067883372121088</v>
      </c>
      <c r="F64" s="782">
        <v>41.420379001291664</v>
      </c>
      <c r="G64" s="790">
        <v>63.845189796952667</v>
      </c>
      <c r="Q64" s="919" t="s">
        <v>223</v>
      </c>
      <c r="R64" s="918"/>
      <c r="S64" s="920">
        <f>(SUM(D$48:D$50,D$61:D$65)/SUM(D$51:D$60))*100</f>
        <v>72.780091920985512</v>
      </c>
    </row>
    <row r="65" spans="1:19" ht="15.75" thickBot="1" x14ac:dyDescent="0.3">
      <c r="A65" s="787" t="s">
        <v>19</v>
      </c>
      <c r="B65" s="783">
        <v>27</v>
      </c>
      <c r="C65" s="784">
        <v>44.120811865718338</v>
      </c>
      <c r="D65" s="784">
        <v>66.589810525524314</v>
      </c>
      <c r="E65" s="784">
        <v>74.520143696895119</v>
      </c>
      <c r="F65" s="784">
        <v>85.89374683268673</v>
      </c>
      <c r="G65" s="791">
        <v>88.889202418107672</v>
      </c>
      <c r="Q65" s="919" t="s">
        <v>224</v>
      </c>
      <c r="R65" s="918"/>
      <c r="S65" s="920">
        <f>(SUM(D$48:D$50)/SUM(D$51:D$60))*100</f>
        <v>26.558644521376184</v>
      </c>
    </row>
    <row r="66" spans="1:19" ht="15.75" thickTop="1" x14ac:dyDescent="0.25">
      <c r="A66" s="786" t="s">
        <v>20</v>
      </c>
      <c r="B66" s="781">
        <v>1373</v>
      </c>
      <c r="C66" s="782">
        <v>1326.7249403868841</v>
      </c>
      <c r="D66" s="782">
        <v>1267.2915374590184</v>
      </c>
      <c r="E66" s="782">
        <v>1204.8895995151872</v>
      </c>
      <c r="F66" s="782">
        <v>1142.4546322135686</v>
      </c>
      <c r="G66" s="790">
        <v>1075.4126309257658</v>
      </c>
      <c r="Q66" s="919" t="s">
        <v>225</v>
      </c>
      <c r="R66" s="918"/>
      <c r="S66" s="920">
        <f>(SUM(D$61:D$65)/SUM(D$51:D$60))*100</f>
        <v>46.221447399609332</v>
      </c>
    </row>
    <row r="67" spans="1:19" x14ac:dyDescent="0.25">
      <c r="Q67" s="919" t="s">
        <v>226</v>
      </c>
      <c r="R67" s="918"/>
      <c r="S67" s="920">
        <f>(SUM(D$61:D$65)/SUM(D$48:D$50))*100</f>
        <v>174.03541570959013</v>
      </c>
    </row>
    <row r="68" spans="1:19" x14ac:dyDescent="0.25">
      <c r="Q68" s="919" t="s">
        <v>227</v>
      </c>
      <c r="R68" s="918"/>
      <c r="S68" s="921">
        <f>(D$21/D$43)*100</f>
        <v>113.33563500555903</v>
      </c>
    </row>
    <row r="69" spans="1:19" x14ac:dyDescent="0.25">
      <c r="Q69" s="919" t="s">
        <v>228</v>
      </c>
      <c r="R69" s="918"/>
      <c r="S69" s="921">
        <f>(SUM(D$48)/SUM(D$28:D$33))*1000</f>
        <v>355.75109322780975</v>
      </c>
    </row>
    <row r="70" spans="1:19" x14ac:dyDescent="0.25">
      <c r="Q70" s="919" t="s">
        <v>229</v>
      </c>
      <c r="R70" s="918"/>
      <c r="S70" s="921">
        <f>(SUM(D$52:D$54)/SUM(D$48:D$51,D$55:D$65))*100</f>
        <v>16.852210650354952</v>
      </c>
    </row>
    <row r="71" spans="1:19" x14ac:dyDescent="0.25">
      <c r="Q71" s="904"/>
      <c r="R71" s="904"/>
      <c r="S71" s="904"/>
    </row>
    <row r="72" spans="1:19" x14ac:dyDescent="0.25">
      <c r="Q72" s="904"/>
      <c r="R72" s="904"/>
      <c r="S72" s="904"/>
    </row>
    <row r="73" spans="1:19" x14ac:dyDescent="0.25">
      <c r="Q73" s="904"/>
      <c r="R73" s="904"/>
      <c r="S73" s="904"/>
    </row>
    <row r="74" spans="1:19" x14ac:dyDescent="0.25">
      <c r="Q74" s="904"/>
      <c r="R74" s="904"/>
      <c r="S74" s="904"/>
    </row>
    <row r="75" spans="1:19" x14ac:dyDescent="0.25">
      <c r="Q75" s="904"/>
      <c r="R75" s="904"/>
      <c r="S75" s="904"/>
    </row>
    <row r="76" spans="1:19" x14ac:dyDescent="0.25">
      <c r="Q76" s="904"/>
      <c r="R76" s="904"/>
      <c r="S76" s="904"/>
    </row>
    <row r="77" spans="1:19" x14ac:dyDescent="0.25">
      <c r="Q77" s="904"/>
      <c r="R77" s="904"/>
      <c r="S77" s="904"/>
    </row>
    <row r="78" spans="1:19" x14ac:dyDescent="0.25">
      <c r="Q78" s="904"/>
      <c r="R78" s="904"/>
      <c r="S78" s="904"/>
    </row>
    <row r="79" spans="1:19" x14ac:dyDescent="0.25">
      <c r="Q79" s="904"/>
      <c r="R79" s="904"/>
      <c r="S79" s="904"/>
    </row>
    <row r="80" spans="1:19" x14ac:dyDescent="0.25">
      <c r="Q80" s="904"/>
      <c r="R80" s="904"/>
      <c r="S80" s="904"/>
    </row>
    <row r="81" spans="17:19" x14ac:dyDescent="0.25">
      <c r="Q81" s="904"/>
      <c r="R81" s="904"/>
      <c r="S81" s="904"/>
    </row>
    <row r="82" spans="17:19" x14ac:dyDescent="0.25">
      <c r="Q82" s="904"/>
      <c r="R82" s="904"/>
      <c r="S82" s="904"/>
    </row>
    <row r="83" spans="17:19" x14ac:dyDescent="0.25">
      <c r="Q83" s="904"/>
      <c r="R83" s="904"/>
      <c r="S83" s="904"/>
    </row>
    <row r="84" spans="17:19" x14ac:dyDescent="0.25">
      <c r="Q84" s="919" t="s">
        <v>223</v>
      </c>
      <c r="R84" s="918"/>
      <c r="S84" s="920">
        <f>(SUM(E$48:E$50,E$61:E$65)/SUM(E$51:E$60))*100</f>
        <v>86.130038387308204</v>
      </c>
    </row>
    <row r="85" spans="17:19" x14ac:dyDescent="0.25">
      <c r="Q85" s="919" t="s">
        <v>224</v>
      </c>
      <c r="R85" s="918"/>
      <c r="S85" s="920">
        <f>(SUM(E$48:E$50)/SUM(E$51:E$60))*100</f>
        <v>28.117542286877427</v>
      </c>
    </row>
    <row r="86" spans="17:19" x14ac:dyDescent="0.25">
      <c r="Q86" s="919" t="s">
        <v>225</v>
      </c>
      <c r="R86" s="918"/>
      <c r="S86" s="920">
        <f>(SUM(E$61:E$65)/SUM(E$51:E$60))*100</f>
        <v>58.012496100430781</v>
      </c>
    </row>
    <row r="87" spans="17:19" x14ac:dyDescent="0.25">
      <c r="Q87" s="919" t="s">
        <v>226</v>
      </c>
      <c r="R87" s="918"/>
      <c r="S87" s="920">
        <f>(SUM(E$61:E$65)/SUM(E$48:E$50))*100</f>
        <v>206.32136162023465</v>
      </c>
    </row>
    <row r="88" spans="17:19" x14ac:dyDescent="0.25">
      <c r="Q88" s="919" t="s">
        <v>227</v>
      </c>
      <c r="R88" s="918"/>
      <c r="S88" s="921">
        <f>(E$21/E$43)*100</f>
        <v>111.02668080129297</v>
      </c>
    </row>
    <row r="89" spans="17:19" x14ac:dyDescent="0.25">
      <c r="Q89" s="919" t="s">
        <v>228</v>
      </c>
      <c r="R89" s="918"/>
      <c r="S89" s="921">
        <f>(SUM(E$48)/SUM(E$28:E$33))*1000</f>
        <v>393.62622622339859</v>
      </c>
    </row>
    <row r="90" spans="17:19" x14ac:dyDescent="0.25">
      <c r="Q90" s="919" t="s">
        <v>229</v>
      </c>
      <c r="R90" s="918"/>
      <c r="S90" s="921">
        <f>(SUM(E$52:E$54)/SUM(E$48:E$51,E$55:E$65))*100</f>
        <v>22.704788043515336</v>
      </c>
    </row>
    <row r="91" spans="17:19" x14ac:dyDescent="0.25">
      <c r="Q91" s="904"/>
      <c r="R91" s="904"/>
      <c r="S91" s="904"/>
    </row>
    <row r="92" spans="17:19" x14ac:dyDescent="0.25">
      <c r="Q92" s="904"/>
      <c r="R92" s="904"/>
      <c r="S92" s="904"/>
    </row>
    <row r="93" spans="17:19" x14ac:dyDescent="0.25">
      <c r="Q93" s="904"/>
      <c r="R93" s="904"/>
      <c r="S93" s="904"/>
    </row>
    <row r="94" spans="17:19" x14ac:dyDescent="0.25">
      <c r="Q94" s="904"/>
      <c r="R94" s="904"/>
      <c r="S94" s="904"/>
    </row>
    <row r="95" spans="17:19" x14ac:dyDescent="0.25">
      <c r="Q95" s="904"/>
      <c r="R95" s="904"/>
      <c r="S95" s="904"/>
    </row>
    <row r="96" spans="17:19" x14ac:dyDescent="0.25">
      <c r="Q96" s="904"/>
      <c r="R96" s="904"/>
      <c r="S96" s="904"/>
    </row>
    <row r="97" spans="17:19" x14ac:dyDescent="0.25">
      <c r="Q97" s="904"/>
      <c r="R97" s="904"/>
      <c r="S97" s="904"/>
    </row>
    <row r="98" spans="17:19" x14ac:dyDescent="0.25">
      <c r="Q98" s="904"/>
      <c r="R98" s="904"/>
      <c r="S98" s="904"/>
    </row>
    <row r="99" spans="17:19" x14ac:dyDescent="0.25">
      <c r="Q99" s="904"/>
      <c r="R99" s="904"/>
      <c r="S99" s="904"/>
    </row>
    <row r="100" spans="17:19" x14ac:dyDescent="0.25">
      <c r="Q100" s="904"/>
      <c r="R100" s="904"/>
      <c r="S100" s="904"/>
    </row>
    <row r="101" spans="17:19" x14ac:dyDescent="0.25">
      <c r="Q101" s="904"/>
      <c r="R101" s="904"/>
      <c r="S101" s="904"/>
    </row>
    <row r="102" spans="17:19" x14ac:dyDescent="0.25">
      <c r="Q102" s="904"/>
      <c r="R102" s="904"/>
      <c r="S102" s="904"/>
    </row>
    <row r="103" spans="17:19" x14ac:dyDescent="0.25">
      <c r="Q103" s="904"/>
      <c r="R103" s="904"/>
      <c r="S103" s="904"/>
    </row>
    <row r="104" spans="17:19" x14ac:dyDescent="0.25">
      <c r="Q104" s="919" t="s">
        <v>223</v>
      </c>
      <c r="R104" s="918"/>
      <c r="S104" s="920">
        <f>(SUM(F$48:F$50,F$61:F$65)/SUM(F$51:F$60))*100</f>
        <v>100.1072065324764</v>
      </c>
    </row>
    <row r="105" spans="17:19" x14ac:dyDescent="0.25">
      <c r="Q105" s="919" t="s">
        <v>224</v>
      </c>
      <c r="R105" s="918"/>
      <c r="S105" s="920">
        <f>(SUM(F$48:F$50)/SUM(F$51:F$60))*100</f>
        <v>32.290982787125898</v>
      </c>
    </row>
    <row r="106" spans="17:19" x14ac:dyDescent="0.25">
      <c r="Q106" s="919" t="s">
        <v>225</v>
      </c>
      <c r="R106" s="918"/>
      <c r="S106" s="920">
        <f>(SUM(F$61:F$65)/SUM(F$51:F$60))*100</f>
        <v>67.816223745350484</v>
      </c>
    </row>
    <row r="107" spans="17:19" x14ac:dyDescent="0.25">
      <c r="Q107" s="919" t="s">
        <v>226</v>
      </c>
      <c r="R107" s="918"/>
      <c r="S107" s="920">
        <f>(SUM(F$61:F$65)/SUM(F$48:F$50))*100</f>
        <v>210.01597935999689</v>
      </c>
    </row>
    <row r="108" spans="17:19" x14ac:dyDescent="0.25">
      <c r="Q108" s="919" t="s">
        <v>227</v>
      </c>
      <c r="R108" s="918"/>
      <c r="S108" s="921">
        <f>(F$21/F$43)*100</f>
        <v>108.49936029284497</v>
      </c>
    </row>
    <row r="109" spans="17:19" x14ac:dyDescent="0.25">
      <c r="Q109" s="919" t="s">
        <v>228</v>
      </c>
      <c r="R109" s="918"/>
      <c r="S109" s="921">
        <f>(SUM(F$48)/SUM(F$28:F$33))*1000</f>
        <v>445.95710720749298</v>
      </c>
    </row>
    <row r="110" spans="17:19" x14ac:dyDescent="0.25">
      <c r="Q110" s="919" t="s">
        <v>229</v>
      </c>
      <c r="R110" s="918"/>
      <c r="S110" s="921">
        <f>(SUM(F$52:F$54)/SUM(F$48:F$51,F$55:F$65))*100</f>
        <v>21.344979813842269</v>
      </c>
    </row>
    <row r="111" spans="17:19" x14ac:dyDescent="0.25">
      <c r="Q111" s="904"/>
      <c r="R111" s="904"/>
      <c r="S111" s="904"/>
    </row>
    <row r="112" spans="17:19" x14ac:dyDescent="0.25">
      <c r="Q112" s="904"/>
      <c r="R112" s="904"/>
      <c r="S112" s="904"/>
    </row>
    <row r="113" spans="17:19" x14ac:dyDescent="0.25">
      <c r="Q113" s="904"/>
      <c r="R113" s="904"/>
      <c r="S113" s="904"/>
    </row>
    <row r="114" spans="17:19" x14ac:dyDescent="0.25">
      <c r="Q114" s="904"/>
      <c r="R114" s="904"/>
      <c r="S114" s="904"/>
    </row>
    <row r="115" spans="17:19" x14ac:dyDescent="0.25">
      <c r="Q115" s="904"/>
      <c r="R115" s="904"/>
      <c r="S115" s="904"/>
    </row>
    <row r="116" spans="17:19" x14ac:dyDescent="0.25">
      <c r="Q116" s="904"/>
      <c r="R116" s="904"/>
      <c r="S116" s="904"/>
    </row>
    <row r="117" spans="17:19" x14ac:dyDescent="0.25">
      <c r="Q117" s="904"/>
      <c r="R117" s="904"/>
      <c r="S117" s="904"/>
    </row>
    <row r="118" spans="17:19" x14ac:dyDescent="0.25">
      <c r="Q118" s="904"/>
      <c r="R118" s="904"/>
      <c r="S118" s="904"/>
    </row>
    <row r="119" spans="17:19" x14ac:dyDescent="0.25">
      <c r="Q119" s="904"/>
      <c r="R119" s="904"/>
      <c r="S119" s="904"/>
    </row>
    <row r="120" spans="17:19" x14ac:dyDescent="0.25">
      <c r="Q120" s="904"/>
      <c r="R120" s="904"/>
      <c r="S120" s="904"/>
    </row>
    <row r="121" spans="17:19" x14ac:dyDescent="0.25">
      <c r="Q121" s="904"/>
      <c r="R121" s="904"/>
      <c r="S121" s="904"/>
    </row>
    <row r="122" spans="17:19" x14ac:dyDescent="0.25">
      <c r="Q122" s="904"/>
      <c r="R122" s="904"/>
      <c r="S122" s="904"/>
    </row>
    <row r="123" spans="17:19" x14ac:dyDescent="0.25">
      <c r="Q123" s="904"/>
      <c r="R123" s="904"/>
      <c r="S123" s="904"/>
    </row>
    <row r="124" spans="17:19" x14ac:dyDescent="0.25">
      <c r="Q124" s="919" t="s">
        <v>223</v>
      </c>
      <c r="R124" s="918"/>
      <c r="S124" s="920">
        <f>(SUM(G$48:G$50,G$61:G$65)/SUM(G$51:G$60))*100</f>
        <v>100.07175897422844</v>
      </c>
    </row>
    <row r="125" spans="17:19" x14ac:dyDescent="0.25">
      <c r="Q125" s="919" t="s">
        <v>224</v>
      </c>
      <c r="R125" s="918"/>
      <c r="S125" s="920">
        <f>(SUM(G$48:G$50)/SUM(G$51:G$60))*100</f>
        <v>34.839413397922122</v>
      </c>
    </row>
    <row r="126" spans="17:19" x14ac:dyDescent="0.25">
      <c r="Q126" s="919" t="s">
        <v>225</v>
      </c>
      <c r="R126" s="918"/>
      <c r="S126" s="920">
        <f>(SUM(G$61:G$65)/SUM(G$51:G$60))*100</f>
        <v>65.232345576306315</v>
      </c>
    </row>
    <row r="127" spans="17:19" x14ac:dyDescent="0.25">
      <c r="Q127" s="919" t="s">
        <v>226</v>
      </c>
      <c r="R127" s="918"/>
      <c r="S127" s="920">
        <f>(SUM(G$61:G$65)/SUM(G$48:G$50))*100</f>
        <v>187.23720985553928</v>
      </c>
    </row>
    <row r="128" spans="17:19" x14ac:dyDescent="0.25">
      <c r="Q128" s="919" t="s">
        <v>227</v>
      </c>
      <c r="R128" s="918"/>
      <c r="S128" s="921">
        <f>(G$21/G$43)*100</f>
        <v>105.81406001391511</v>
      </c>
    </row>
    <row r="129" spans="17:19" x14ac:dyDescent="0.25">
      <c r="Q129" s="919" t="s">
        <v>228</v>
      </c>
      <c r="R129" s="918"/>
      <c r="S129" s="921">
        <f>(SUM(G$48)/SUM(G$28:G$33))*1000</f>
        <v>407.41503085719705</v>
      </c>
    </row>
    <row r="130" spans="17:19" x14ac:dyDescent="0.25">
      <c r="Q130" s="919" t="s">
        <v>229</v>
      </c>
      <c r="R130" s="918"/>
      <c r="S130" s="921">
        <f>(SUM(G$52:G$54)/SUM(G$48:G$51,G$55:G$65))*100</f>
        <v>20.026629169195612</v>
      </c>
    </row>
    <row r="147" spans="4:8" x14ac:dyDescent="0.25">
      <c r="D147" s="19"/>
      <c r="E147" s="19"/>
      <c r="F147" s="19"/>
      <c r="G147" s="19"/>
      <c r="H147" s="19"/>
    </row>
  </sheetData>
  <mergeCells count="3">
    <mergeCell ref="A1:G1"/>
    <mergeCell ref="A23:G23"/>
    <mergeCell ref="A46:G46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Z147"/>
  <sheetViews>
    <sheetView workbookViewId="0">
      <selection sqref="A1:G1"/>
    </sheetView>
  </sheetViews>
  <sheetFormatPr defaultRowHeight="15" x14ac:dyDescent="0.25"/>
  <cols>
    <col min="1" max="9" width="9.140625" style="18"/>
    <col min="10" max="11" width="11.140625" style="18" bestFit="1" customWidth="1"/>
    <col min="12" max="12" width="11.140625" style="18" customWidth="1"/>
    <col min="13" max="14" width="11.140625" style="18" bestFit="1" customWidth="1"/>
    <col min="15" max="15" width="11.140625" style="18" customWidth="1"/>
    <col min="16" max="17" width="11.140625" style="18" bestFit="1" customWidth="1"/>
    <col min="18" max="18" width="11.140625" style="18" customWidth="1"/>
    <col min="19" max="20" width="11.140625" style="18" bestFit="1" customWidth="1"/>
    <col min="21" max="21" width="11.140625" style="18" customWidth="1"/>
    <col min="22" max="23" width="11.140625" style="18" bestFit="1" customWidth="1"/>
    <col min="24" max="24" width="11.140625" style="18" customWidth="1"/>
    <col min="25" max="26" width="11.140625" style="18" bestFit="1" customWidth="1"/>
    <col min="27" max="16384" width="9.140625" style="18"/>
  </cols>
  <sheetData>
    <row r="1" spans="1:26" x14ac:dyDescent="0.25">
      <c r="A1" s="922" t="s">
        <v>37</v>
      </c>
      <c r="B1" s="923"/>
      <c r="C1" s="923"/>
      <c r="D1" s="923"/>
      <c r="E1" s="923"/>
      <c r="F1" s="923"/>
      <c r="G1" s="924"/>
      <c r="J1" s="20" t="s">
        <v>23</v>
      </c>
      <c r="K1" s="20" t="s">
        <v>24</v>
      </c>
      <c r="L1" s="20"/>
      <c r="M1" s="20" t="s">
        <v>23</v>
      </c>
      <c r="N1" s="20" t="s">
        <v>24</v>
      </c>
      <c r="O1" s="20"/>
      <c r="P1" s="20" t="s">
        <v>23</v>
      </c>
      <c r="Q1" s="20" t="s">
        <v>24</v>
      </c>
      <c r="R1" s="20"/>
      <c r="S1" s="20" t="s">
        <v>23</v>
      </c>
      <c r="T1" s="20" t="s">
        <v>24</v>
      </c>
      <c r="U1" s="20"/>
      <c r="V1" s="20" t="s">
        <v>23</v>
      </c>
      <c r="W1" s="20" t="s">
        <v>24</v>
      </c>
      <c r="X1" s="20"/>
      <c r="Y1" s="20" t="s">
        <v>23</v>
      </c>
      <c r="Z1" s="20" t="s">
        <v>24</v>
      </c>
    </row>
    <row r="2" spans="1:26" x14ac:dyDescent="0.25">
      <c r="A2" s="71" t="s">
        <v>1</v>
      </c>
      <c r="B2" s="65">
        <v>2010</v>
      </c>
      <c r="C2" s="65">
        <v>2015</v>
      </c>
      <c r="D2" s="65">
        <v>2020</v>
      </c>
      <c r="E2" s="65">
        <v>2025</v>
      </c>
      <c r="F2" s="65">
        <v>2030</v>
      </c>
      <c r="G2" s="74">
        <v>2035</v>
      </c>
      <c r="J2" s="1">
        <f>B2</f>
        <v>2010</v>
      </c>
      <c r="K2" s="1">
        <f>B24</f>
        <v>2010</v>
      </c>
      <c r="L2" s="1"/>
      <c r="M2" s="1">
        <v>2015</v>
      </c>
      <c r="N2" s="1">
        <v>2015</v>
      </c>
      <c r="O2" s="1"/>
      <c r="P2" s="1">
        <v>2020</v>
      </c>
      <c r="Q2" s="1">
        <v>2020</v>
      </c>
      <c r="R2" s="1"/>
      <c r="S2" s="1">
        <v>2025</v>
      </c>
      <c r="T2" s="1">
        <v>2025</v>
      </c>
      <c r="U2" s="1"/>
      <c r="V2" s="1">
        <v>2030</v>
      </c>
      <c r="W2" s="1">
        <v>2030</v>
      </c>
      <c r="X2" s="1"/>
      <c r="Y2" s="1">
        <v>2035</v>
      </c>
      <c r="Z2" s="1">
        <v>2035</v>
      </c>
    </row>
    <row r="3" spans="1:26" x14ac:dyDescent="0.25">
      <c r="A3" s="71" t="s">
        <v>2</v>
      </c>
      <c r="B3" s="65">
        <v>1265</v>
      </c>
      <c r="C3" s="66">
        <v>1116.9815971556077</v>
      </c>
      <c r="D3" s="66">
        <v>1191.5653433702614</v>
      </c>
      <c r="E3" s="66">
        <v>1172.1534658819919</v>
      </c>
      <c r="F3" s="66">
        <v>1109.5789664489894</v>
      </c>
      <c r="G3" s="75">
        <v>1074.8836134800836</v>
      </c>
      <c r="I3" s="21" t="s">
        <v>2</v>
      </c>
      <c r="J3" s="20">
        <f>-B3/B$66</f>
        <v>-3.462812405901837E-2</v>
      </c>
      <c r="K3" s="20">
        <f>B25/B$66</f>
        <v>3.3943773781172158E-2</v>
      </c>
      <c r="L3" s="21" t="s">
        <v>2</v>
      </c>
      <c r="M3" s="20">
        <f>-C3/C$66</f>
        <v>-3.0112429685703171E-2</v>
      </c>
      <c r="N3" s="20">
        <f>C25/C$66</f>
        <v>2.8928853608709251E-2</v>
      </c>
      <c r="O3" s="21" t="s">
        <v>2</v>
      </c>
      <c r="P3" s="20">
        <f>-D3/D$66</f>
        <v>-3.1643414615056424E-2</v>
      </c>
      <c r="Q3" s="20">
        <f>D25/D$66</f>
        <v>3.0402509474359178E-2</v>
      </c>
      <c r="R3" s="21" t="s">
        <v>2</v>
      </c>
      <c r="S3" s="20">
        <f>-E3/E$66</f>
        <v>-3.0816108948385108E-2</v>
      </c>
      <c r="T3" s="20">
        <f>E25/E$66</f>
        <v>2.9607634020524479E-2</v>
      </c>
      <c r="U3" s="21" t="s">
        <v>2</v>
      </c>
      <c r="V3" s="20">
        <f>-F3/F$66</f>
        <v>-2.9080614808703782E-2</v>
      </c>
      <c r="W3" s="20">
        <f>F25/F$66</f>
        <v>2.7940198542045581E-2</v>
      </c>
      <c r="X3" s="21" t="s">
        <v>2</v>
      </c>
      <c r="Y3" s="20">
        <f>-G3/G$66</f>
        <v>-2.824304463811074E-2</v>
      </c>
      <c r="Z3" s="20">
        <f>G25/G$66</f>
        <v>2.7135474260143778E-2</v>
      </c>
    </row>
    <row r="4" spans="1:26" x14ac:dyDescent="0.25">
      <c r="A4" s="71" t="s">
        <v>3</v>
      </c>
      <c r="B4" s="65">
        <v>1153</v>
      </c>
      <c r="C4" s="66">
        <v>1253.1895016782519</v>
      </c>
      <c r="D4" s="66">
        <v>1105.0742258095015</v>
      </c>
      <c r="E4" s="66">
        <v>1180.5363252079633</v>
      </c>
      <c r="F4" s="66">
        <v>1160.7621120655967</v>
      </c>
      <c r="G4" s="75">
        <v>1098.5351257790401</v>
      </c>
      <c r="I4" s="21" t="s">
        <v>3</v>
      </c>
      <c r="J4" s="20">
        <f t="shared" ref="J4:J20" si="0">-B4/B$66</f>
        <v>-3.1562234814267336E-2</v>
      </c>
      <c r="K4" s="20">
        <f t="shared" ref="K4:K20" si="1">B26/B$66</f>
        <v>3.1480112780925787E-2</v>
      </c>
      <c r="L4" s="21" t="s">
        <v>3</v>
      </c>
      <c r="M4" s="20">
        <f t="shared" ref="M4:M20" si="2">-C4/C$66</f>
        <v>-3.3784424782148527E-2</v>
      </c>
      <c r="N4" s="20">
        <f t="shared" ref="N4:N20" si="3">C26/C$66</f>
        <v>3.3140082338325452E-2</v>
      </c>
      <c r="O4" s="21" t="s">
        <v>3</v>
      </c>
      <c r="P4" s="20">
        <f t="shared" ref="P4:P20" si="4">-D4/D$66</f>
        <v>-2.9346541591078027E-2</v>
      </c>
      <c r="Q4" s="20">
        <f t="shared" ref="Q4:Q20" si="5">D26/D$66</f>
        <v>2.8211533926144106E-2</v>
      </c>
      <c r="R4" s="21" t="s">
        <v>3</v>
      </c>
      <c r="S4" s="20">
        <f t="shared" ref="S4:S20" si="6">-E4/E$66</f>
        <v>-3.1036495709852164E-2</v>
      </c>
      <c r="T4" s="20">
        <f t="shared" ref="T4:T20" si="7">E26/E$66</f>
        <v>2.9843582705519407E-2</v>
      </c>
      <c r="U4" s="21" t="s">
        <v>3</v>
      </c>
      <c r="V4" s="20">
        <f t="shared" ref="V4:V20" si="8">-F4/F$66</f>
        <v>-3.0422058173602662E-2</v>
      </c>
      <c r="W4" s="20">
        <f t="shared" ref="W4:W20" si="9">F26/F$66</f>
        <v>2.9252703404352893E-2</v>
      </c>
      <c r="X4" s="21" t="s">
        <v>3</v>
      </c>
      <c r="Y4" s="20">
        <f t="shared" ref="Y4:Y20" si="10">-G4/G$66</f>
        <v>-2.8864498634842108E-2</v>
      </c>
      <c r="Z4" s="20">
        <f t="shared" ref="Z4:Z20" si="11">G26/G$66</f>
        <v>2.7755013346808532E-2</v>
      </c>
    </row>
    <row r="5" spans="1:26" x14ac:dyDescent="0.25">
      <c r="A5" s="71" t="s">
        <v>4</v>
      </c>
      <c r="B5" s="65">
        <v>1160</v>
      </c>
      <c r="C5" s="66">
        <v>1143.8667660100032</v>
      </c>
      <c r="D5" s="66">
        <v>1244.1816066842491</v>
      </c>
      <c r="E5" s="66">
        <v>1095.6689417738935</v>
      </c>
      <c r="F5" s="66">
        <v>1172.11169100026</v>
      </c>
      <c r="G5" s="75">
        <v>1151.8794190298345</v>
      </c>
      <c r="I5" s="21" t="s">
        <v>4</v>
      </c>
      <c r="J5" s="20">
        <f t="shared" si="0"/>
        <v>-3.1753852892064276E-2</v>
      </c>
      <c r="K5" s="20">
        <f t="shared" si="1"/>
        <v>3.0576770414168789E-2</v>
      </c>
      <c r="L5" s="21" t="s">
        <v>4</v>
      </c>
      <c r="M5" s="20">
        <f t="shared" si="2"/>
        <v>-3.0837220280980505E-2</v>
      </c>
      <c r="N5" s="20">
        <f t="shared" si="3"/>
        <v>3.0796486722679942E-2</v>
      </c>
      <c r="O5" s="21" t="s">
        <v>4</v>
      </c>
      <c r="P5" s="20">
        <f t="shared" si="4"/>
        <v>-3.3040701171604195E-2</v>
      </c>
      <c r="Q5" s="20">
        <f t="shared" si="5"/>
        <v>3.2440736809647049E-2</v>
      </c>
      <c r="R5" s="21" t="s">
        <v>4</v>
      </c>
      <c r="S5" s="20">
        <f t="shared" si="6"/>
        <v>-2.8805318129277606E-2</v>
      </c>
      <c r="T5" s="20">
        <f t="shared" si="7"/>
        <v>2.7715727942269272E-2</v>
      </c>
      <c r="U5" s="21" t="s">
        <v>4</v>
      </c>
      <c r="V5" s="20">
        <f t="shared" si="8"/>
        <v>-3.0719515806831053E-2</v>
      </c>
      <c r="W5" s="20">
        <f t="shared" si="9"/>
        <v>2.9569500007970543E-2</v>
      </c>
      <c r="X5" s="21" t="s">
        <v>4</v>
      </c>
      <c r="Y5" s="20">
        <f t="shared" si="10"/>
        <v>-3.0266143646987018E-2</v>
      </c>
      <c r="Z5" s="20">
        <f t="shared" si="11"/>
        <v>2.9132969407486161E-2</v>
      </c>
    </row>
    <row r="6" spans="1:26" x14ac:dyDescent="0.25">
      <c r="A6" s="71" t="s">
        <v>5</v>
      </c>
      <c r="B6" s="65">
        <v>1204</v>
      </c>
      <c r="C6" s="66">
        <v>1147.3092415040626</v>
      </c>
      <c r="D6" s="66">
        <v>1131.7449854293434</v>
      </c>
      <c r="E6" s="66">
        <v>1231.8936980369299</v>
      </c>
      <c r="F6" s="66">
        <v>1083.3679409874767</v>
      </c>
      <c r="G6" s="75">
        <v>1160.5156200441043</v>
      </c>
      <c r="I6" s="21" t="s">
        <v>5</v>
      </c>
      <c r="J6" s="20">
        <f t="shared" si="0"/>
        <v>-3.2958309381073608E-2</v>
      </c>
      <c r="K6" s="20">
        <f t="shared" si="1"/>
        <v>3.421751389231064E-2</v>
      </c>
      <c r="L6" s="21" t="s">
        <v>5</v>
      </c>
      <c r="M6" s="20">
        <f t="shared" si="2"/>
        <v>-3.0930025123534394E-2</v>
      </c>
      <c r="N6" s="20">
        <f t="shared" si="3"/>
        <v>2.987185129153334E-2</v>
      </c>
      <c r="O6" s="21" t="s">
        <v>5</v>
      </c>
      <c r="P6" s="20">
        <f t="shared" si="4"/>
        <v>-3.005481488002926E-2</v>
      </c>
      <c r="Q6" s="20">
        <f t="shared" si="5"/>
        <v>3.0127740355481984E-2</v>
      </c>
      <c r="R6" s="21" t="s">
        <v>5</v>
      </c>
      <c r="S6" s="20">
        <f t="shared" si="6"/>
        <v>-3.2386689556021794E-2</v>
      </c>
      <c r="T6" s="20">
        <f t="shared" si="7"/>
        <v>3.1906615420255503E-2</v>
      </c>
      <c r="U6" s="21" t="s">
        <v>5</v>
      </c>
      <c r="V6" s="20">
        <f t="shared" si="8"/>
        <v>-2.8393658081660937E-2</v>
      </c>
      <c r="W6" s="20">
        <f t="shared" si="9"/>
        <v>2.741118329454879E-2</v>
      </c>
      <c r="X6" s="21" t="s">
        <v>5</v>
      </c>
      <c r="Y6" s="20">
        <f t="shared" si="10"/>
        <v>-3.0493063666690377E-2</v>
      </c>
      <c r="Z6" s="20">
        <f t="shared" si="11"/>
        <v>2.9454453990829316E-2</v>
      </c>
    </row>
    <row r="7" spans="1:26" x14ac:dyDescent="0.25">
      <c r="A7" s="71" t="s">
        <v>6</v>
      </c>
      <c r="B7" s="65">
        <v>1363</v>
      </c>
      <c r="C7" s="66">
        <v>1187.0307156008203</v>
      </c>
      <c r="D7" s="66">
        <v>1132.0272416968912</v>
      </c>
      <c r="E7" s="66">
        <v>1117.0464083874192</v>
      </c>
      <c r="F7" s="66">
        <v>1216.7332373902507</v>
      </c>
      <c r="G7" s="75">
        <v>1068.5197356694334</v>
      </c>
      <c r="I7" s="21" t="s">
        <v>6</v>
      </c>
      <c r="J7" s="20">
        <f t="shared" si="0"/>
        <v>-3.7310777148175524E-2</v>
      </c>
      <c r="K7" s="20">
        <f t="shared" si="1"/>
        <v>4.0294544359585009E-2</v>
      </c>
      <c r="L7" s="21" t="s">
        <v>6</v>
      </c>
      <c r="M7" s="20">
        <f t="shared" si="2"/>
        <v>-3.2000866486361669E-2</v>
      </c>
      <c r="N7" s="20">
        <f t="shared" si="3"/>
        <v>3.3382509734134216E-2</v>
      </c>
      <c r="O7" s="21" t="s">
        <v>6</v>
      </c>
      <c r="P7" s="20">
        <f t="shared" si="4"/>
        <v>-3.0062310526114813E-2</v>
      </c>
      <c r="Q7" s="20">
        <f t="shared" si="5"/>
        <v>2.9165408805212387E-2</v>
      </c>
      <c r="R7" s="21" t="s">
        <v>6</v>
      </c>
      <c r="S7" s="20">
        <f t="shared" si="6"/>
        <v>-2.9367335270699593E-2</v>
      </c>
      <c r="T7" s="20">
        <f t="shared" si="7"/>
        <v>2.9595007395500725E-2</v>
      </c>
      <c r="U7" s="21" t="s">
        <v>6</v>
      </c>
      <c r="V7" s="20">
        <f t="shared" si="8"/>
        <v>-3.1888988230131247E-2</v>
      </c>
      <c r="W7" s="20">
        <f t="shared" si="9"/>
        <v>3.1571957407588877E-2</v>
      </c>
      <c r="X7" s="21" t="s">
        <v>6</v>
      </c>
      <c r="Y7" s="20">
        <f t="shared" si="10"/>
        <v>-2.8075830920435987E-2</v>
      </c>
      <c r="Z7" s="20">
        <f t="shared" si="11"/>
        <v>2.7237431890636737E-2</v>
      </c>
    </row>
    <row r="8" spans="1:26" x14ac:dyDescent="0.25">
      <c r="A8" s="71" t="s">
        <v>7</v>
      </c>
      <c r="B8" s="65">
        <v>1322</v>
      </c>
      <c r="C8" s="66">
        <v>1345.1919852495948</v>
      </c>
      <c r="D8" s="66">
        <v>1170.3347084793027</v>
      </c>
      <c r="E8" s="66">
        <v>1116.9810500179017</v>
      </c>
      <c r="F8" s="66">
        <v>1102.5250067568079</v>
      </c>
      <c r="G8" s="75">
        <v>1201.6885517719609</v>
      </c>
      <c r="I8" s="21" t="s">
        <v>7</v>
      </c>
      <c r="J8" s="20">
        <f t="shared" si="0"/>
        <v>-3.6188442692507733E-2</v>
      </c>
      <c r="K8" s="20">
        <f t="shared" si="1"/>
        <v>3.1014754591990365E-2</v>
      </c>
      <c r="L8" s="21" t="s">
        <v>7</v>
      </c>
      <c r="M8" s="20">
        <f t="shared" si="2"/>
        <v>-3.6264696905258693E-2</v>
      </c>
      <c r="N8" s="20">
        <f t="shared" si="3"/>
        <v>3.9396654584149676E-2</v>
      </c>
      <c r="O8" s="21" t="s">
        <v>7</v>
      </c>
      <c r="P8" s="20">
        <f t="shared" si="4"/>
        <v>-3.1079610215966297E-2</v>
      </c>
      <c r="Q8" s="20">
        <f t="shared" si="5"/>
        <v>3.2558144354377212E-2</v>
      </c>
      <c r="R8" s="21" t="s">
        <v>7</v>
      </c>
      <c r="S8" s="20">
        <f t="shared" si="6"/>
        <v>-2.9365616988329266E-2</v>
      </c>
      <c r="T8" s="20">
        <f t="shared" si="7"/>
        <v>2.860281643419094E-2</v>
      </c>
      <c r="U8" s="21" t="s">
        <v>7</v>
      </c>
      <c r="V8" s="20">
        <f t="shared" si="8"/>
        <v>-2.8895739742676757E-2</v>
      </c>
      <c r="W8" s="20">
        <f t="shared" si="9"/>
        <v>2.9258190692565644E-2</v>
      </c>
      <c r="X8" s="21" t="s">
        <v>7</v>
      </c>
      <c r="Y8" s="20">
        <f t="shared" si="10"/>
        <v>-3.1574900745689895E-2</v>
      </c>
      <c r="Z8" s="20">
        <f t="shared" si="11"/>
        <v>3.1398280917532717E-2</v>
      </c>
    </row>
    <row r="9" spans="1:26" x14ac:dyDescent="0.25">
      <c r="A9" s="71" t="s">
        <v>8</v>
      </c>
      <c r="B9" s="65">
        <v>1046</v>
      </c>
      <c r="C9" s="66">
        <v>1309.6629397486131</v>
      </c>
      <c r="D9" s="66">
        <v>1331.0956578902894</v>
      </c>
      <c r="E9" s="66">
        <v>1156.9128789941055</v>
      </c>
      <c r="F9" s="66">
        <v>1105.001569855016</v>
      </c>
      <c r="G9" s="75">
        <v>1090.9658522315742</v>
      </c>
      <c r="I9" s="21" t="s">
        <v>8</v>
      </c>
      <c r="J9" s="20">
        <f t="shared" si="0"/>
        <v>-2.8633215625085542E-2</v>
      </c>
      <c r="K9" s="20">
        <f t="shared" si="1"/>
        <v>2.8468971558402452E-2</v>
      </c>
      <c r="L9" s="21" t="s">
        <v>8</v>
      </c>
      <c r="M9" s="20">
        <f t="shared" si="2"/>
        <v>-3.5306878184544879E-2</v>
      </c>
      <c r="N9" s="20">
        <f t="shared" si="3"/>
        <v>3.0277821845455338E-2</v>
      </c>
      <c r="O9" s="21" t="s">
        <v>8</v>
      </c>
      <c r="P9" s="20">
        <f t="shared" si="4"/>
        <v>-3.5348805694355813E-2</v>
      </c>
      <c r="Q9" s="20">
        <f t="shared" si="5"/>
        <v>3.8512573825369316E-2</v>
      </c>
      <c r="R9" s="21" t="s">
        <v>8</v>
      </c>
      <c r="S9" s="20">
        <f t="shared" si="6"/>
        <v>-3.0415431392378359E-2</v>
      </c>
      <c r="T9" s="20">
        <f t="shared" si="7"/>
        <v>3.1900199510221244E-2</v>
      </c>
      <c r="U9" s="21" t="s">
        <v>8</v>
      </c>
      <c r="V9" s="20">
        <f t="shared" si="8"/>
        <v>-2.8960647225322114E-2</v>
      </c>
      <c r="W9" s="20">
        <f t="shared" si="9"/>
        <v>2.8235545792308539E-2</v>
      </c>
      <c r="X9" s="21" t="s">
        <v>8</v>
      </c>
      <c r="Y9" s="20">
        <f t="shared" si="10"/>
        <v>-2.8665612608487115E-2</v>
      </c>
      <c r="Z9" s="20">
        <f t="shared" si="11"/>
        <v>2.9075619173405537E-2</v>
      </c>
    </row>
    <row r="10" spans="1:26" x14ac:dyDescent="0.25">
      <c r="A10" s="71" t="s">
        <v>9</v>
      </c>
      <c r="B10" s="65">
        <v>978</v>
      </c>
      <c r="C10" s="66">
        <v>1032.6118253389616</v>
      </c>
      <c r="D10" s="66">
        <v>1294.3205775543272</v>
      </c>
      <c r="E10" s="66">
        <v>1313.9825407200917</v>
      </c>
      <c r="F10" s="66">
        <v>1140.8715150176813</v>
      </c>
      <c r="G10" s="75">
        <v>1090.4534962020621</v>
      </c>
      <c r="I10" s="21" t="s">
        <v>9</v>
      </c>
      <c r="J10" s="20">
        <f t="shared" si="0"/>
        <v>-2.6771782869343844E-2</v>
      </c>
      <c r="K10" s="20">
        <f t="shared" si="1"/>
        <v>2.6306424680408419E-2</v>
      </c>
      <c r="L10" s="21" t="s">
        <v>9</v>
      </c>
      <c r="M10" s="20">
        <f t="shared" si="2"/>
        <v>-2.7837925944641403E-2</v>
      </c>
      <c r="N10" s="20">
        <f t="shared" si="3"/>
        <v>2.7769475613116226E-2</v>
      </c>
      <c r="O10" s="21" t="s">
        <v>9</v>
      </c>
      <c r="P10" s="20">
        <f t="shared" si="4"/>
        <v>-3.4372200323070465E-2</v>
      </c>
      <c r="Q10" s="20">
        <f t="shared" si="5"/>
        <v>2.9545223789559663E-2</v>
      </c>
      <c r="R10" s="21" t="s">
        <v>9</v>
      </c>
      <c r="S10" s="20">
        <f t="shared" si="6"/>
        <v>-3.4544818839603024E-2</v>
      </c>
      <c r="T10" s="20">
        <f t="shared" si="7"/>
        <v>3.7809779832926702E-2</v>
      </c>
      <c r="U10" s="21" t="s">
        <v>9</v>
      </c>
      <c r="V10" s="20">
        <f t="shared" si="8"/>
        <v>-2.9900751616290445E-2</v>
      </c>
      <c r="W10" s="20">
        <f t="shared" si="9"/>
        <v>3.1451148701369849E-2</v>
      </c>
      <c r="X10" s="21" t="s">
        <v>9</v>
      </c>
      <c r="Y10" s="20">
        <f t="shared" si="10"/>
        <v>-2.8652150226113209E-2</v>
      </c>
      <c r="Z10" s="20">
        <f t="shared" si="11"/>
        <v>2.8009660664854375E-2</v>
      </c>
    </row>
    <row r="11" spans="1:26" x14ac:dyDescent="0.25">
      <c r="A11" s="71" t="s">
        <v>10</v>
      </c>
      <c r="B11" s="65">
        <v>1080</v>
      </c>
      <c r="C11" s="66">
        <v>963.77081397124277</v>
      </c>
      <c r="D11" s="66">
        <v>1018.8962603682006</v>
      </c>
      <c r="E11" s="66">
        <v>1278.5061561340221</v>
      </c>
      <c r="F11" s="66">
        <v>1296.3921037803329</v>
      </c>
      <c r="G11" s="75">
        <v>1124.4003240988179</v>
      </c>
      <c r="I11" s="21" t="s">
        <v>10</v>
      </c>
      <c r="J11" s="20">
        <f t="shared" si="0"/>
        <v>-2.9563932002956393E-2</v>
      </c>
      <c r="K11" s="20">
        <f t="shared" si="1"/>
        <v>2.7729873258328541E-2</v>
      </c>
      <c r="L11" s="21" t="s">
        <v>10</v>
      </c>
      <c r="M11" s="20">
        <f t="shared" si="2"/>
        <v>-2.5982058202879191E-2</v>
      </c>
      <c r="N11" s="20">
        <f t="shared" si="3"/>
        <v>2.5597363870630579E-2</v>
      </c>
      <c r="O11" s="21" t="s">
        <v>10</v>
      </c>
      <c r="P11" s="20">
        <f t="shared" si="4"/>
        <v>-2.705798468875318E-2</v>
      </c>
      <c r="Q11" s="20">
        <f t="shared" si="5"/>
        <v>2.7054863632894218E-2</v>
      </c>
      <c r="R11" s="21" t="s">
        <v>10</v>
      </c>
      <c r="S11" s="20">
        <f t="shared" si="6"/>
        <v>-3.361213880723498E-2</v>
      </c>
      <c r="T11" s="20">
        <f t="shared" si="7"/>
        <v>2.8932471454463381E-2</v>
      </c>
      <c r="U11" s="21" t="s">
        <v>10</v>
      </c>
      <c r="V11" s="20">
        <f t="shared" si="8"/>
        <v>-3.397674302689134E-2</v>
      </c>
      <c r="W11" s="20">
        <f t="shared" si="9"/>
        <v>3.7323930993100329E-2</v>
      </c>
      <c r="X11" s="21" t="s">
        <v>10</v>
      </c>
      <c r="Y11" s="20">
        <f t="shared" si="10"/>
        <v>-2.9544118215564841E-2</v>
      </c>
      <c r="Z11" s="20">
        <f t="shared" si="11"/>
        <v>3.1136246741558824E-2</v>
      </c>
    </row>
    <row r="12" spans="1:26" x14ac:dyDescent="0.25">
      <c r="A12" s="72" t="s">
        <v>11</v>
      </c>
      <c r="B12" s="67">
        <v>1309</v>
      </c>
      <c r="C12" s="68">
        <v>1059.7839965906383</v>
      </c>
      <c r="D12" s="68">
        <v>946.58190864936523</v>
      </c>
      <c r="E12" s="68">
        <v>1001.9909459099391</v>
      </c>
      <c r="F12" s="68">
        <v>1258.5934540139865</v>
      </c>
      <c r="G12" s="76">
        <v>1274.6320641339805</v>
      </c>
      <c r="I12" s="21" t="s">
        <v>11</v>
      </c>
      <c r="J12" s="20">
        <f t="shared" si="0"/>
        <v>-3.5832580548027702E-2</v>
      </c>
      <c r="K12" s="20">
        <f t="shared" si="1"/>
        <v>3.481974213681531E-2</v>
      </c>
      <c r="L12" s="21" t="s">
        <v>11</v>
      </c>
      <c r="M12" s="20">
        <f t="shared" si="2"/>
        <v>-2.8570453766324048E-2</v>
      </c>
      <c r="N12" s="20">
        <f t="shared" si="3"/>
        <v>2.6888942709052538E-2</v>
      </c>
      <c r="O12" s="21" t="s">
        <v>11</v>
      </c>
      <c r="P12" s="20">
        <f t="shared" si="4"/>
        <v>-2.5137592301722265E-2</v>
      </c>
      <c r="Q12" s="20">
        <f t="shared" si="5"/>
        <v>2.4865230567905846E-2</v>
      </c>
      <c r="R12" s="21" t="s">
        <v>11</v>
      </c>
      <c r="S12" s="20">
        <f t="shared" si="6"/>
        <v>-2.6342508087217276E-2</v>
      </c>
      <c r="T12" s="20">
        <f t="shared" si="7"/>
        <v>2.6438405755102413E-2</v>
      </c>
      <c r="U12" s="21" t="s">
        <v>11</v>
      </c>
      <c r="V12" s="20">
        <f t="shared" si="8"/>
        <v>-3.2986089808525063E-2</v>
      </c>
      <c r="W12" s="20">
        <f t="shared" si="9"/>
        <v>2.847356018838117E-2</v>
      </c>
      <c r="X12" s="21" t="s">
        <v>11</v>
      </c>
      <c r="Y12" s="20">
        <f t="shared" si="10"/>
        <v>-3.3491523950160466E-2</v>
      </c>
      <c r="Z12" s="20">
        <f t="shared" si="11"/>
        <v>3.6977646048493865E-2</v>
      </c>
    </row>
    <row r="13" spans="1:26" x14ac:dyDescent="0.25">
      <c r="A13" s="72" t="s">
        <v>12</v>
      </c>
      <c r="B13" s="67">
        <v>1293</v>
      </c>
      <c r="C13" s="68">
        <v>1281.7834928309464</v>
      </c>
      <c r="D13" s="68">
        <v>1036.2743110035194</v>
      </c>
      <c r="E13" s="68">
        <v>926.41962314678756</v>
      </c>
      <c r="F13" s="68">
        <v>981.84210049154183</v>
      </c>
      <c r="G13" s="76">
        <v>1234.4996998216113</v>
      </c>
      <c r="I13" s="21" t="s">
        <v>12</v>
      </c>
      <c r="J13" s="20">
        <f t="shared" si="0"/>
        <v>-3.5394596370206123E-2</v>
      </c>
      <c r="K13" s="20">
        <f t="shared" si="1"/>
        <v>3.7967753414907886E-2</v>
      </c>
      <c r="L13" s="21" t="s">
        <v>12</v>
      </c>
      <c r="M13" s="20">
        <f t="shared" si="2"/>
        <v>-3.4555283093701518E-2</v>
      </c>
      <c r="N13" s="20">
        <f t="shared" si="3"/>
        <v>3.3673360548479324E-2</v>
      </c>
      <c r="O13" s="21" t="s">
        <v>12</v>
      </c>
      <c r="P13" s="20">
        <f t="shared" si="4"/>
        <v>-2.7519479196389227E-2</v>
      </c>
      <c r="Q13" s="20">
        <f t="shared" si="5"/>
        <v>2.5984014349189226E-2</v>
      </c>
      <c r="R13" s="21" t="s">
        <v>12</v>
      </c>
      <c r="S13" s="20">
        <f t="shared" si="6"/>
        <v>-2.4355725482867317E-2</v>
      </c>
      <c r="T13" s="20">
        <f t="shared" si="7"/>
        <v>2.4185317500480655E-2</v>
      </c>
      <c r="U13" s="21" t="s">
        <v>12</v>
      </c>
      <c r="V13" s="20">
        <f t="shared" si="8"/>
        <v>-2.5732798467458875E-2</v>
      </c>
      <c r="W13" s="20">
        <f t="shared" si="9"/>
        <v>2.5919558285683212E-2</v>
      </c>
      <c r="X13" s="21" t="s">
        <v>12</v>
      </c>
      <c r="Y13" s="20">
        <f t="shared" si="10"/>
        <v>-3.2437028242446181E-2</v>
      </c>
      <c r="Z13" s="20">
        <f t="shared" si="11"/>
        <v>2.8074235955293271E-2</v>
      </c>
    </row>
    <row r="14" spans="1:26" x14ac:dyDescent="0.25">
      <c r="A14" s="72" t="s">
        <v>13</v>
      </c>
      <c r="B14" s="67">
        <v>1181</v>
      </c>
      <c r="C14" s="68">
        <v>1253.6210443458131</v>
      </c>
      <c r="D14" s="68">
        <v>1242.3091923735983</v>
      </c>
      <c r="E14" s="68">
        <v>1002.943776368567</v>
      </c>
      <c r="F14" s="68">
        <v>897.40395163586379</v>
      </c>
      <c r="G14" s="76">
        <v>952.19688348977297</v>
      </c>
      <c r="I14" s="21" t="s">
        <v>13</v>
      </c>
      <c r="J14" s="20">
        <f t="shared" si="0"/>
        <v>-3.2328707125455096E-2</v>
      </c>
      <c r="K14" s="20">
        <f t="shared" si="1"/>
        <v>3.479236812570146E-2</v>
      </c>
      <c r="L14" s="21" t="s">
        <v>13</v>
      </c>
      <c r="M14" s="20">
        <f t="shared" si="2"/>
        <v>-3.3796058633830957E-2</v>
      </c>
      <c r="N14" s="20">
        <f t="shared" si="3"/>
        <v>3.6696811453980738E-2</v>
      </c>
      <c r="O14" s="21" t="s">
        <v>13</v>
      </c>
      <c r="P14" s="20">
        <f t="shared" si="4"/>
        <v>-3.2990977014475301E-2</v>
      </c>
      <c r="Q14" s="20">
        <f t="shared" si="5"/>
        <v>3.2518377253015818E-2</v>
      </c>
      <c r="R14" s="21" t="s">
        <v>13</v>
      </c>
      <c r="S14" s="20">
        <f t="shared" si="6"/>
        <v>-2.6367558157943574E-2</v>
      </c>
      <c r="T14" s="20">
        <f t="shared" si="7"/>
        <v>2.5193217392824072E-2</v>
      </c>
      <c r="U14" s="21" t="s">
        <v>13</v>
      </c>
      <c r="V14" s="20">
        <f t="shared" si="8"/>
        <v>-2.3519784922428909E-2</v>
      </c>
      <c r="W14" s="20">
        <f t="shared" si="9"/>
        <v>2.3648373352612207E-2</v>
      </c>
      <c r="X14" s="21" t="s">
        <v>13</v>
      </c>
      <c r="Y14" s="20">
        <f t="shared" si="10"/>
        <v>-2.5019396283846956E-2</v>
      </c>
      <c r="Z14" s="20">
        <f t="shared" si="11"/>
        <v>2.5510212407717999E-2</v>
      </c>
    </row>
    <row r="15" spans="1:26" x14ac:dyDescent="0.25">
      <c r="A15" s="72" t="s">
        <v>14</v>
      </c>
      <c r="B15" s="67">
        <v>984</v>
      </c>
      <c r="C15" s="68">
        <v>1123.5319634970624</v>
      </c>
      <c r="D15" s="68">
        <v>1192.1950660590905</v>
      </c>
      <c r="E15" s="68">
        <v>1181.0263751118673</v>
      </c>
      <c r="F15" s="68">
        <v>952.09643630374615</v>
      </c>
      <c r="G15" s="76">
        <v>852.61449175103985</v>
      </c>
      <c r="I15" s="21" t="s">
        <v>14</v>
      </c>
      <c r="J15" s="20">
        <f t="shared" si="0"/>
        <v>-2.6936026936026935E-2</v>
      </c>
      <c r="K15" s="20">
        <f t="shared" si="1"/>
        <v>2.7757247269442391E-2</v>
      </c>
      <c r="L15" s="21" t="s">
        <v>14</v>
      </c>
      <c r="M15" s="20">
        <f t="shared" si="2"/>
        <v>-3.0289019386352617E-2</v>
      </c>
      <c r="N15" s="20">
        <f t="shared" si="3"/>
        <v>3.3336340638233014E-2</v>
      </c>
      <c r="O15" s="21" t="s">
        <v>14</v>
      </c>
      <c r="P15" s="20">
        <f t="shared" si="4"/>
        <v>-3.1660137639308514E-2</v>
      </c>
      <c r="Q15" s="20">
        <f t="shared" si="5"/>
        <v>3.5145575837296342E-2</v>
      </c>
      <c r="R15" s="21" t="s">
        <v>14</v>
      </c>
      <c r="S15" s="20">
        <f t="shared" si="6"/>
        <v>-3.1049379203070767E-2</v>
      </c>
      <c r="T15" s="20">
        <f t="shared" si="7"/>
        <v>3.1265311907155417E-2</v>
      </c>
      <c r="U15" s="21" t="s">
        <v>14</v>
      </c>
      <c r="V15" s="20">
        <f t="shared" si="8"/>
        <v>-2.4953203478160647E-2</v>
      </c>
      <c r="W15" s="20">
        <f t="shared" si="9"/>
        <v>2.4367036967874608E-2</v>
      </c>
      <c r="X15" s="21" t="s">
        <v>14</v>
      </c>
      <c r="Y15" s="20">
        <f t="shared" si="10"/>
        <v>-2.2402824685047545E-2</v>
      </c>
      <c r="Z15" s="20">
        <f t="shared" si="11"/>
        <v>2.3035712400761715E-2</v>
      </c>
    </row>
    <row r="16" spans="1:26" x14ac:dyDescent="0.25">
      <c r="A16" s="72" t="s">
        <v>15</v>
      </c>
      <c r="B16" s="67">
        <v>690</v>
      </c>
      <c r="C16" s="68">
        <v>907.16782120570087</v>
      </c>
      <c r="D16" s="68">
        <v>1035.0824966727046</v>
      </c>
      <c r="E16" s="68">
        <v>1097.9558534794162</v>
      </c>
      <c r="F16" s="68">
        <v>1087.2612311290075</v>
      </c>
      <c r="G16" s="76">
        <v>875.20032919782238</v>
      </c>
      <c r="I16" s="21" t="s">
        <v>15</v>
      </c>
      <c r="J16" s="20">
        <f t="shared" si="0"/>
        <v>-1.8888067668555473E-2</v>
      </c>
      <c r="K16" s="20">
        <f t="shared" si="1"/>
        <v>1.9791410035312474E-2</v>
      </c>
      <c r="L16" s="21" t="s">
        <v>15</v>
      </c>
      <c r="M16" s="20">
        <f t="shared" si="2"/>
        <v>-2.4456112167605976E-2</v>
      </c>
      <c r="N16" s="20">
        <f t="shared" si="3"/>
        <v>2.6068194632802397E-2</v>
      </c>
      <c r="O16" s="21" t="s">
        <v>15</v>
      </c>
      <c r="P16" s="20">
        <f t="shared" si="4"/>
        <v>-2.748782916962068E-2</v>
      </c>
      <c r="Q16" s="20">
        <f t="shared" si="5"/>
        <v>3.1302488098082837E-2</v>
      </c>
      <c r="R16" s="21" t="s">
        <v>15</v>
      </c>
      <c r="S16" s="20">
        <f t="shared" si="6"/>
        <v>-2.8865441417160985E-2</v>
      </c>
      <c r="T16" s="20">
        <f t="shared" si="7"/>
        <v>3.3143684006253456E-2</v>
      </c>
      <c r="U16" s="21" t="s">
        <v>15</v>
      </c>
      <c r="V16" s="20">
        <f t="shared" si="8"/>
        <v>-2.8495696128855288E-2</v>
      </c>
      <c r="W16" s="20">
        <f t="shared" si="9"/>
        <v>2.9657608632718716E-2</v>
      </c>
      <c r="X16" s="21" t="s">
        <v>15</v>
      </c>
      <c r="Y16" s="20">
        <f t="shared" si="10"/>
        <v>-2.2996277601436629E-2</v>
      </c>
      <c r="Z16" s="20">
        <f t="shared" si="11"/>
        <v>2.3220347687624841E-2</v>
      </c>
    </row>
    <row r="17" spans="1:26" x14ac:dyDescent="0.25">
      <c r="A17" s="72" t="s">
        <v>16</v>
      </c>
      <c r="B17" s="67">
        <v>557</v>
      </c>
      <c r="C17" s="68">
        <v>611.00593654633315</v>
      </c>
      <c r="D17" s="68">
        <v>804.20504639512967</v>
      </c>
      <c r="E17" s="68">
        <v>916.96100729363559</v>
      </c>
      <c r="F17" s="68">
        <v>972.29608614054814</v>
      </c>
      <c r="G17" s="76">
        <v>962.42285899350713</v>
      </c>
      <c r="I17" s="21" t="s">
        <v>16</v>
      </c>
      <c r="J17" s="20">
        <f t="shared" si="0"/>
        <v>-1.5247324190413622E-2</v>
      </c>
      <c r="K17" s="20">
        <f t="shared" si="1"/>
        <v>1.9298677835263203E-2</v>
      </c>
      <c r="L17" s="21" t="s">
        <v>16</v>
      </c>
      <c r="M17" s="20">
        <f t="shared" si="2"/>
        <v>-1.6471957415100998E-2</v>
      </c>
      <c r="N17" s="20">
        <f t="shared" si="3"/>
        <v>1.8216961819334427E-2</v>
      </c>
      <c r="O17" s="21" t="s">
        <v>16</v>
      </c>
      <c r="P17" s="20">
        <f t="shared" si="4"/>
        <v>-2.1356607810214104E-2</v>
      </c>
      <c r="Q17" s="20">
        <f t="shared" si="5"/>
        <v>2.4050596700133205E-2</v>
      </c>
      <c r="R17" s="21" t="s">
        <v>16</v>
      </c>
      <c r="S17" s="20">
        <f t="shared" si="6"/>
        <v>-2.4107056903951905E-2</v>
      </c>
      <c r="T17" s="20">
        <f t="shared" si="7"/>
        <v>2.9011788285170727E-2</v>
      </c>
      <c r="U17" s="21" t="s">
        <v>16</v>
      </c>
      <c r="V17" s="20">
        <f t="shared" si="8"/>
        <v>-2.5482609905226095E-2</v>
      </c>
      <c r="W17" s="20">
        <f t="shared" si="9"/>
        <v>3.0911349191616293E-2</v>
      </c>
      <c r="X17" s="21" t="s">
        <v>16</v>
      </c>
      <c r="Y17" s="20">
        <f t="shared" si="10"/>
        <v>-2.5288088334779909E-2</v>
      </c>
      <c r="Z17" s="20">
        <f t="shared" si="11"/>
        <v>2.7784730652580143E-2</v>
      </c>
    </row>
    <row r="18" spans="1:26" x14ac:dyDescent="0.25">
      <c r="A18" s="72" t="s">
        <v>17</v>
      </c>
      <c r="B18" s="67">
        <v>458</v>
      </c>
      <c r="C18" s="68">
        <v>471.22661426088007</v>
      </c>
      <c r="D18" s="68">
        <v>517.17838757834033</v>
      </c>
      <c r="E18" s="68">
        <v>681.4559467059587</v>
      </c>
      <c r="F18" s="68">
        <v>776.43759090906644</v>
      </c>
      <c r="G18" s="76">
        <v>822.95444876183274</v>
      </c>
      <c r="I18" s="21" t="s">
        <v>17</v>
      </c>
      <c r="J18" s="20">
        <f t="shared" si="0"/>
        <v>-1.2537297090142618E-2</v>
      </c>
      <c r="K18" s="20">
        <f t="shared" si="1"/>
        <v>1.7382497057293805E-2</v>
      </c>
      <c r="L18" s="21" t="s">
        <v>17</v>
      </c>
      <c r="M18" s="20">
        <f t="shared" si="2"/>
        <v>-1.2703681353477063E-2</v>
      </c>
      <c r="N18" s="20">
        <f t="shared" si="3"/>
        <v>1.7067176508444602E-2</v>
      </c>
      <c r="O18" s="21" t="s">
        <v>17</v>
      </c>
      <c r="P18" s="20">
        <f t="shared" si="4"/>
        <v>-1.3734278391984499E-2</v>
      </c>
      <c r="Q18" s="20">
        <f t="shared" si="5"/>
        <v>1.611171358718606E-2</v>
      </c>
      <c r="R18" s="21" t="s">
        <v>17</v>
      </c>
      <c r="S18" s="20">
        <f t="shared" si="6"/>
        <v>-1.791558981691389E-2</v>
      </c>
      <c r="T18" s="20">
        <f t="shared" si="7"/>
        <v>2.1421792864773751E-2</v>
      </c>
      <c r="U18" s="21" t="s">
        <v>17</v>
      </c>
      <c r="V18" s="20">
        <f t="shared" si="8"/>
        <v>-2.034941467616809E-2</v>
      </c>
      <c r="W18" s="20">
        <f t="shared" si="9"/>
        <v>2.6009552409161106E-2</v>
      </c>
      <c r="X18" s="21" t="s">
        <v>17</v>
      </c>
      <c r="Y18" s="20">
        <f t="shared" si="10"/>
        <v>-2.1623493874151353E-2</v>
      </c>
      <c r="Z18" s="20">
        <f t="shared" si="11"/>
        <v>2.7849031753328941E-2</v>
      </c>
    </row>
    <row r="19" spans="1:26" x14ac:dyDescent="0.25">
      <c r="A19" s="72" t="s">
        <v>18</v>
      </c>
      <c r="B19" s="67">
        <v>383</v>
      </c>
      <c r="C19" s="68">
        <v>348.59277193419365</v>
      </c>
      <c r="D19" s="68">
        <v>359.00715602715235</v>
      </c>
      <c r="E19" s="68">
        <v>394.21086812769579</v>
      </c>
      <c r="F19" s="68">
        <v>519.97836767096385</v>
      </c>
      <c r="G19" s="76">
        <v>591.99830151414108</v>
      </c>
      <c r="I19" s="21" t="s">
        <v>18</v>
      </c>
      <c r="J19" s="20">
        <f t="shared" si="0"/>
        <v>-1.048424625660398E-2</v>
      </c>
      <c r="K19" s="20">
        <f t="shared" si="1"/>
        <v>1.6287536612739864E-2</v>
      </c>
      <c r="L19" s="21" t="s">
        <v>18</v>
      </c>
      <c r="M19" s="20">
        <f t="shared" si="2"/>
        <v>-9.3976260312106322E-3</v>
      </c>
      <c r="N19" s="20">
        <f t="shared" si="3"/>
        <v>1.4993898007829999E-2</v>
      </c>
      <c r="O19" s="21" t="s">
        <v>18</v>
      </c>
      <c r="P19" s="20">
        <f t="shared" si="4"/>
        <v>-9.53385590739644E-3</v>
      </c>
      <c r="Q19" s="20">
        <f t="shared" si="5"/>
        <v>1.4733707238360863E-2</v>
      </c>
      <c r="R19" s="21" t="s">
        <v>18</v>
      </c>
      <c r="S19" s="20">
        <f t="shared" si="6"/>
        <v>-1.0363869078968852E-2</v>
      </c>
      <c r="T19" s="20">
        <f t="shared" si="7"/>
        <v>1.3975899630554969E-2</v>
      </c>
      <c r="U19" s="21" t="s">
        <v>18</v>
      </c>
      <c r="V19" s="20">
        <f t="shared" si="8"/>
        <v>-1.3627953553851924E-2</v>
      </c>
      <c r="W19" s="20">
        <f t="shared" si="9"/>
        <v>1.8749987917410751E-2</v>
      </c>
      <c r="X19" s="21" t="s">
        <v>18</v>
      </c>
      <c r="Y19" s="20">
        <f t="shared" si="10"/>
        <v>-1.5555018464945114E-2</v>
      </c>
      <c r="Z19" s="20">
        <f t="shared" si="11"/>
        <v>2.2883123881973534E-2</v>
      </c>
    </row>
    <row r="20" spans="1:26" ht="15.75" thickBot="1" x14ac:dyDescent="0.3">
      <c r="A20" s="73" t="s">
        <v>19</v>
      </c>
      <c r="B20" s="69">
        <v>369</v>
      </c>
      <c r="C20" s="70">
        <v>486.76810908477171</v>
      </c>
      <c r="D20" s="70">
        <v>540.25195934577459</v>
      </c>
      <c r="E20" s="70">
        <v>581.52164226181424</v>
      </c>
      <c r="F20" s="70">
        <v>631.04420155356581</v>
      </c>
      <c r="G20" s="77">
        <v>744.78510575303892</v>
      </c>
      <c r="I20" s="21" t="s">
        <v>19</v>
      </c>
      <c r="J20" s="20">
        <f t="shared" si="0"/>
        <v>-1.0101010101010102E-2</v>
      </c>
      <c r="K20" s="20">
        <f t="shared" si="1"/>
        <v>2.0749500424297171E-2</v>
      </c>
      <c r="L20" s="21" t="s">
        <v>19</v>
      </c>
      <c r="M20" s="20">
        <f t="shared" si="2"/>
        <v>-1.3122660655631099E-2</v>
      </c>
      <c r="N20" s="20">
        <f t="shared" si="3"/>
        <v>2.7477835973821529E-2</v>
      </c>
      <c r="O20" s="21" t="s">
        <v>19</v>
      </c>
      <c r="P20" s="20">
        <f t="shared" si="4"/>
        <v>-1.4347024140381368E-2</v>
      </c>
      <c r="Q20" s="20">
        <f t="shared" si="5"/>
        <v>3.1495396118263533E-2</v>
      </c>
      <c r="R20" s="21" t="s">
        <v>19</v>
      </c>
      <c r="S20" s="20">
        <f t="shared" si="6"/>
        <v>-1.5288300385052174E-2</v>
      </c>
      <c r="T20" s="20">
        <f t="shared" si="7"/>
        <v>3.4445365766884319E-2</v>
      </c>
      <c r="U20" s="21" t="s">
        <v>19</v>
      </c>
      <c r="V20" s="20">
        <f t="shared" si="8"/>
        <v>-1.6538843928679443E-2</v>
      </c>
      <c r="W20" s="20">
        <f t="shared" si="9"/>
        <v>3.6323502637226356E-2</v>
      </c>
      <c r="X20" s="21" t="s">
        <v>19</v>
      </c>
      <c r="Y20" s="20">
        <f t="shared" si="10"/>
        <v>-1.9569559647001598E-2</v>
      </c>
      <c r="Z20" s="20">
        <f t="shared" si="11"/>
        <v>4.1567234432232494E-2</v>
      </c>
    </row>
    <row r="21" spans="1:26" ht="15.75" thickTop="1" x14ac:dyDescent="0.25">
      <c r="A21" s="72" t="s">
        <v>20</v>
      </c>
      <c r="B21" s="67">
        <v>17795</v>
      </c>
      <c r="C21" s="68">
        <v>18043.097136553497</v>
      </c>
      <c r="D21" s="68">
        <v>18292.326131387039</v>
      </c>
      <c r="E21" s="68">
        <v>18448.167503559998</v>
      </c>
      <c r="F21" s="68">
        <v>18464.2975631507</v>
      </c>
      <c r="G21" s="76">
        <v>18373.145921723655</v>
      </c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 x14ac:dyDescent="0.25">
      <c r="A22" s="64"/>
      <c r="B22" s="64"/>
      <c r="C22" s="64"/>
      <c r="D22" s="64"/>
      <c r="E22" s="64"/>
      <c r="F22" s="64"/>
      <c r="G22" s="64"/>
    </row>
    <row r="23" spans="1:26" x14ac:dyDescent="0.25">
      <c r="A23" s="922" t="s">
        <v>38</v>
      </c>
      <c r="B23" s="923"/>
      <c r="C23" s="923"/>
      <c r="D23" s="923"/>
      <c r="E23" s="923"/>
      <c r="F23" s="923"/>
      <c r="G23" s="924"/>
    </row>
    <row r="24" spans="1:26" x14ac:dyDescent="0.25">
      <c r="A24" s="71" t="s">
        <v>1</v>
      </c>
      <c r="B24" s="65">
        <v>2010</v>
      </c>
      <c r="C24" s="65">
        <v>2015</v>
      </c>
      <c r="D24" s="65">
        <v>2020</v>
      </c>
      <c r="E24" s="65">
        <v>2025</v>
      </c>
      <c r="F24" s="65">
        <v>2030</v>
      </c>
      <c r="G24" s="74">
        <v>2035</v>
      </c>
      <c r="Q24" s="919" t="s">
        <v>223</v>
      </c>
      <c r="R24" s="918"/>
      <c r="S24" s="920">
        <f>(SUM(B$48:B$50,B$61:B$65)/SUM(B$51:B$60))*100</f>
        <v>54.969668688754084</v>
      </c>
    </row>
    <row r="25" spans="1:26" x14ac:dyDescent="0.25">
      <c r="A25" s="71" t="s">
        <v>2</v>
      </c>
      <c r="B25" s="65">
        <v>1240</v>
      </c>
      <c r="C25" s="66">
        <v>1073.078374777524</v>
      </c>
      <c r="D25" s="66">
        <v>1144.8377832111473</v>
      </c>
      <c r="E25" s="66">
        <v>1126.1866607445913</v>
      </c>
      <c r="F25" s="66">
        <v>1066.0660658172774</v>
      </c>
      <c r="G25" s="75">
        <v>1032.7313149121674</v>
      </c>
      <c r="Q25" s="919" t="s">
        <v>224</v>
      </c>
      <c r="R25" s="918"/>
      <c r="S25" s="920">
        <f>(SUM(B$48:B$50)/SUM(B$51:B$60))*100</f>
        <v>30.055572052772238</v>
      </c>
    </row>
    <row r="26" spans="1:26" x14ac:dyDescent="0.25">
      <c r="A26" s="71" t="s">
        <v>3</v>
      </c>
      <c r="B26" s="65">
        <v>1150</v>
      </c>
      <c r="C26" s="66">
        <v>1229.2884528579252</v>
      </c>
      <c r="D26" s="66">
        <v>1062.3343440853796</v>
      </c>
      <c r="E26" s="66">
        <v>1135.1614495263398</v>
      </c>
      <c r="F26" s="66">
        <v>1116.1450547987051</v>
      </c>
      <c r="G26" s="75">
        <v>1056.3099488979581</v>
      </c>
      <c r="Q26" s="919" t="s">
        <v>225</v>
      </c>
      <c r="R26" s="918"/>
      <c r="S26" s="920">
        <f>(SUM(B$61:B$65)/SUM(B$51:B$60))*100</f>
        <v>24.914096635981846</v>
      </c>
    </row>
    <row r="27" spans="1:26" x14ac:dyDescent="0.25">
      <c r="A27" s="71" t="s">
        <v>4</v>
      </c>
      <c r="B27" s="65">
        <v>1117</v>
      </c>
      <c r="C27" s="66">
        <v>1142.3558073964577</v>
      </c>
      <c r="D27" s="66">
        <v>1221.5893311772552</v>
      </c>
      <c r="E27" s="66">
        <v>1054.2241598829678</v>
      </c>
      <c r="F27" s="66">
        <v>1128.2325175407725</v>
      </c>
      <c r="G27" s="75">
        <v>1108.7526797967125</v>
      </c>
      <c r="Q27" s="919" t="s">
        <v>226</v>
      </c>
      <c r="R27" s="918"/>
      <c r="S27" s="920">
        <f>(SUM(B$61:B$65)/SUM(B$48:B$50))*100</f>
        <v>82.893436838390969</v>
      </c>
    </row>
    <row r="28" spans="1:26" x14ac:dyDescent="0.25">
      <c r="A28" s="71" t="s">
        <v>5</v>
      </c>
      <c r="B28" s="65">
        <v>1250</v>
      </c>
      <c r="C28" s="66">
        <v>1108.0576530645558</v>
      </c>
      <c r="D28" s="66">
        <v>1134.4910692592762</v>
      </c>
      <c r="E28" s="66">
        <v>1213.6331005338097</v>
      </c>
      <c r="F28" s="66">
        <v>1045.8813415459886</v>
      </c>
      <c r="G28" s="75">
        <v>1120.9878518558799</v>
      </c>
      <c r="Q28" s="919" t="s">
        <v>227</v>
      </c>
      <c r="R28" s="918"/>
      <c r="S28" s="921">
        <f>(B$21/B$43)*100</f>
        <v>94.977583262169091</v>
      </c>
    </row>
    <row r="29" spans="1:26" x14ac:dyDescent="0.25">
      <c r="A29" s="71" t="s">
        <v>6</v>
      </c>
      <c r="B29" s="65">
        <v>1472</v>
      </c>
      <c r="C29" s="66">
        <v>1238.2809832711491</v>
      </c>
      <c r="D29" s="66">
        <v>1098.253484343664</v>
      </c>
      <c r="E29" s="66">
        <v>1125.7063813456323</v>
      </c>
      <c r="F29" s="66">
        <v>1204.6368379598043</v>
      </c>
      <c r="G29" s="75">
        <v>1036.6116538660724</v>
      </c>
      <c r="Q29" s="919" t="s">
        <v>228</v>
      </c>
      <c r="R29" s="918"/>
      <c r="S29" s="921">
        <f>(SUM(B$48)/SUM(B$28:B$33))*1000</f>
        <v>364.68190420730815</v>
      </c>
    </row>
    <row r="30" spans="1:26" x14ac:dyDescent="0.25">
      <c r="A30" s="71" t="s">
        <v>7</v>
      </c>
      <c r="B30" s="65">
        <v>1133</v>
      </c>
      <c r="C30" s="66">
        <v>1461.3679008733136</v>
      </c>
      <c r="D30" s="66">
        <v>1226.0104331048612</v>
      </c>
      <c r="E30" s="66">
        <v>1087.966377373554</v>
      </c>
      <c r="F30" s="66">
        <v>1116.3544238104596</v>
      </c>
      <c r="G30" s="75">
        <v>1194.9666929378873</v>
      </c>
      <c r="Q30" s="919" t="s">
        <v>229</v>
      </c>
      <c r="R30" s="918"/>
      <c r="S30" s="921">
        <f>(SUM(B$52:B$54)/SUM(B$48:B$51,B$55:B$65))*100</f>
        <v>25.299262562167723</v>
      </c>
    </row>
    <row r="31" spans="1:26" x14ac:dyDescent="0.25">
      <c r="A31" s="71" t="s">
        <v>8</v>
      </c>
      <c r="B31" s="65">
        <v>1040</v>
      </c>
      <c r="C31" s="66">
        <v>1123.1166052132505</v>
      </c>
      <c r="D31" s="66">
        <v>1450.2306028775872</v>
      </c>
      <c r="E31" s="66">
        <v>1213.3890583286097</v>
      </c>
      <c r="F31" s="66">
        <v>1077.3351225014655</v>
      </c>
      <c r="G31" s="75">
        <v>1106.5700246463068</v>
      </c>
      <c r="Q31" s="918"/>
      <c r="R31" s="918"/>
      <c r="S31" s="904"/>
    </row>
    <row r="32" spans="1:26" x14ac:dyDescent="0.25">
      <c r="A32" s="71" t="s">
        <v>9</v>
      </c>
      <c r="B32" s="65">
        <v>961</v>
      </c>
      <c r="C32" s="66">
        <v>1030.0727489033884</v>
      </c>
      <c r="D32" s="66">
        <v>1112.5558084684944</v>
      </c>
      <c r="E32" s="66">
        <v>1438.1719817265432</v>
      </c>
      <c r="F32" s="66">
        <v>1200.0273480894448</v>
      </c>
      <c r="G32" s="75">
        <v>1066.0014050738541</v>
      </c>
      <c r="Q32" s="904"/>
      <c r="R32" s="904"/>
      <c r="S32" s="904"/>
    </row>
    <row r="33" spans="1:19" x14ac:dyDescent="0.25">
      <c r="A33" s="71" t="s">
        <v>10</v>
      </c>
      <c r="B33" s="65">
        <v>1013</v>
      </c>
      <c r="C33" s="66">
        <v>949.50107572239676</v>
      </c>
      <c r="D33" s="66">
        <v>1018.7787337977751</v>
      </c>
      <c r="E33" s="66">
        <v>1100.5054774658124</v>
      </c>
      <c r="F33" s="66">
        <v>1424.104993913078</v>
      </c>
      <c r="G33" s="75">
        <v>1184.9941051544147</v>
      </c>
      <c r="Q33" s="904"/>
      <c r="R33" s="904"/>
      <c r="S33" s="904"/>
    </row>
    <row r="34" spans="1:19" x14ac:dyDescent="0.25">
      <c r="A34" s="72" t="s">
        <v>11</v>
      </c>
      <c r="B34" s="67">
        <v>1272</v>
      </c>
      <c r="C34" s="68">
        <v>997.41052072071568</v>
      </c>
      <c r="D34" s="68">
        <v>936.32584725953461</v>
      </c>
      <c r="E34" s="68">
        <v>1005.6386090191862</v>
      </c>
      <c r="F34" s="68">
        <v>1086.4166281481482</v>
      </c>
      <c r="G34" s="76">
        <v>1407.3081111431968</v>
      </c>
      <c r="Q34" s="904"/>
      <c r="R34" s="904"/>
      <c r="S34" s="904"/>
    </row>
    <row r="35" spans="1:19" x14ac:dyDescent="0.25">
      <c r="A35" s="72" t="s">
        <v>12</v>
      </c>
      <c r="B35" s="67">
        <v>1387</v>
      </c>
      <c r="C35" s="68">
        <v>1249.0697177084585</v>
      </c>
      <c r="D35" s="68">
        <v>978.45480194787285</v>
      </c>
      <c r="E35" s="68">
        <v>919.93780847307119</v>
      </c>
      <c r="F35" s="68">
        <v>988.96797342932916</v>
      </c>
      <c r="G35" s="76">
        <v>1068.4590339314323</v>
      </c>
      <c r="Q35" s="904"/>
      <c r="R35" s="904"/>
      <c r="S35" s="904"/>
    </row>
    <row r="36" spans="1:19" x14ac:dyDescent="0.25">
      <c r="A36" s="72" t="s">
        <v>13</v>
      </c>
      <c r="B36" s="67">
        <v>1271</v>
      </c>
      <c r="C36" s="68">
        <v>1361.2207150406978</v>
      </c>
      <c r="D36" s="68">
        <v>1224.5129619765087</v>
      </c>
      <c r="E36" s="68">
        <v>958.27533363081284</v>
      </c>
      <c r="F36" s="68">
        <v>902.31027904326709</v>
      </c>
      <c r="G36" s="76">
        <v>970.87653419814251</v>
      </c>
      <c r="Q36" s="904"/>
      <c r="R36" s="904"/>
      <c r="S36" s="904"/>
    </row>
    <row r="37" spans="1:19" x14ac:dyDescent="0.25">
      <c r="A37" s="72" t="s">
        <v>14</v>
      </c>
      <c r="B37" s="67">
        <v>1014</v>
      </c>
      <c r="C37" s="68">
        <v>1236.5684004268812</v>
      </c>
      <c r="D37" s="68">
        <v>1323.4428284672938</v>
      </c>
      <c r="E37" s="68">
        <v>1189.2398152938847</v>
      </c>
      <c r="F37" s="68">
        <v>929.7310896654925</v>
      </c>
      <c r="G37" s="76">
        <v>876.70115250276501</v>
      </c>
      <c r="Q37" s="904"/>
      <c r="R37" s="904"/>
      <c r="S37" s="904"/>
    </row>
    <row r="38" spans="1:19" x14ac:dyDescent="0.25">
      <c r="A38" s="72" t="s">
        <v>15</v>
      </c>
      <c r="B38" s="67">
        <v>723</v>
      </c>
      <c r="C38" s="68">
        <v>966.9659333313582</v>
      </c>
      <c r="D38" s="68">
        <v>1178.727404506724</v>
      </c>
      <c r="E38" s="68">
        <v>1260.6875236941103</v>
      </c>
      <c r="F38" s="68">
        <v>1131.5943266849883</v>
      </c>
      <c r="G38" s="76">
        <v>883.72806645139678</v>
      </c>
      <c r="Q38" s="904"/>
      <c r="R38" s="904"/>
      <c r="S38" s="904"/>
    </row>
    <row r="39" spans="1:19" x14ac:dyDescent="0.25">
      <c r="A39" s="72" t="s">
        <v>16</v>
      </c>
      <c r="B39" s="67">
        <v>705</v>
      </c>
      <c r="C39" s="68">
        <v>675.73461592651745</v>
      </c>
      <c r="D39" s="68">
        <v>905.64997058244296</v>
      </c>
      <c r="E39" s="68">
        <v>1103.522454663424</v>
      </c>
      <c r="F39" s="68">
        <v>1179.4311472848194</v>
      </c>
      <c r="G39" s="76">
        <v>1057.4409404542855</v>
      </c>
      <c r="Q39" s="904"/>
      <c r="R39" s="904"/>
      <c r="S39" s="904"/>
    </row>
    <row r="40" spans="1:19" x14ac:dyDescent="0.25">
      <c r="A40" s="72" t="s">
        <v>17</v>
      </c>
      <c r="B40" s="67">
        <v>635</v>
      </c>
      <c r="C40" s="68">
        <v>633.08481827324033</v>
      </c>
      <c r="D40" s="68">
        <v>606.70315660762742</v>
      </c>
      <c r="E40" s="68">
        <v>814.82152058547047</v>
      </c>
      <c r="F40" s="68">
        <v>992.40172430330301</v>
      </c>
      <c r="G40" s="76">
        <v>1059.8881341052968</v>
      </c>
      <c r="Q40" s="904"/>
      <c r="R40" s="904"/>
      <c r="S40" s="904"/>
    </row>
    <row r="41" spans="1:19" x14ac:dyDescent="0.25">
      <c r="A41" s="72" t="s">
        <v>18</v>
      </c>
      <c r="B41" s="67">
        <v>595</v>
      </c>
      <c r="C41" s="68">
        <v>556.17923625491562</v>
      </c>
      <c r="D41" s="68">
        <v>554.81290935779316</v>
      </c>
      <c r="E41" s="68">
        <v>531.60180664640131</v>
      </c>
      <c r="F41" s="68">
        <v>715.41101696738815</v>
      </c>
      <c r="G41" s="76">
        <v>870.89388559679935</v>
      </c>
      <c r="Q41" s="904"/>
      <c r="R41" s="904"/>
      <c r="S41" s="904"/>
    </row>
    <row r="42" spans="1:19" ht="15.75" thickBot="1" x14ac:dyDescent="0.3">
      <c r="A42" s="73" t="s">
        <v>19</v>
      </c>
      <c r="B42" s="69">
        <v>758</v>
      </c>
      <c r="C42" s="70">
        <v>1019.2547540257469</v>
      </c>
      <c r="D42" s="70">
        <v>1185.9915545392591</v>
      </c>
      <c r="E42" s="70">
        <v>1310.1996405468381</v>
      </c>
      <c r="F42" s="70">
        <v>1385.9333710495659</v>
      </c>
      <c r="G42" s="77">
        <v>1581.9802617385442</v>
      </c>
      <c r="Q42" s="904"/>
      <c r="R42" s="904"/>
      <c r="S42" s="904"/>
    </row>
    <row r="43" spans="1:19" ht="15.75" thickTop="1" x14ac:dyDescent="0.25">
      <c r="A43" s="72" t="s">
        <v>20</v>
      </c>
      <c r="B43" s="67">
        <v>18736</v>
      </c>
      <c r="C43" s="68">
        <v>19050.608313788493</v>
      </c>
      <c r="D43" s="68">
        <v>19363.703025570496</v>
      </c>
      <c r="E43" s="68">
        <v>19588.869159481063</v>
      </c>
      <c r="F43" s="68">
        <v>19690.981262553298</v>
      </c>
      <c r="G43" s="76">
        <v>19685.201797263111</v>
      </c>
      <c r="Q43" s="904"/>
      <c r="R43" s="904"/>
      <c r="S43" s="904"/>
    </row>
    <row r="44" spans="1:19" x14ac:dyDescent="0.25">
      <c r="A44" s="64"/>
      <c r="B44" s="64"/>
      <c r="C44" s="64"/>
      <c r="D44" s="64"/>
      <c r="E44" s="64"/>
      <c r="F44" s="64"/>
      <c r="G44" s="64"/>
      <c r="Q44" s="919" t="s">
        <v>223</v>
      </c>
      <c r="R44" s="918"/>
      <c r="S44" s="920">
        <f>(SUM(C$48:C$50,C$61:C$65)/SUM(C$51:C$60))*100</f>
        <v>58.121666895968346</v>
      </c>
    </row>
    <row r="45" spans="1:19" x14ac:dyDescent="0.25">
      <c r="A45" s="64"/>
      <c r="B45" s="64"/>
      <c r="C45" s="64"/>
      <c r="D45" s="64"/>
      <c r="E45" s="64"/>
      <c r="F45" s="64"/>
      <c r="G45" s="64"/>
      <c r="Q45" s="919" t="s">
        <v>224</v>
      </c>
      <c r="R45" s="918"/>
      <c r="S45" s="920">
        <f>(SUM(C$48:C$50)/SUM(C$51:C$60))*100</f>
        <v>29.66354524066654</v>
      </c>
    </row>
    <row r="46" spans="1:19" x14ac:dyDescent="0.25">
      <c r="A46" s="922" t="s">
        <v>39</v>
      </c>
      <c r="B46" s="923"/>
      <c r="C46" s="923"/>
      <c r="D46" s="923"/>
      <c r="E46" s="923"/>
      <c r="F46" s="923"/>
      <c r="G46" s="924"/>
      <c r="Q46" s="919" t="s">
        <v>225</v>
      </c>
      <c r="R46" s="918"/>
      <c r="S46" s="920">
        <f>(SUM(C$61:C$65)/SUM(C$51:C$60))*100</f>
        <v>28.458121655301809</v>
      </c>
    </row>
    <row r="47" spans="1:19" x14ac:dyDescent="0.25">
      <c r="A47" s="71" t="s">
        <v>1</v>
      </c>
      <c r="B47" s="65">
        <v>2010</v>
      </c>
      <c r="C47" s="65">
        <v>2015</v>
      </c>
      <c r="D47" s="65">
        <v>2020</v>
      </c>
      <c r="E47" s="65">
        <v>2025</v>
      </c>
      <c r="F47" s="65">
        <v>2030</v>
      </c>
      <c r="G47" s="74">
        <v>2035</v>
      </c>
      <c r="Q47" s="919" t="s">
        <v>226</v>
      </c>
      <c r="R47" s="918"/>
      <c r="S47" s="920">
        <f>(SUM(C$61:C$65)/SUM(C$48:C$50))*100</f>
        <v>95.936346867561255</v>
      </c>
    </row>
    <row r="48" spans="1:19" x14ac:dyDescent="0.25">
      <c r="A48" s="71" t="s">
        <v>2</v>
      </c>
      <c r="B48" s="65">
        <v>2505</v>
      </c>
      <c r="C48" s="66">
        <v>2190.0599719331317</v>
      </c>
      <c r="D48" s="66">
        <v>2336.4031265814087</v>
      </c>
      <c r="E48" s="66">
        <v>2298.3401266265832</v>
      </c>
      <c r="F48" s="66">
        <v>2175.6450322662668</v>
      </c>
      <c r="G48" s="75">
        <v>2107.6149283922509</v>
      </c>
      <c r="Q48" s="919" t="s">
        <v>227</v>
      </c>
      <c r="R48" s="918"/>
      <c r="S48" s="921">
        <f>(C$21/C$43)*100</f>
        <v>94.711396294333667</v>
      </c>
    </row>
    <row r="49" spans="1:19" x14ac:dyDescent="0.25">
      <c r="A49" s="71" t="s">
        <v>3</v>
      </c>
      <c r="B49" s="65">
        <v>2303</v>
      </c>
      <c r="C49" s="66">
        <v>2482.4779545361771</v>
      </c>
      <c r="D49" s="66">
        <v>2167.4085698948811</v>
      </c>
      <c r="E49" s="66">
        <v>2315.697774734303</v>
      </c>
      <c r="F49" s="66">
        <v>2276.9071668643019</v>
      </c>
      <c r="G49" s="75">
        <v>2154.8450746769981</v>
      </c>
      <c r="Q49" s="919" t="s">
        <v>228</v>
      </c>
      <c r="R49" s="918"/>
      <c r="S49" s="921">
        <f>(SUM(C$48)/SUM(C$28:C$33))*1000</f>
        <v>316.9224550161652</v>
      </c>
    </row>
    <row r="50" spans="1:19" x14ac:dyDescent="0.25">
      <c r="A50" s="71" t="s">
        <v>4</v>
      </c>
      <c r="B50" s="65">
        <v>2277</v>
      </c>
      <c r="C50" s="66">
        <v>2286.2225734064609</v>
      </c>
      <c r="D50" s="66">
        <v>2465.7709378615045</v>
      </c>
      <c r="E50" s="66">
        <v>2149.8931016568613</v>
      </c>
      <c r="F50" s="66">
        <v>2300.3442085410325</v>
      </c>
      <c r="G50" s="75">
        <v>2260.632098826547</v>
      </c>
      <c r="Q50" s="919" t="s">
        <v>229</v>
      </c>
      <c r="R50" s="918"/>
      <c r="S50" s="921">
        <f>(SUM(C$52:C$54)/SUM(C$48:C$51,C$55:C$65))*100</f>
        <v>26.044503661293341</v>
      </c>
    </row>
    <row r="51" spans="1:19" x14ac:dyDescent="0.25">
      <c r="A51" s="71" t="s">
        <v>5</v>
      </c>
      <c r="B51" s="65">
        <v>2454</v>
      </c>
      <c r="C51" s="66">
        <v>2255.3668945686186</v>
      </c>
      <c r="D51" s="66">
        <v>2266.2360546886193</v>
      </c>
      <c r="E51" s="66">
        <v>2445.5267985707396</v>
      </c>
      <c r="F51" s="66">
        <v>2129.2492825334652</v>
      </c>
      <c r="G51" s="75">
        <v>2281.5034718999841</v>
      </c>
      <c r="Q51" s="904"/>
      <c r="R51" s="904"/>
      <c r="S51" s="904"/>
    </row>
    <row r="52" spans="1:19" x14ac:dyDescent="0.25">
      <c r="A52" s="71" t="s">
        <v>6</v>
      </c>
      <c r="B52" s="65">
        <v>2835</v>
      </c>
      <c r="C52" s="66">
        <v>2425.3116988719694</v>
      </c>
      <c r="D52" s="66">
        <v>2230.2807260405552</v>
      </c>
      <c r="E52" s="66">
        <v>2242.7527897330515</v>
      </c>
      <c r="F52" s="66">
        <v>2421.3700753500552</v>
      </c>
      <c r="G52" s="75">
        <v>2105.1313895355061</v>
      </c>
      <c r="Q52" s="904"/>
      <c r="R52" s="904"/>
      <c r="S52" s="904"/>
    </row>
    <row r="53" spans="1:19" x14ac:dyDescent="0.25">
      <c r="A53" s="71" t="s">
        <v>7</v>
      </c>
      <c r="B53" s="65">
        <v>2455</v>
      </c>
      <c r="C53" s="66">
        <v>2806.5598861229082</v>
      </c>
      <c r="D53" s="66">
        <v>2396.3451415841637</v>
      </c>
      <c r="E53" s="66">
        <v>2204.9474273914557</v>
      </c>
      <c r="F53" s="66">
        <v>2218.8794305672673</v>
      </c>
      <c r="G53" s="75">
        <v>2396.6552447098484</v>
      </c>
      <c r="Q53" s="904"/>
      <c r="R53" s="904"/>
      <c r="S53" s="904"/>
    </row>
    <row r="54" spans="1:19" x14ac:dyDescent="0.25">
      <c r="A54" s="71" t="s">
        <v>8</v>
      </c>
      <c r="B54" s="65">
        <v>2086</v>
      </c>
      <c r="C54" s="66">
        <v>2432.7795449618634</v>
      </c>
      <c r="D54" s="66">
        <v>2781.3262607678766</v>
      </c>
      <c r="E54" s="66">
        <v>2370.3019373227153</v>
      </c>
      <c r="F54" s="66">
        <v>2182.3366923564818</v>
      </c>
      <c r="G54" s="75">
        <v>2197.535876877881</v>
      </c>
      <c r="Q54" s="904"/>
      <c r="R54" s="904"/>
      <c r="S54" s="904"/>
    </row>
    <row r="55" spans="1:19" x14ac:dyDescent="0.25">
      <c r="A55" s="71" t="s">
        <v>9</v>
      </c>
      <c r="B55" s="65">
        <v>1939</v>
      </c>
      <c r="C55" s="66">
        <v>2062.6845742423502</v>
      </c>
      <c r="D55" s="66">
        <v>2406.8763860228219</v>
      </c>
      <c r="E55" s="66">
        <v>2752.1545224466349</v>
      </c>
      <c r="F55" s="66">
        <v>2340.8988631071261</v>
      </c>
      <c r="G55" s="75">
        <v>2156.4549012759162</v>
      </c>
      <c r="Q55" s="904"/>
      <c r="R55" s="904"/>
      <c r="S55" s="904"/>
    </row>
    <row r="56" spans="1:19" x14ac:dyDescent="0.25">
      <c r="A56" s="71" t="s">
        <v>10</v>
      </c>
      <c r="B56" s="65">
        <v>2093</v>
      </c>
      <c r="C56" s="66">
        <v>1913.2718896936394</v>
      </c>
      <c r="D56" s="66">
        <v>2037.6749941659757</v>
      </c>
      <c r="E56" s="66">
        <v>2379.0116335998346</v>
      </c>
      <c r="F56" s="66">
        <v>2720.497097693411</v>
      </c>
      <c r="G56" s="75">
        <v>2309.3944292532324</v>
      </c>
      <c r="Q56" s="904"/>
      <c r="R56" s="904"/>
      <c r="S56" s="904"/>
    </row>
    <row r="57" spans="1:19" x14ac:dyDescent="0.25">
      <c r="A57" s="72" t="s">
        <v>11</v>
      </c>
      <c r="B57" s="67">
        <v>2581</v>
      </c>
      <c r="C57" s="68">
        <v>2057.194517311354</v>
      </c>
      <c r="D57" s="68">
        <v>1882.9077559088998</v>
      </c>
      <c r="E57" s="68">
        <v>2007.6295549291253</v>
      </c>
      <c r="F57" s="68">
        <v>2345.0100821621345</v>
      </c>
      <c r="G57" s="76">
        <v>2681.9401752771773</v>
      </c>
      <c r="Q57" s="904"/>
      <c r="R57" s="904"/>
      <c r="S57" s="904"/>
    </row>
    <row r="58" spans="1:19" x14ac:dyDescent="0.25">
      <c r="A58" s="72" t="s">
        <v>12</v>
      </c>
      <c r="B58" s="67">
        <v>2680</v>
      </c>
      <c r="C58" s="68">
        <v>2530.8532105394052</v>
      </c>
      <c r="D58" s="68">
        <v>2014.7291129513924</v>
      </c>
      <c r="E58" s="68">
        <v>1846.3574316198587</v>
      </c>
      <c r="F58" s="68">
        <v>1970.810073920871</v>
      </c>
      <c r="G58" s="76">
        <v>2302.9587337530438</v>
      </c>
      <c r="Q58" s="904"/>
      <c r="R58" s="904"/>
      <c r="S58" s="904"/>
    </row>
    <row r="59" spans="1:19" x14ac:dyDescent="0.25">
      <c r="A59" s="72" t="s">
        <v>13</v>
      </c>
      <c r="B59" s="67">
        <v>2452</v>
      </c>
      <c r="C59" s="68">
        <v>2614.8417593865106</v>
      </c>
      <c r="D59" s="68">
        <v>2466.8221543501068</v>
      </c>
      <c r="E59" s="68">
        <v>1961.2191099993797</v>
      </c>
      <c r="F59" s="68">
        <v>1799.7142306791309</v>
      </c>
      <c r="G59" s="76">
        <v>1923.0734176879155</v>
      </c>
      <c r="Q59" s="904"/>
      <c r="R59" s="904"/>
      <c r="S59" s="904"/>
    </row>
    <row r="60" spans="1:19" x14ac:dyDescent="0.25">
      <c r="A60" s="72" t="s">
        <v>14</v>
      </c>
      <c r="B60" s="67">
        <v>1998</v>
      </c>
      <c r="C60" s="68">
        <v>2360.1003639239434</v>
      </c>
      <c r="D60" s="68">
        <v>2515.6378945263841</v>
      </c>
      <c r="E60" s="68">
        <v>2370.2661904057522</v>
      </c>
      <c r="F60" s="68">
        <v>1881.8275259692386</v>
      </c>
      <c r="G60" s="76">
        <v>1729.3156442538047</v>
      </c>
      <c r="Q60" s="904"/>
      <c r="R60" s="904"/>
      <c r="S60" s="904"/>
    </row>
    <row r="61" spans="1:19" x14ac:dyDescent="0.25">
      <c r="A61" s="72" t="s">
        <v>15</v>
      </c>
      <c r="B61" s="67">
        <v>1413</v>
      </c>
      <c r="C61" s="68">
        <v>1874.1337545370591</v>
      </c>
      <c r="D61" s="68">
        <v>2213.8099011794284</v>
      </c>
      <c r="E61" s="68">
        <v>2358.6433771735265</v>
      </c>
      <c r="F61" s="68">
        <v>2218.8555578139958</v>
      </c>
      <c r="G61" s="76">
        <v>1758.9283956492191</v>
      </c>
      <c r="Q61" s="904"/>
      <c r="R61" s="904"/>
      <c r="S61" s="904"/>
    </row>
    <row r="62" spans="1:19" x14ac:dyDescent="0.25">
      <c r="A62" s="72" t="s">
        <v>16</v>
      </c>
      <c r="B62" s="67">
        <v>1262</v>
      </c>
      <c r="C62" s="68">
        <v>1286.7405524728506</v>
      </c>
      <c r="D62" s="68">
        <v>1709.8550169775726</v>
      </c>
      <c r="E62" s="68">
        <v>2020.4834619570597</v>
      </c>
      <c r="F62" s="68">
        <v>2151.7272334253676</v>
      </c>
      <c r="G62" s="76">
        <v>2019.8637994477926</v>
      </c>
      <c r="Q62" s="904"/>
      <c r="R62" s="904"/>
      <c r="S62" s="904"/>
    </row>
    <row r="63" spans="1:19" x14ac:dyDescent="0.25">
      <c r="A63" s="72" t="s">
        <v>17</v>
      </c>
      <c r="B63" s="67">
        <v>1093</v>
      </c>
      <c r="C63" s="68">
        <v>1104.3114325341203</v>
      </c>
      <c r="D63" s="68">
        <v>1123.8815441859679</v>
      </c>
      <c r="E63" s="68">
        <v>1496.2774672914293</v>
      </c>
      <c r="F63" s="68">
        <v>1768.8393152123695</v>
      </c>
      <c r="G63" s="76">
        <v>1882.8425828671295</v>
      </c>
      <c r="Q63" s="904"/>
      <c r="R63" s="904"/>
      <c r="S63" s="904"/>
    </row>
    <row r="64" spans="1:19" x14ac:dyDescent="0.25">
      <c r="A64" s="72" t="s">
        <v>18</v>
      </c>
      <c r="B64" s="67">
        <v>978</v>
      </c>
      <c r="C64" s="68">
        <v>904.77200818910933</v>
      </c>
      <c r="D64" s="68">
        <v>913.82006538494556</v>
      </c>
      <c r="E64" s="68">
        <v>925.8126747740971</v>
      </c>
      <c r="F64" s="68">
        <v>1235.3893846383521</v>
      </c>
      <c r="G64" s="76">
        <v>1462.8921871109405</v>
      </c>
      <c r="Q64" s="919" t="s">
        <v>223</v>
      </c>
      <c r="R64" s="918"/>
      <c r="S64" s="920">
        <f>(SUM(D$48:D$50,D$61:D$65)/SUM(D$51:D$60))*100</f>
        <v>63.730148644933152</v>
      </c>
    </row>
    <row r="65" spans="1:19" ht="15.75" thickBot="1" x14ac:dyDescent="0.3">
      <c r="A65" s="73" t="s">
        <v>19</v>
      </c>
      <c r="B65" s="69">
        <v>1127</v>
      </c>
      <c r="C65" s="70">
        <v>1506.0228631105188</v>
      </c>
      <c r="D65" s="70">
        <v>1726.2435138850337</v>
      </c>
      <c r="E65" s="70">
        <v>1891.7212828086522</v>
      </c>
      <c r="F65" s="70">
        <v>2016.9775726031316</v>
      </c>
      <c r="G65" s="77">
        <v>2326.7653674915832</v>
      </c>
      <c r="Q65" s="919" t="s">
        <v>224</v>
      </c>
      <c r="R65" s="918"/>
      <c r="S65" s="920">
        <f>(SUM(D$48:D$50)/SUM(D$51:D$60))*100</f>
        <v>30.304066208277575</v>
      </c>
    </row>
    <row r="66" spans="1:19" ht="15.75" thickTop="1" x14ac:dyDescent="0.25">
      <c r="A66" s="72" t="s">
        <v>20</v>
      </c>
      <c r="B66" s="67">
        <v>36531</v>
      </c>
      <c r="C66" s="68">
        <v>37093.705450341993</v>
      </c>
      <c r="D66" s="68">
        <v>37656.029156957549</v>
      </c>
      <c r="E66" s="68">
        <v>38037.036663041057</v>
      </c>
      <c r="F66" s="68">
        <v>38155.278825703994</v>
      </c>
      <c r="G66" s="76">
        <v>38058.347718986777</v>
      </c>
      <c r="Q66" s="919" t="s">
        <v>225</v>
      </c>
      <c r="R66" s="918"/>
      <c r="S66" s="920">
        <f>(SUM(D$61:D$65)/SUM(D$51:D$60))*100</f>
        <v>33.426082436655577</v>
      </c>
    </row>
    <row r="67" spans="1:19" x14ac:dyDescent="0.25">
      <c r="Q67" s="919" t="s">
        <v>226</v>
      </c>
      <c r="R67" s="918"/>
      <c r="S67" s="920">
        <f>(SUM(D$61:D$65)/SUM(D$48:D$50))*100</f>
        <v>110.30230137078181</v>
      </c>
    </row>
    <row r="68" spans="1:19" x14ac:dyDescent="0.25">
      <c r="Q68" s="919" t="s">
        <v>227</v>
      </c>
      <c r="R68" s="918"/>
      <c r="S68" s="921">
        <f>(D$21/D$43)*100</f>
        <v>94.467086730422039</v>
      </c>
    </row>
    <row r="69" spans="1:19" x14ac:dyDescent="0.25">
      <c r="Q69" s="919" t="s">
        <v>228</v>
      </c>
      <c r="R69" s="918"/>
      <c r="S69" s="921">
        <f>(SUM(D$48)/SUM(D$28:D$33))*1000</f>
        <v>331.86035333977304</v>
      </c>
    </row>
    <row r="70" spans="1:19" x14ac:dyDescent="0.25">
      <c r="Q70" s="919" t="s">
        <v>229</v>
      </c>
      <c r="R70" s="918"/>
      <c r="S70" s="921">
        <f>(SUM(D$52:D$54)/SUM(D$48:D$51,D$55:D$65))*100</f>
        <v>24.490654798970702</v>
      </c>
    </row>
    <row r="71" spans="1:19" x14ac:dyDescent="0.25">
      <c r="Q71" s="904"/>
      <c r="R71" s="904"/>
      <c r="S71" s="904"/>
    </row>
    <row r="72" spans="1:19" x14ac:dyDescent="0.25">
      <c r="Q72" s="904"/>
      <c r="R72" s="904"/>
      <c r="S72" s="904"/>
    </row>
    <row r="73" spans="1:19" x14ac:dyDescent="0.25">
      <c r="Q73" s="904"/>
      <c r="R73" s="904"/>
      <c r="S73" s="904"/>
    </row>
    <row r="74" spans="1:19" x14ac:dyDescent="0.25">
      <c r="Q74" s="904"/>
      <c r="R74" s="904"/>
      <c r="S74" s="904"/>
    </row>
    <row r="75" spans="1:19" x14ac:dyDescent="0.25">
      <c r="Q75" s="904"/>
      <c r="R75" s="904"/>
      <c r="S75" s="904"/>
    </row>
    <row r="76" spans="1:19" x14ac:dyDescent="0.25">
      <c r="Q76" s="904"/>
      <c r="R76" s="904"/>
      <c r="S76" s="904"/>
    </row>
    <row r="77" spans="1:19" x14ac:dyDescent="0.25">
      <c r="Q77" s="904"/>
      <c r="R77" s="904"/>
      <c r="S77" s="904"/>
    </row>
    <row r="78" spans="1:19" x14ac:dyDescent="0.25">
      <c r="Q78" s="904"/>
      <c r="R78" s="904"/>
      <c r="S78" s="904"/>
    </row>
    <row r="79" spans="1:19" x14ac:dyDescent="0.25">
      <c r="Q79" s="904"/>
      <c r="R79" s="904"/>
      <c r="S79" s="904"/>
    </row>
    <row r="80" spans="1:19" x14ac:dyDescent="0.25">
      <c r="Q80" s="904"/>
      <c r="R80" s="904"/>
      <c r="S80" s="904"/>
    </row>
    <row r="81" spans="17:19" x14ac:dyDescent="0.25">
      <c r="Q81" s="904"/>
      <c r="R81" s="904"/>
      <c r="S81" s="904"/>
    </row>
    <row r="82" spans="17:19" x14ac:dyDescent="0.25">
      <c r="Q82" s="904"/>
      <c r="R82" s="904"/>
      <c r="S82" s="904"/>
    </row>
    <row r="83" spans="17:19" x14ac:dyDescent="0.25">
      <c r="Q83" s="904"/>
      <c r="R83" s="904"/>
      <c r="S83" s="904"/>
    </row>
    <row r="84" spans="17:19" x14ac:dyDescent="0.25">
      <c r="Q84" s="919" t="s">
        <v>223</v>
      </c>
      <c r="R84" s="918"/>
      <c r="S84" s="920">
        <f>(SUM(E$48:E$50,E$61:E$65)/SUM(E$51:E$60))*100</f>
        <v>68.453297958047671</v>
      </c>
    </row>
    <row r="85" spans="17:19" x14ac:dyDescent="0.25">
      <c r="Q85" s="919" t="s">
        <v>224</v>
      </c>
      <c r="R85" s="918"/>
      <c r="S85" s="920">
        <f>(SUM(E$48:E$50)/SUM(E$51:E$60))*100</f>
        <v>29.955185381886935</v>
      </c>
    </row>
    <row r="86" spans="17:19" x14ac:dyDescent="0.25">
      <c r="Q86" s="919" t="s">
        <v>225</v>
      </c>
      <c r="R86" s="918"/>
      <c r="S86" s="920">
        <f>(SUM(E$61:E$65)/SUM(E$51:E$60))*100</f>
        <v>38.498112576160743</v>
      </c>
    </row>
    <row r="87" spans="17:19" x14ac:dyDescent="0.25">
      <c r="Q87" s="919" t="s">
        <v>226</v>
      </c>
      <c r="R87" s="918"/>
      <c r="S87" s="920">
        <f>(SUM(E$61:E$65)/SUM(E$48:E$50))*100</f>
        <v>128.51902628998411</v>
      </c>
    </row>
    <row r="88" spans="17:19" x14ac:dyDescent="0.25">
      <c r="Q88" s="919" t="s">
        <v>227</v>
      </c>
      <c r="R88" s="918"/>
      <c r="S88" s="921">
        <f>(E$21/E$43)*100</f>
        <v>94.176786589189291</v>
      </c>
    </row>
    <row r="89" spans="17:19" x14ac:dyDescent="0.25">
      <c r="Q89" s="919" t="s">
        <v>228</v>
      </c>
      <c r="R89" s="918"/>
      <c r="S89" s="921">
        <f>(SUM(E$48)/SUM(E$28:E$33))*1000</f>
        <v>320.13106522541716</v>
      </c>
    </row>
    <row r="90" spans="17:19" x14ac:dyDescent="0.25">
      <c r="Q90" s="919" t="s">
        <v>229</v>
      </c>
      <c r="R90" s="918"/>
      <c r="S90" s="921">
        <f>(SUM(E$52:E$54)/SUM(E$48:E$51,E$55:E$65))*100</f>
        <v>21.839247311028764</v>
      </c>
    </row>
    <row r="91" spans="17:19" x14ac:dyDescent="0.25">
      <c r="Q91" s="904"/>
      <c r="R91" s="904"/>
      <c r="S91" s="904"/>
    </row>
    <row r="92" spans="17:19" x14ac:dyDescent="0.25">
      <c r="Q92" s="904"/>
      <c r="R92" s="904"/>
      <c r="S92" s="904"/>
    </row>
    <row r="93" spans="17:19" x14ac:dyDescent="0.25">
      <c r="Q93" s="904"/>
      <c r="R93" s="904"/>
      <c r="S93" s="904"/>
    </row>
    <row r="94" spans="17:19" x14ac:dyDescent="0.25">
      <c r="Q94" s="904"/>
      <c r="R94" s="904"/>
      <c r="S94" s="904"/>
    </row>
    <row r="95" spans="17:19" x14ac:dyDescent="0.25">
      <c r="Q95" s="904"/>
      <c r="R95" s="904"/>
      <c r="S95" s="904"/>
    </row>
    <row r="96" spans="17:19" x14ac:dyDescent="0.25">
      <c r="Q96" s="904"/>
      <c r="R96" s="904"/>
      <c r="S96" s="904"/>
    </row>
    <row r="97" spans="17:19" x14ac:dyDescent="0.25">
      <c r="Q97" s="904"/>
      <c r="R97" s="904"/>
      <c r="S97" s="904"/>
    </row>
    <row r="98" spans="17:19" x14ac:dyDescent="0.25">
      <c r="Q98" s="904"/>
      <c r="R98" s="904"/>
      <c r="S98" s="904"/>
    </row>
    <row r="99" spans="17:19" x14ac:dyDescent="0.25">
      <c r="Q99" s="904"/>
      <c r="R99" s="904"/>
      <c r="S99" s="904"/>
    </row>
    <row r="100" spans="17:19" x14ac:dyDescent="0.25">
      <c r="Q100" s="904"/>
      <c r="R100" s="904"/>
      <c r="S100" s="904"/>
    </row>
    <row r="101" spans="17:19" x14ac:dyDescent="0.25">
      <c r="Q101" s="904"/>
      <c r="R101" s="904"/>
      <c r="S101" s="904"/>
    </row>
    <row r="102" spans="17:19" x14ac:dyDescent="0.25">
      <c r="Q102" s="904"/>
      <c r="R102" s="904"/>
      <c r="S102" s="904"/>
    </row>
    <row r="103" spans="17:19" x14ac:dyDescent="0.25">
      <c r="Q103" s="904"/>
      <c r="R103" s="904"/>
      <c r="S103" s="904"/>
    </row>
    <row r="104" spans="17:19" x14ac:dyDescent="0.25">
      <c r="Q104" s="919" t="s">
        <v>223</v>
      </c>
      <c r="R104" s="918"/>
      <c r="S104" s="920">
        <f>(SUM(F$48:F$50,F$61:F$65)/SUM(F$51:F$60))*100</f>
        <v>73.349614939762844</v>
      </c>
    </row>
    <row r="105" spans="17:19" x14ac:dyDescent="0.25">
      <c r="Q105" s="919" t="s">
        <v>224</v>
      </c>
      <c r="R105" s="918"/>
      <c r="S105" s="920">
        <f>(SUM(F$48:F$50)/SUM(F$51:F$60))*100</f>
        <v>30.680210655658364</v>
      </c>
    </row>
    <row r="106" spans="17:19" x14ac:dyDescent="0.25">
      <c r="Q106" s="919" t="s">
        <v>225</v>
      </c>
      <c r="R106" s="918"/>
      <c r="S106" s="920">
        <f>(SUM(F$61:F$65)/SUM(F$51:F$60))*100</f>
        <v>42.669404284104473</v>
      </c>
    </row>
    <row r="107" spans="17:19" x14ac:dyDescent="0.25">
      <c r="Q107" s="919" t="s">
        <v>226</v>
      </c>
      <c r="R107" s="918"/>
      <c r="S107" s="920">
        <f>(SUM(F$61:F$65)/SUM(F$48:F$50))*100</f>
        <v>139.07793777235665</v>
      </c>
    </row>
    <row r="108" spans="17:19" x14ac:dyDescent="0.25">
      <c r="Q108" s="919" t="s">
        <v>227</v>
      </c>
      <c r="R108" s="918"/>
      <c r="S108" s="921">
        <f>(F$21/F$43)*100</f>
        <v>93.770327222161313</v>
      </c>
    </row>
    <row r="109" spans="17:19" x14ac:dyDescent="0.25">
      <c r="Q109" s="919" t="s">
        <v>228</v>
      </c>
      <c r="R109" s="918"/>
      <c r="S109" s="921">
        <f>(SUM(F$48)/SUM(F$28:F$33))*1000</f>
        <v>307.80140901415342</v>
      </c>
    </row>
    <row r="110" spans="17:19" x14ac:dyDescent="0.25">
      <c r="Q110" s="919" t="s">
        <v>229</v>
      </c>
      <c r="R110" s="918"/>
      <c r="S110" s="921">
        <f>(SUM(F$52:F$54)/SUM(F$48:F$51,F$55:F$65))*100</f>
        <v>21.774656520585701</v>
      </c>
    </row>
    <row r="111" spans="17:19" x14ac:dyDescent="0.25">
      <c r="Q111" s="904"/>
      <c r="R111" s="904"/>
      <c r="S111" s="904"/>
    </row>
    <row r="112" spans="17:19" x14ac:dyDescent="0.25">
      <c r="Q112" s="904"/>
      <c r="R112" s="904"/>
      <c r="S112" s="904"/>
    </row>
    <row r="113" spans="17:19" x14ac:dyDescent="0.25">
      <c r="Q113" s="904"/>
      <c r="R113" s="904"/>
      <c r="S113" s="904"/>
    </row>
    <row r="114" spans="17:19" x14ac:dyDescent="0.25">
      <c r="Q114" s="904"/>
      <c r="R114" s="904"/>
      <c r="S114" s="904"/>
    </row>
    <row r="115" spans="17:19" x14ac:dyDescent="0.25">
      <c r="Q115" s="904"/>
      <c r="R115" s="904"/>
      <c r="S115" s="904"/>
    </row>
    <row r="116" spans="17:19" x14ac:dyDescent="0.25">
      <c r="Q116" s="904"/>
      <c r="R116" s="904"/>
      <c r="S116" s="904"/>
    </row>
    <row r="117" spans="17:19" x14ac:dyDescent="0.25">
      <c r="Q117" s="904"/>
      <c r="R117" s="904"/>
      <c r="S117" s="904"/>
    </row>
    <row r="118" spans="17:19" x14ac:dyDescent="0.25">
      <c r="Q118" s="904"/>
      <c r="R118" s="904"/>
      <c r="S118" s="904"/>
    </row>
    <row r="119" spans="17:19" x14ac:dyDescent="0.25">
      <c r="Q119" s="904"/>
      <c r="R119" s="904"/>
      <c r="S119" s="904"/>
    </row>
    <row r="120" spans="17:19" x14ac:dyDescent="0.25">
      <c r="Q120" s="904"/>
      <c r="R120" s="904"/>
      <c r="S120" s="904"/>
    </row>
    <row r="121" spans="17:19" x14ac:dyDescent="0.25">
      <c r="Q121" s="904"/>
      <c r="R121" s="904"/>
      <c r="S121" s="904"/>
    </row>
    <row r="122" spans="17:19" x14ac:dyDescent="0.25">
      <c r="Q122" s="904"/>
      <c r="R122" s="904"/>
      <c r="S122" s="904"/>
    </row>
    <row r="123" spans="17:19" x14ac:dyDescent="0.25">
      <c r="Q123" s="904"/>
      <c r="R123" s="904"/>
      <c r="S123" s="904"/>
    </row>
    <row r="124" spans="17:19" x14ac:dyDescent="0.25">
      <c r="Q124" s="919" t="s">
        <v>223</v>
      </c>
      <c r="R124" s="918"/>
      <c r="S124" s="920">
        <f>(SUM(G$48:G$50,G$61:G$65)/SUM(G$51:G$60))*100</f>
        <v>72.334771746594811</v>
      </c>
    </row>
    <row r="125" spans="17:19" x14ac:dyDescent="0.25">
      <c r="Q125" s="919" t="s">
        <v>224</v>
      </c>
      <c r="R125" s="918"/>
      <c r="S125" s="920">
        <f>(SUM(G$48:G$50)/SUM(G$51:G$60))*100</f>
        <v>29.537687677949354</v>
      </c>
    </row>
    <row r="126" spans="17:19" x14ac:dyDescent="0.25">
      <c r="Q126" s="919" t="s">
        <v>225</v>
      </c>
      <c r="R126" s="918"/>
      <c r="S126" s="920">
        <f>(SUM(G$61:G$65)/SUM(G$51:G$60))*100</f>
        <v>42.797084068645454</v>
      </c>
    </row>
    <row r="127" spans="17:19" x14ac:dyDescent="0.25">
      <c r="Q127" s="919" t="s">
        <v>226</v>
      </c>
      <c r="R127" s="918"/>
      <c r="S127" s="920">
        <f>(SUM(G$61:G$65)/SUM(G$48:G$50))*100</f>
        <v>144.88975757095091</v>
      </c>
    </row>
    <row r="128" spans="17:19" x14ac:dyDescent="0.25">
      <c r="Q128" s="919" t="s">
        <v>227</v>
      </c>
      <c r="R128" s="918"/>
      <c r="S128" s="921">
        <f>(G$21/G$43)*100</f>
        <v>93.334811148738765</v>
      </c>
    </row>
    <row r="129" spans="17:19" x14ac:dyDescent="0.25">
      <c r="Q129" s="919" t="s">
        <v>228</v>
      </c>
      <c r="R129" s="918"/>
      <c r="S129" s="921">
        <f>(SUM(G$48)/SUM(G$28:G$33))*1000</f>
        <v>314.09441902001396</v>
      </c>
    </row>
    <row r="130" spans="17:19" x14ac:dyDescent="0.25">
      <c r="Q130" s="919" t="s">
        <v>229</v>
      </c>
      <c r="R130" s="918"/>
      <c r="S130" s="921">
        <f>(SUM(G$52:G$54)/SUM(G$48:G$51,G$55:G$65))*100</f>
        <v>21.363299613800894</v>
      </c>
    </row>
    <row r="147" spans="4:8" x14ac:dyDescent="0.25">
      <c r="D147" s="19"/>
      <c r="E147" s="19"/>
      <c r="F147" s="19"/>
      <c r="G147" s="19"/>
      <c r="H147" s="19"/>
    </row>
  </sheetData>
  <mergeCells count="3">
    <mergeCell ref="A1:G1"/>
    <mergeCell ref="A23:G23"/>
    <mergeCell ref="A46:G46"/>
  </mergeCells>
  <pageMargins left="0.7" right="0.7" top="0.75" bottom="0.75" header="0.3" footer="0.3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1:Z147"/>
  <sheetViews>
    <sheetView workbookViewId="0">
      <selection sqref="A1:G1"/>
    </sheetView>
  </sheetViews>
  <sheetFormatPr defaultRowHeight="15" x14ac:dyDescent="0.25"/>
  <cols>
    <col min="1" max="9" width="9.140625" style="18"/>
    <col min="10" max="11" width="11.140625" style="18" bestFit="1" customWidth="1"/>
    <col min="12" max="12" width="11.140625" style="18" customWidth="1"/>
    <col min="13" max="14" width="11.140625" style="18" bestFit="1" customWidth="1"/>
    <col min="15" max="15" width="11.140625" style="18" customWidth="1"/>
    <col min="16" max="17" width="11.140625" style="18" bestFit="1" customWidth="1"/>
    <col min="18" max="18" width="11.140625" style="18" customWidth="1"/>
    <col min="19" max="20" width="11.140625" style="18" bestFit="1" customWidth="1"/>
    <col min="21" max="21" width="11.140625" style="18" customWidth="1"/>
    <col min="22" max="23" width="11.140625" style="18" bestFit="1" customWidth="1"/>
    <col min="24" max="24" width="11.140625" style="18" customWidth="1"/>
    <col min="25" max="26" width="11.140625" style="18" bestFit="1" customWidth="1"/>
    <col min="27" max="16384" width="9.140625" style="18"/>
  </cols>
  <sheetData>
    <row r="1" spans="1:26" x14ac:dyDescent="0.25">
      <c r="A1" s="922" t="s">
        <v>198</v>
      </c>
      <c r="B1" s="923"/>
      <c r="C1" s="923"/>
      <c r="D1" s="923"/>
      <c r="E1" s="923"/>
      <c r="F1" s="923"/>
      <c r="G1" s="924"/>
      <c r="J1" s="20" t="s">
        <v>23</v>
      </c>
      <c r="K1" s="20" t="s">
        <v>24</v>
      </c>
      <c r="L1" s="20"/>
      <c r="M1" s="20" t="s">
        <v>23</v>
      </c>
      <c r="N1" s="20" t="s">
        <v>24</v>
      </c>
      <c r="O1" s="20"/>
      <c r="P1" s="20" t="s">
        <v>23</v>
      </c>
      <c r="Q1" s="20" t="s">
        <v>24</v>
      </c>
      <c r="R1" s="20"/>
      <c r="S1" s="20" t="s">
        <v>23</v>
      </c>
      <c r="T1" s="20" t="s">
        <v>24</v>
      </c>
      <c r="U1" s="20"/>
      <c r="V1" s="20" t="s">
        <v>23</v>
      </c>
      <c r="W1" s="20" t="s">
        <v>24</v>
      </c>
      <c r="X1" s="20"/>
      <c r="Y1" s="20" t="s">
        <v>23</v>
      </c>
      <c r="Z1" s="20" t="s">
        <v>24</v>
      </c>
    </row>
    <row r="2" spans="1:26" x14ac:dyDescent="0.25">
      <c r="A2" s="799" t="s">
        <v>1</v>
      </c>
      <c r="B2" s="793">
        <v>2010</v>
      </c>
      <c r="C2" s="793">
        <v>2015</v>
      </c>
      <c r="D2" s="793">
        <v>2020</v>
      </c>
      <c r="E2" s="793">
        <v>2025</v>
      </c>
      <c r="F2" s="793">
        <v>2030</v>
      </c>
      <c r="G2" s="802">
        <v>2035</v>
      </c>
      <c r="J2" s="1">
        <f>B2</f>
        <v>2010</v>
      </c>
      <c r="K2" s="1">
        <f>B24</f>
        <v>2010</v>
      </c>
      <c r="L2" s="1"/>
      <c r="M2" s="1">
        <v>2015</v>
      </c>
      <c r="N2" s="1">
        <v>2015</v>
      </c>
      <c r="O2" s="1"/>
      <c r="P2" s="1">
        <v>2020</v>
      </c>
      <c r="Q2" s="1">
        <v>2020</v>
      </c>
      <c r="R2" s="1"/>
      <c r="S2" s="1">
        <v>2025</v>
      </c>
      <c r="T2" s="1">
        <v>2025</v>
      </c>
      <c r="U2" s="1"/>
      <c r="V2" s="1">
        <v>2030</v>
      </c>
      <c r="W2" s="1">
        <v>2030</v>
      </c>
      <c r="X2" s="1"/>
      <c r="Y2" s="1">
        <v>2035</v>
      </c>
      <c r="Z2" s="1">
        <v>2035</v>
      </c>
    </row>
    <row r="3" spans="1:26" x14ac:dyDescent="0.25">
      <c r="A3" s="799" t="s">
        <v>2</v>
      </c>
      <c r="B3" s="793">
        <v>177</v>
      </c>
      <c r="C3" s="794">
        <v>157.81296165378251</v>
      </c>
      <c r="D3" s="794">
        <v>177.54948403105411</v>
      </c>
      <c r="E3" s="794">
        <v>188.84881124763407</v>
      </c>
      <c r="F3" s="794">
        <v>180.57281511145922</v>
      </c>
      <c r="G3" s="803">
        <v>162.59224881708337</v>
      </c>
      <c r="I3" s="21" t="s">
        <v>2</v>
      </c>
      <c r="J3" s="20">
        <f>-B3/B$66</f>
        <v>-3.13607370659107E-2</v>
      </c>
      <c r="K3" s="20">
        <f>B25/B$66</f>
        <v>2.9766123316796598E-2</v>
      </c>
      <c r="L3" s="21" t="s">
        <v>2</v>
      </c>
      <c r="M3" s="20">
        <f>-C3/C$66</f>
        <v>-2.9303373028551082E-2</v>
      </c>
      <c r="N3" s="20">
        <f>C25/C$66</f>
        <v>2.8224035600818952E-2</v>
      </c>
      <c r="O3" s="21" t="s">
        <v>2</v>
      </c>
      <c r="P3" s="20">
        <f>-D3/D$66</f>
        <v>-3.4424683115755715E-2</v>
      </c>
      <c r="Q3" s="20">
        <f>D25/D$66</f>
        <v>3.3070518230850075E-2</v>
      </c>
      <c r="R3" s="21" t="s">
        <v>2</v>
      </c>
      <c r="S3" s="20">
        <f>-E3/E$66</f>
        <v>-3.8137111208877743E-2</v>
      </c>
      <c r="T3" s="20">
        <f>E25/E$66</f>
        <v>3.6641766189162567E-2</v>
      </c>
      <c r="U3" s="21" t="s">
        <v>2</v>
      </c>
      <c r="V3" s="20">
        <f>-F3/F$66</f>
        <v>-3.8155993479446405E-2</v>
      </c>
      <c r="W3" s="20">
        <f>F25/F$66</f>
        <v>3.6659667366582417E-2</v>
      </c>
      <c r="X3" s="21" t="s">
        <v>2</v>
      </c>
      <c r="Y3" s="20">
        <f>-G3/G$66</f>
        <v>-3.630102748502019E-2</v>
      </c>
      <c r="Z3" s="20">
        <f>G25/G$66</f>
        <v>3.4877458515360962E-2</v>
      </c>
    </row>
    <row r="4" spans="1:26" x14ac:dyDescent="0.25">
      <c r="A4" s="799" t="s">
        <v>3</v>
      </c>
      <c r="B4" s="793">
        <v>191</v>
      </c>
      <c r="C4" s="794">
        <v>165.57710502228772</v>
      </c>
      <c r="D4" s="794">
        <v>147.44234548568474</v>
      </c>
      <c r="E4" s="794">
        <v>167.83281209250956</v>
      </c>
      <c r="F4" s="794">
        <v>177.38067020448975</v>
      </c>
      <c r="G4" s="803">
        <v>167.95827722173038</v>
      </c>
      <c r="I4" s="21" t="s">
        <v>3</v>
      </c>
      <c r="J4" s="20">
        <f t="shared" ref="J4:J20" si="0">-B4/B$66</f>
        <v>-3.3841247342310421E-2</v>
      </c>
      <c r="K4" s="20">
        <f t="shared" ref="K4:K20" si="1">B26/B$66</f>
        <v>3.0120481927710843E-2</v>
      </c>
      <c r="L4" s="21" t="s">
        <v>3</v>
      </c>
      <c r="M4" s="20">
        <f t="shared" ref="M4:M20" si="2">-C4/C$66</f>
        <v>-3.0745051753734595E-2</v>
      </c>
      <c r="N4" s="20">
        <f t="shared" ref="N4:N20" si="3">C26/C$66</f>
        <v>2.9311570407069176E-2</v>
      </c>
      <c r="O4" s="21" t="s">
        <v>3</v>
      </c>
      <c r="P4" s="20">
        <f t="shared" ref="P4:P20" si="4">-D4/D$66</f>
        <v>-2.8587275535538699E-2</v>
      </c>
      <c r="Q4" s="20">
        <f t="shared" ref="Q4:Q20" si="5">D26/D$66</f>
        <v>2.756190964087276E-2</v>
      </c>
      <c r="R4" s="21" t="s">
        <v>3</v>
      </c>
      <c r="S4" s="20">
        <f t="shared" ref="S4:S20" si="6">-E4/E$66</f>
        <v>-3.3893031028284566E-2</v>
      </c>
      <c r="T4" s="20">
        <f t="shared" ref="T4:T20" si="7">E26/E$66</f>
        <v>3.2563352210535232E-2</v>
      </c>
      <c r="U4" s="21" t="s">
        <v>3</v>
      </c>
      <c r="V4" s="20">
        <f t="shared" ref="V4:V20" si="8">-F4/F$66</f>
        <v>-3.7481476331443844E-2</v>
      </c>
      <c r="W4" s="20">
        <f t="shared" ref="W4:W20" si="9">F26/F$66</f>
        <v>3.602311103444783E-2</v>
      </c>
      <c r="X4" s="21" t="s">
        <v>3</v>
      </c>
      <c r="Y4" s="20">
        <f t="shared" ref="Y4:Y20" si="10">-G4/G$66</f>
        <v>-3.7499069495138593E-2</v>
      </c>
      <c r="Z4" s="20">
        <f t="shared" ref="Z4:Z20" si="11">G26/G$66</f>
        <v>3.6039007088849599E-2</v>
      </c>
    </row>
    <row r="5" spans="1:26" x14ac:dyDescent="0.25">
      <c r="A5" s="799" t="s">
        <v>4</v>
      </c>
      <c r="B5" s="793">
        <v>172</v>
      </c>
      <c r="C5" s="794">
        <v>180.953054363776</v>
      </c>
      <c r="D5" s="794">
        <v>154.53342637323911</v>
      </c>
      <c r="E5" s="794">
        <v>137.59454947670963</v>
      </c>
      <c r="F5" s="794">
        <v>158.67685723163953</v>
      </c>
      <c r="G5" s="803">
        <v>166.35120752029104</v>
      </c>
      <c r="I5" s="21" t="s">
        <v>4</v>
      </c>
      <c r="J5" s="20">
        <f t="shared" si="0"/>
        <v>-3.0474840538625089E-2</v>
      </c>
      <c r="K5" s="20">
        <f t="shared" si="1"/>
        <v>3.4018426647767538E-2</v>
      </c>
      <c r="L5" s="21" t="s">
        <v>4</v>
      </c>
      <c r="M5" s="20">
        <f t="shared" si="2"/>
        <v>-3.3600122557172214E-2</v>
      </c>
      <c r="N5" s="20">
        <f t="shared" si="3"/>
        <v>2.9496093523050611E-2</v>
      </c>
      <c r="O5" s="21" t="s">
        <v>4</v>
      </c>
      <c r="P5" s="20">
        <f t="shared" si="4"/>
        <v>-2.9962149778820394E-2</v>
      </c>
      <c r="Q5" s="20">
        <f t="shared" si="5"/>
        <v>2.8731146286389477E-2</v>
      </c>
      <c r="R5" s="21" t="s">
        <v>4</v>
      </c>
      <c r="S5" s="20">
        <f t="shared" si="6"/>
        <v>-2.7786558996380478E-2</v>
      </c>
      <c r="T5" s="20">
        <f t="shared" si="7"/>
        <v>2.6805878267136762E-2</v>
      </c>
      <c r="U5" s="21" t="s">
        <v>4</v>
      </c>
      <c r="V5" s="20">
        <f t="shared" si="8"/>
        <v>-3.3529261456838565E-2</v>
      </c>
      <c r="W5" s="20">
        <f t="shared" si="9"/>
        <v>3.2213110379151907E-2</v>
      </c>
      <c r="X5" s="21" t="s">
        <v>4</v>
      </c>
      <c r="Y5" s="20">
        <f t="shared" si="10"/>
        <v>-3.7140268372534507E-2</v>
      </c>
      <c r="Z5" s="20">
        <f t="shared" si="11"/>
        <v>3.5703582479780074E-2</v>
      </c>
    </row>
    <row r="6" spans="1:26" x14ac:dyDescent="0.25">
      <c r="A6" s="799" t="s">
        <v>5</v>
      </c>
      <c r="B6" s="793">
        <v>194</v>
      </c>
      <c r="C6" s="794">
        <v>160.6238338353059</v>
      </c>
      <c r="D6" s="794">
        <v>171.04414708548802</v>
      </c>
      <c r="E6" s="794">
        <v>143.57113656420779</v>
      </c>
      <c r="F6" s="794">
        <v>128.00765903313115</v>
      </c>
      <c r="G6" s="803">
        <v>149.6968998529839</v>
      </c>
      <c r="I6" s="21" t="s">
        <v>5</v>
      </c>
      <c r="J6" s="20">
        <f t="shared" si="0"/>
        <v>-3.4372785258681787E-2</v>
      </c>
      <c r="K6" s="20">
        <f t="shared" si="1"/>
        <v>3.2955350815024806E-2</v>
      </c>
      <c r="L6" s="21" t="s">
        <v>5</v>
      </c>
      <c r="M6" s="20">
        <f t="shared" si="2"/>
        <v>-2.9825307571871167E-2</v>
      </c>
      <c r="N6" s="20">
        <f t="shared" si="3"/>
        <v>3.3640748018639359E-2</v>
      </c>
      <c r="O6" s="21" t="s">
        <v>5</v>
      </c>
      <c r="P6" s="20">
        <f t="shared" si="4"/>
        <v>-3.3163377490822654E-2</v>
      </c>
      <c r="Q6" s="20">
        <f t="shared" si="5"/>
        <v>2.8660548454702509E-2</v>
      </c>
      <c r="R6" s="21" t="s">
        <v>5</v>
      </c>
      <c r="S6" s="20">
        <f t="shared" si="6"/>
        <v>-2.8993502079048761E-2</v>
      </c>
      <c r="T6" s="20">
        <f t="shared" si="7"/>
        <v>2.802572929938639E-2</v>
      </c>
      <c r="U6" s="21" t="s">
        <v>5</v>
      </c>
      <c r="V6" s="20">
        <f t="shared" si="8"/>
        <v>-2.7048697227057817E-2</v>
      </c>
      <c r="W6" s="20">
        <f t="shared" si="9"/>
        <v>2.6106488188772144E-2</v>
      </c>
      <c r="X6" s="21" t="s">
        <v>5</v>
      </c>
      <c r="Y6" s="20">
        <f t="shared" si="10"/>
        <v>-3.3421957784094097E-2</v>
      </c>
      <c r="Z6" s="20">
        <f t="shared" si="11"/>
        <v>3.2121052985093705E-2</v>
      </c>
    </row>
    <row r="7" spans="1:26" x14ac:dyDescent="0.25">
      <c r="A7" s="799" t="s">
        <v>6</v>
      </c>
      <c r="B7" s="793">
        <v>144</v>
      </c>
      <c r="C7" s="794">
        <v>184.74116155496455</v>
      </c>
      <c r="D7" s="794">
        <v>148.67468314464116</v>
      </c>
      <c r="E7" s="794">
        <v>160.82318779180795</v>
      </c>
      <c r="F7" s="794">
        <v>132.30043623242858</v>
      </c>
      <c r="G7" s="803">
        <v>118.28407148553129</v>
      </c>
      <c r="I7" s="21" t="s">
        <v>6</v>
      </c>
      <c r="J7" s="20">
        <f t="shared" si="0"/>
        <v>-2.5513819985825654E-2</v>
      </c>
      <c r="K7" s="20">
        <f t="shared" si="1"/>
        <v>1.9312544294826366E-2</v>
      </c>
      <c r="L7" s="21" t="s">
        <v>6</v>
      </c>
      <c r="M7" s="20">
        <f t="shared" si="2"/>
        <v>-3.4303514198342107E-2</v>
      </c>
      <c r="N7" s="20">
        <f t="shared" si="3"/>
        <v>3.3212213105036616E-2</v>
      </c>
      <c r="O7" s="21" t="s">
        <v>6</v>
      </c>
      <c r="P7" s="20">
        <f t="shared" si="4"/>
        <v>-2.8826210802699304E-2</v>
      </c>
      <c r="Q7" s="20">
        <f t="shared" si="5"/>
        <v>3.2871883630519315E-2</v>
      </c>
      <c r="R7" s="21" t="s">
        <v>6</v>
      </c>
      <c r="S7" s="20">
        <f t="shared" si="6"/>
        <v>-3.2477471037611567E-2</v>
      </c>
      <c r="T7" s="20">
        <f t="shared" si="7"/>
        <v>2.7556203047079616E-2</v>
      </c>
      <c r="U7" s="21" t="s">
        <v>6</v>
      </c>
      <c r="V7" s="20">
        <f t="shared" si="8"/>
        <v>-2.7955783815501411E-2</v>
      </c>
      <c r="W7" s="20">
        <f t="shared" si="9"/>
        <v>2.7296812210554498E-2</v>
      </c>
      <c r="X7" s="21" t="s">
        <v>6</v>
      </c>
      <c r="Y7" s="20">
        <f t="shared" si="10"/>
        <v>-2.6408597957624264E-2</v>
      </c>
      <c r="Z7" s="20">
        <f t="shared" si="11"/>
        <v>2.5475855593073096E-2</v>
      </c>
    </row>
    <row r="8" spans="1:26" x14ac:dyDescent="0.25">
      <c r="A8" s="799" t="s">
        <v>7</v>
      </c>
      <c r="B8" s="793">
        <v>136</v>
      </c>
      <c r="C8" s="794">
        <v>134.63060761601503</v>
      </c>
      <c r="D8" s="794">
        <v>174.64333497567239</v>
      </c>
      <c r="E8" s="794">
        <v>136.08179040640519</v>
      </c>
      <c r="F8" s="794">
        <v>150.17408589762749</v>
      </c>
      <c r="G8" s="803">
        <v>120.57424368704487</v>
      </c>
      <c r="I8" s="21" t="s">
        <v>7</v>
      </c>
      <c r="J8" s="20">
        <f t="shared" si="0"/>
        <v>-2.4096385542168676E-2</v>
      </c>
      <c r="K8" s="20">
        <f t="shared" si="1"/>
        <v>2.250177179305457E-2</v>
      </c>
      <c r="L8" s="21" t="s">
        <v>7</v>
      </c>
      <c r="M8" s="20">
        <f t="shared" si="2"/>
        <v>-2.4998776239226739E-2</v>
      </c>
      <c r="N8" s="20">
        <f t="shared" si="3"/>
        <v>1.8841398943437296E-2</v>
      </c>
      <c r="O8" s="21" t="s">
        <v>7</v>
      </c>
      <c r="P8" s="20">
        <f t="shared" si="4"/>
        <v>-3.3861216199111956E-2</v>
      </c>
      <c r="Q8" s="20">
        <f t="shared" si="5"/>
        <v>3.3423306615168222E-2</v>
      </c>
      <c r="R8" s="21" t="s">
        <v>7</v>
      </c>
      <c r="S8" s="20">
        <f t="shared" si="6"/>
        <v>-2.7481064561359715E-2</v>
      </c>
      <c r="T8" s="20">
        <f t="shared" si="7"/>
        <v>3.197619425225795E-2</v>
      </c>
      <c r="U8" s="21" t="s">
        <v>7</v>
      </c>
      <c r="V8" s="20">
        <f t="shared" si="8"/>
        <v>-3.1732580780527847E-2</v>
      </c>
      <c r="W8" s="20">
        <f t="shared" si="9"/>
        <v>2.6580136032393519E-2</v>
      </c>
      <c r="X8" s="21" t="s">
        <v>7</v>
      </c>
      <c r="Y8" s="20">
        <f t="shared" si="10"/>
        <v>-2.69199114097563E-2</v>
      </c>
      <c r="Z8" s="20">
        <f t="shared" si="11"/>
        <v>2.685564119504651E-2</v>
      </c>
    </row>
    <row r="9" spans="1:26" x14ac:dyDescent="0.25">
      <c r="A9" s="799" t="s">
        <v>8</v>
      </c>
      <c r="B9" s="793">
        <v>121</v>
      </c>
      <c r="C9" s="794">
        <v>128.25041829513066</v>
      </c>
      <c r="D9" s="794">
        <v>126.11690148933613</v>
      </c>
      <c r="E9" s="794">
        <v>165.69205594308815</v>
      </c>
      <c r="F9" s="794">
        <v>124.42458202155932</v>
      </c>
      <c r="G9" s="803">
        <v>140.76581724395007</v>
      </c>
      <c r="I9" s="21" t="s">
        <v>8</v>
      </c>
      <c r="J9" s="20">
        <f t="shared" si="0"/>
        <v>-2.1438695960311834E-2</v>
      </c>
      <c r="K9" s="20">
        <f t="shared" si="1"/>
        <v>2.4805102763997167E-2</v>
      </c>
      <c r="L9" s="21" t="s">
        <v>8</v>
      </c>
      <c r="M9" s="20">
        <f t="shared" si="2"/>
        <v>-2.3814075909777143E-2</v>
      </c>
      <c r="N9" s="20">
        <f t="shared" si="3"/>
        <v>2.2029916512221207E-2</v>
      </c>
      <c r="O9" s="21" t="s">
        <v>8</v>
      </c>
      <c r="P9" s="20">
        <f t="shared" si="4"/>
        <v>-2.4452531602694068E-2</v>
      </c>
      <c r="Q9" s="20">
        <f t="shared" si="5"/>
        <v>1.82397087540704E-2</v>
      </c>
      <c r="R9" s="21" t="s">
        <v>8</v>
      </c>
      <c r="S9" s="20">
        <f t="shared" si="6"/>
        <v>-3.3460715596685071E-2</v>
      </c>
      <c r="T9" s="20">
        <f t="shared" si="7"/>
        <v>3.3533891464148875E-2</v>
      </c>
      <c r="U9" s="21" t="s">
        <v>8</v>
      </c>
      <c r="V9" s="20">
        <f t="shared" si="8"/>
        <v>-2.6291574052090972E-2</v>
      </c>
      <c r="W9" s="20">
        <f t="shared" si="9"/>
        <v>3.1077256528363652E-2</v>
      </c>
      <c r="X9" s="21" t="s">
        <v>8</v>
      </c>
      <c r="Y9" s="20">
        <f t="shared" si="10"/>
        <v>-3.1427966818225503E-2</v>
      </c>
      <c r="Z9" s="20">
        <f t="shared" si="11"/>
        <v>2.5763889264937636E-2</v>
      </c>
    </row>
    <row r="10" spans="1:26" x14ac:dyDescent="0.25">
      <c r="A10" s="799" t="s">
        <v>9</v>
      </c>
      <c r="B10" s="793">
        <v>149</v>
      </c>
      <c r="C10" s="794">
        <v>111.55780986541788</v>
      </c>
      <c r="D10" s="794">
        <v>120.60424761898722</v>
      </c>
      <c r="E10" s="794">
        <v>117.6184537275647</v>
      </c>
      <c r="F10" s="794">
        <v>156.79172793538123</v>
      </c>
      <c r="G10" s="803">
        <v>112.77034497312013</v>
      </c>
      <c r="I10" s="21" t="s">
        <v>9</v>
      </c>
      <c r="J10" s="20">
        <f t="shared" si="0"/>
        <v>-2.6399716513111269E-2</v>
      </c>
      <c r="K10" s="20">
        <f t="shared" si="1"/>
        <v>2.2147413182140325E-2</v>
      </c>
      <c r="L10" s="21" t="s">
        <v>9</v>
      </c>
      <c r="M10" s="20">
        <f t="shared" si="2"/>
        <v>-2.071452232108948E-2</v>
      </c>
      <c r="N10" s="20">
        <f t="shared" si="3"/>
        <v>2.4640209198972019E-2</v>
      </c>
      <c r="O10" s="21" t="s">
        <v>9</v>
      </c>
      <c r="P10" s="20">
        <f t="shared" si="4"/>
        <v>-2.3383695139162504E-2</v>
      </c>
      <c r="Q10" s="20">
        <f t="shared" si="5"/>
        <v>2.1433694675978998E-2</v>
      </c>
      <c r="R10" s="21" t="s">
        <v>9</v>
      </c>
      <c r="S10" s="20">
        <f t="shared" si="6"/>
        <v>-2.3752482318474599E-2</v>
      </c>
      <c r="T10" s="20">
        <f t="shared" si="7"/>
        <v>1.7577039546274455E-2</v>
      </c>
      <c r="U10" s="21" t="s">
        <v>9</v>
      </c>
      <c r="V10" s="20">
        <f t="shared" si="8"/>
        <v>-3.3130923638980729E-2</v>
      </c>
      <c r="W10" s="20">
        <f t="shared" si="9"/>
        <v>3.3855388176384754E-2</v>
      </c>
      <c r="X10" s="21" t="s">
        <v>9</v>
      </c>
      <c r="Y10" s="20">
        <f t="shared" si="10"/>
        <v>-2.5177580248427714E-2</v>
      </c>
      <c r="Z10" s="20">
        <f t="shared" si="11"/>
        <v>3.0355457159039589E-2</v>
      </c>
    </row>
    <row r="11" spans="1:26" x14ac:dyDescent="0.25">
      <c r="A11" s="799" t="s">
        <v>10</v>
      </c>
      <c r="B11" s="793">
        <v>139</v>
      </c>
      <c r="C11" s="794">
        <v>139.800689540089</v>
      </c>
      <c r="D11" s="794">
        <v>102.22632196441668</v>
      </c>
      <c r="E11" s="794">
        <v>113.19515216270463</v>
      </c>
      <c r="F11" s="794">
        <v>109.24570638734369</v>
      </c>
      <c r="G11" s="803">
        <v>148.03162552140518</v>
      </c>
      <c r="I11" s="21" t="s">
        <v>10</v>
      </c>
      <c r="J11" s="20">
        <f t="shared" si="0"/>
        <v>-2.4627923458540042E-2</v>
      </c>
      <c r="K11" s="20">
        <f t="shared" si="1"/>
        <v>2.8525868178596741E-2</v>
      </c>
      <c r="L11" s="21" t="s">
        <v>10</v>
      </c>
      <c r="M11" s="20">
        <f t="shared" si="2"/>
        <v>-2.5958778748663692E-2</v>
      </c>
      <c r="N11" s="20">
        <f t="shared" si="3"/>
        <v>2.1382746480051694E-2</v>
      </c>
      <c r="O11" s="21" t="s">
        <v>10</v>
      </c>
      <c r="P11" s="20">
        <f t="shared" si="4"/>
        <v>-1.9820439123882535E-2</v>
      </c>
      <c r="Q11" s="20">
        <f t="shared" si="5"/>
        <v>2.426357182191272E-2</v>
      </c>
      <c r="R11" s="21" t="s">
        <v>10</v>
      </c>
      <c r="S11" s="20">
        <f t="shared" si="6"/>
        <v>-2.2859217793402907E-2</v>
      </c>
      <c r="T11" s="20">
        <f t="shared" si="7"/>
        <v>2.0629682976992459E-2</v>
      </c>
      <c r="U11" s="21" t="s">
        <v>10</v>
      </c>
      <c r="V11" s="20">
        <f t="shared" si="8"/>
        <v>-2.3084197131224077E-2</v>
      </c>
      <c r="W11" s="20">
        <f t="shared" si="9"/>
        <v>1.6890758416579256E-2</v>
      </c>
      <c r="X11" s="21" t="s">
        <v>10</v>
      </c>
      <c r="Y11" s="20">
        <f t="shared" si="10"/>
        <v>-3.3050161651618275E-2</v>
      </c>
      <c r="Z11" s="20">
        <f t="shared" si="11"/>
        <v>3.438198348802543E-2</v>
      </c>
    </row>
    <row r="12" spans="1:26" x14ac:dyDescent="0.25">
      <c r="A12" s="800" t="s">
        <v>11</v>
      </c>
      <c r="B12" s="795">
        <v>240</v>
      </c>
      <c r="C12" s="796">
        <v>123.67654928023593</v>
      </c>
      <c r="D12" s="796">
        <v>130.82501041981271</v>
      </c>
      <c r="E12" s="796">
        <v>92.876864596325433</v>
      </c>
      <c r="F12" s="796">
        <v>105.87508803062468</v>
      </c>
      <c r="G12" s="804">
        <v>100.79318321777644</v>
      </c>
      <c r="I12" s="21" t="s">
        <v>11</v>
      </c>
      <c r="J12" s="20">
        <f t="shared" si="0"/>
        <v>-4.2523033309709427E-2</v>
      </c>
      <c r="K12" s="20">
        <f t="shared" si="1"/>
        <v>3.7739192062367116E-2</v>
      </c>
      <c r="L12" s="21" t="s">
        <v>11</v>
      </c>
      <c r="M12" s="20">
        <f t="shared" si="2"/>
        <v>-2.2964780715500056E-2</v>
      </c>
      <c r="N12" s="20">
        <f t="shared" si="3"/>
        <v>2.752323696130602E-2</v>
      </c>
      <c r="O12" s="21" t="s">
        <v>11</v>
      </c>
      <c r="P12" s="20">
        <f t="shared" si="4"/>
        <v>-2.5365376598502493E-2</v>
      </c>
      <c r="Q12" s="20">
        <f t="shared" si="5"/>
        <v>2.0522564275283144E-2</v>
      </c>
      <c r="R12" s="21" t="s">
        <v>11</v>
      </c>
      <c r="S12" s="20">
        <f t="shared" si="6"/>
        <v>-1.8756037120071192E-2</v>
      </c>
      <c r="T12" s="20">
        <f t="shared" si="7"/>
        <v>2.3845099746594579E-2</v>
      </c>
      <c r="U12" s="21" t="s">
        <v>11</v>
      </c>
      <c r="V12" s="20">
        <f t="shared" si="8"/>
        <v>-2.2371967596776777E-2</v>
      </c>
      <c r="W12" s="20">
        <f t="shared" si="9"/>
        <v>1.9880115562449136E-2</v>
      </c>
      <c r="X12" s="21" t="s">
        <v>11</v>
      </c>
      <c r="Y12" s="20">
        <f t="shared" si="10"/>
        <v>-2.2503508875182879E-2</v>
      </c>
      <c r="Z12" s="20">
        <f t="shared" si="11"/>
        <v>1.6347788790387559E-2</v>
      </c>
    </row>
    <row r="13" spans="1:26" x14ac:dyDescent="0.25">
      <c r="A13" s="800" t="s">
        <v>12</v>
      </c>
      <c r="B13" s="795">
        <v>228</v>
      </c>
      <c r="C13" s="796">
        <v>222.06426043216666</v>
      </c>
      <c r="D13" s="796">
        <v>107.79854558202268</v>
      </c>
      <c r="E13" s="796">
        <v>121.41206083771782</v>
      </c>
      <c r="F13" s="796">
        <v>83.048174470886053</v>
      </c>
      <c r="G13" s="804">
        <v>98.0513382918801</v>
      </c>
      <c r="I13" s="21" t="s">
        <v>12</v>
      </c>
      <c r="J13" s="20">
        <f t="shared" si="0"/>
        <v>-4.0396881644223954E-2</v>
      </c>
      <c r="K13" s="20">
        <f t="shared" si="1"/>
        <v>3.8979447200566973E-2</v>
      </c>
      <c r="L13" s="21" t="s">
        <v>12</v>
      </c>
      <c r="M13" s="20">
        <f t="shared" si="2"/>
        <v>-4.1233823835262445E-2</v>
      </c>
      <c r="N13" s="20">
        <f t="shared" si="3"/>
        <v>3.6892886874361375E-2</v>
      </c>
      <c r="O13" s="21" t="s">
        <v>12</v>
      </c>
      <c r="P13" s="20">
        <f t="shared" si="4"/>
        <v>-2.0900825436087567E-2</v>
      </c>
      <c r="Q13" s="20">
        <f t="shared" si="5"/>
        <v>2.6192458459822553E-2</v>
      </c>
      <c r="R13" s="21" t="s">
        <v>12</v>
      </c>
      <c r="S13" s="20">
        <f t="shared" si="6"/>
        <v>-2.4518583070112301E-2</v>
      </c>
      <c r="T13" s="20">
        <f t="shared" si="7"/>
        <v>1.9491219136392225E-2</v>
      </c>
      <c r="U13" s="21" t="s">
        <v>12</v>
      </c>
      <c r="V13" s="20">
        <f t="shared" si="8"/>
        <v>-1.7548519701789615E-2</v>
      </c>
      <c r="W13" s="20">
        <f t="shared" si="9"/>
        <v>2.3419020983223671E-2</v>
      </c>
      <c r="X13" s="21" t="s">
        <v>12</v>
      </c>
      <c r="Y13" s="20">
        <f t="shared" si="10"/>
        <v>-2.1891353076005763E-2</v>
      </c>
      <c r="Z13" s="20">
        <f t="shared" si="11"/>
        <v>1.9143661525493069E-2</v>
      </c>
    </row>
    <row r="14" spans="1:26" x14ac:dyDescent="0.25">
      <c r="A14" s="800" t="s">
        <v>13</v>
      </c>
      <c r="B14" s="795">
        <v>219</v>
      </c>
      <c r="C14" s="796">
        <v>209.39262955801973</v>
      </c>
      <c r="D14" s="796">
        <v>203.58744985627976</v>
      </c>
      <c r="E14" s="796">
        <v>92.134567006065666</v>
      </c>
      <c r="F14" s="796">
        <v>112.17180591559826</v>
      </c>
      <c r="G14" s="804">
        <v>73.160610794990035</v>
      </c>
      <c r="I14" s="21" t="s">
        <v>13</v>
      </c>
      <c r="J14" s="20">
        <f t="shared" si="0"/>
        <v>-3.8802267895109849E-2</v>
      </c>
      <c r="K14" s="20">
        <f t="shared" si="1"/>
        <v>3.2600992204110557E-2</v>
      </c>
      <c r="L14" s="21" t="s">
        <v>13</v>
      </c>
      <c r="M14" s="20">
        <f t="shared" si="2"/>
        <v>-3.8880902234311475E-2</v>
      </c>
      <c r="N14" s="20">
        <f t="shared" si="3"/>
        <v>3.8426720157042786E-2</v>
      </c>
      <c r="O14" s="21" t="s">
        <v>13</v>
      </c>
      <c r="P14" s="20">
        <f t="shared" si="4"/>
        <v>-3.9473127651677285E-2</v>
      </c>
      <c r="Q14" s="20">
        <f t="shared" si="5"/>
        <v>3.5671018455115062E-2</v>
      </c>
      <c r="R14" s="21" t="s">
        <v>13</v>
      </c>
      <c r="S14" s="20">
        <f t="shared" si="6"/>
        <v>-1.8606133683757273E-2</v>
      </c>
      <c r="T14" s="20">
        <f t="shared" si="7"/>
        <v>2.4634961388410485E-2</v>
      </c>
      <c r="U14" s="21" t="s">
        <v>13</v>
      </c>
      <c r="V14" s="20">
        <f t="shared" si="8"/>
        <v>-2.3702497479764235E-2</v>
      </c>
      <c r="W14" s="20">
        <f t="shared" si="9"/>
        <v>1.8474977324769815E-2</v>
      </c>
      <c r="X14" s="21" t="s">
        <v>13</v>
      </c>
      <c r="Y14" s="20">
        <f t="shared" si="10"/>
        <v>-1.6334144847689417E-2</v>
      </c>
      <c r="Z14" s="20">
        <f t="shared" si="11"/>
        <v>2.3127400412966771E-2</v>
      </c>
    </row>
    <row r="15" spans="1:26" x14ac:dyDescent="0.25">
      <c r="A15" s="800" t="s">
        <v>14</v>
      </c>
      <c r="B15" s="795">
        <v>163</v>
      </c>
      <c r="C15" s="796">
        <v>201.12785647873278</v>
      </c>
      <c r="D15" s="796">
        <v>189.14130148626978</v>
      </c>
      <c r="E15" s="796">
        <v>183.78014018071747</v>
      </c>
      <c r="F15" s="796">
        <v>76.502535181410593</v>
      </c>
      <c r="G15" s="804">
        <v>102.57148852037713</v>
      </c>
      <c r="I15" s="21" t="s">
        <v>14</v>
      </c>
      <c r="J15" s="20">
        <f t="shared" si="0"/>
        <v>-2.8880226789510986E-2</v>
      </c>
      <c r="K15" s="20">
        <f t="shared" si="1"/>
        <v>3.3486888731396172E-2</v>
      </c>
      <c r="L15" s="21" t="s">
        <v>14</v>
      </c>
      <c r="M15" s="20">
        <f t="shared" si="2"/>
        <v>-3.7346264483389652E-2</v>
      </c>
      <c r="N15" s="20">
        <f t="shared" si="3"/>
        <v>3.1246091617498948E-2</v>
      </c>
      <c r="O15" s="21" t="s">
        <v>14</v>
      </c>
      <c r="P15" s="20">
        <f t="shared" si="4"/>
        <v>-3.6672195378656409E-2</v>
      </c>
      <c r="Q15" s="20">
        <f t="shared" si="5"/>
        <v>3.7099773142534501E-2</v>
      </c>
      <c r="R15" s="21" t="s">
        <v>14</v>
      </c>
      <c r="S15" s="20">
        <f t="shared" si="6"/>
        <v>-3.711351740977914E-2</v>
      </c>
      <c r="T15" s="20">
        <f t="shared" si="7"/>
        <v>3.3740895340292974E-2</v>
      </c>
      <c r="U15" s="21" t="s">
        <v>14</v>
      </c>
      <c r="V15" s="20">
        <f t="shared" si="8"/>
        <v>-1.6165391405905921E-2</v>
      </c>
      <c r="W15" s="20">
        <f t="shared" si="9"/>
        <v>2.2781429665776474E-2</v>
      </c>
      <c r="X15" s="21" t="s">
        <v>14</v>
      </c>
      <c r="Y15" s="20">
        <f t="shared" si="10"/>
        <v>-2.2900540776372019E-2</v>
      </c>
      <c r="Z15" s="20">
        <f t="shared" si="11"/>
        <v>1.7353919200525675E-2</v>
      </c>
    </row>
    <row r="16" spans="1:26" x14ac:dyDescent="0.25">
      <c r="A16" s="800" t="s">
        <v>15</v>
      </c>
      <c r="B16" s="795">
        <v>121</v>
      </c>
      <c r="C16" s="796">
        <v>145.8104271030156</v>
      </c>
      <c r="D16" s="796">
        <v>179.71552458877792</v>
      </c>
      <c r="E16" s="796">
        <v>165.95542908426677</v>
      </c>
      <c r="F16" s="796">
        <v>161.36296855337335</v>
      </c>
      <c r="G16" s="804">
        <v>60.623459439386941</v>
      </c>
      <c r="I16" s="21" t="s">
        <v>15</v>
      </c>
      <c r="J16" s="20">
        <f t="shared" si="0"/>
        <v>-2.1438695960311834E-2</v>
      </c>
      <c r="K16" s="20">
        <f t="shared" si="1"/>
        <v>2.6045357902197024E-2</v>
      </c>
      <c r="L16" s="21" t="s">
        <v>15</v>
      </c>
      <c r="M16" s="20">
        <f t="shared" si="2"/>
        <v>-2.7074692040985535E-2</v>
      </c>
      <c r="N16" s="20">
        <f t="shared" si="3"/>
        <v>3.2056546875724387E-2</v>
      </c>
      <c r="O16" s="21" t="s">
        <v>15</v>
      </c>
      <c r="P16" s="20">
        <f t="shared" si="4"/>
        <v>-3.4844652006245279E-2</v>
      </c>
      <c r="Q16" s="20">
        <f t="shared" si="5"/>
        <v>2.924365208845044E-2</v>
      </c>
      <c r="R16" s="21" t="s">
        <v>15</v>
      </c>
      <c r="S16" s="20">
        <f t="shared" si="6"/>
        <v>-3.3513902538706057E-2</v>
      </c>
      <c r="T16" s="20">
        <f t="shared" si="7"/>
        <v>3.5108024250730889E-2</v>
      </c>
      <c r="U16" s="21" t="s">
        <v>15</v>
      </c>
      <c r="V16" s="20">
        <f t="shared" si="8"/>
        <v>-3.4096851024592048E-2</v>
      </c>
      <c r="W16" s="20">
        <f t="shared" si="9"/>
        <v>3.1418970523692767E-2</v>
      </c>
      <c r="X16" s="21" t="s">
        <v>15</v>
      </c>
      <c r="Y16" s="20">
        <f t="shared" si="10"/>
        <v>-1.3535047847342203E-2</v>
      </c>
      <c r="Z16" s="20">
        <f t="shared" si="11"/>
        <v>2.0785454844682839E-2</v>
      </c>
    </row>
    <row r="17" spans="1:26" x14ac:dyDescent="0.25">
      <c r="A17" s="800" t="s">
        <v>16</v>
      </c>
      <c r="B17" s="795">
        <v>127</v>
      </c>
      <c r="C17" s="796">
        <v>103.0711774360955</v>
      </c>
      <c r="D17" s="796">
        <v>126.79790229516654</v>
      </c>
      <c r="E17" s="796">
        <v>155.95847762139434</v>
      </c>
      <c r="F17" s="796">
        <v>141.15969122746677</v>
      </c>
      <c r="G17" s="804">
        <v>137.51200738008586</v>
      </c>
      <c r="I17" s="21" t="s">
        <v>16</v>
      </c>
      <c r="J17" s="20">
        <f t="shared" si="0"/>
        <v>-2.250177179305457E-2</v>
      </c>
      <c r="K17" s="20">
        <f t="shared" si="1"/>
        <v>2.3210489014883061E-2</v>
      </c>
      <c r="L17" s="21" t="s">
        <v>16</v>
      </c>
      <c r="M17" s="20">
        <f t="shared" si="2"/>
        <v>-1.9138688794954832E-2</v>
      </c>
      <c r="N17" s="20">
        <f t="shared" si="3"/>
        <v>2.4402050334222672E-2</v>
      </c>
      <c r="O17" s="21" t="s">
        <v>16</v>
      </c>
      <c r="P17" s="20">
        <f t="shared" si="4"/>
        <v>-2.4584569367096614E-2</v>
      </c>
      <c r="Q17" s="20">
        <f t="shared" si="5"/>
        <v>3.0104485345575454E-2</v>
      </c>
      <c r="R17" s="21" t="s">
        <v>16</v>
      </c>
      <c r="S17" s="20">
        <f t="shared" si="6"/>
        <v>-3.14950661628213E-2</v>
      </c>
      <c r="T17" s="20">
        <f t="shared" si="7"/>
        <v>2.6817261342600655E-2</v>
      </c>
      <c r="U17" s="21" t="s">
        <v>16</v>
      </c>
      <c r="V17" s="20">
        <f t="shared" si="8"/>
        <v>-2.9827791379955549E-2</v>
      </c>
      <c r="W17" s="20">
        <f t="shared" si="9"/>
        <v>3.2884511126829115E-2</v>
      </c>
      <c r="X17" s="21" t="s">
        <v>16</v>
      </c>
      <c r="Y17" s="20">
        <f t="shared" si="10"/>
        <v>-3.070150757949484E-2</v>
      </c>
      <c r="Z17" s="20">
        <f t="shared" si="11"/>
        <v>2.8995409023215585E-2</v>
      </c>
    </row>
    <row r="18" spans="1:26" x14ac:dyDescent="0.25">
      <c r="A18" s="800" t="s">
        <v>17</v>
      </c>
      <c r="B18" s="795">
        <v>86</v>
      </c>
      <c r="C18" s="796">
        <v>102.78458535471758</v>
      </c>
      <c r="D18" s="796">
        <v>81.234649253492947</v>
      </c>
      <c r="E18" s="796">
        <v>102.44642019883074</v>
      </c>
      <c r="F18" s="796">
        <v>125.57904410325567</v>
      </c>
      <c r="G18" s="804">
        <v>111.12466477364369</v>
      </c>
      <c r="I18" s="21" t="s">
        <v>17</v>
      </c>
      <c r="J18" s="20">
        <f t="shared" si="0"/>
        <v>-1.5237420269312544E-2</v>
      </c>
      <c r="K18" s="20">
        <f t="shared" si="1"/>
        <v>2.303330970942594E-2</v>
      </c>
      <c r="L18" s="21" t="s">
        <v>17</v>
      </c>
      <c r="M18" s="20">
        <f t="shared" si="2"/>
        <v>-1.9085473174516313E-2</v>
      </c>
      <c r="N18" s="20">
        <f t="shared" si="3"/>
        <v>2.0519333406922659E-2</v>
      </c>
      <c r="O18" s="21" t="s">
        <v>17</v>
      </c>
      <c r="P18" s="20">
        <f t="shared" si="4"/>
        <v>-1.5750409379291359E-2</v>
      </c>
      <c r="Q18" s="20">
        <f t="shared" si="5"/>
        <v>2.1657117078725942E-2</v>
      </c>
      <c r="R18" s="21" t="s">
        <v>17</v>
      </c>
      <c r="S18" s="20">
        <f t="shared" si="6"/>
        <v>-2.0688562952885275E-2</v>
      </c>
      <c r="T18" s="20">
        <f t="shared" si="7"/>
        <v>2.6820704919005334E-2</v>
      </c>
      <c r="U18" s="21" t="s">
        <v>17</v>
      </c>
      <c r="V18" s="20">
        <f t="shared" si="8"/>
        <v>-2.6535518012505414E-2</v>
      </c>
      <c r="W18" s="20">
        <f t="shared" si="9"/>
        <v>2.3432121623796515E-2</v>
      </c>
      <c r="X18" s="21" t="s">
        <v>17</v>
      </c>
      <c r="Y18" s="20">
        <f t="shared" si="10"/>
        <v>-2.4810158784075158E-2</v>
      </c>
      <c r="Z18" s="20">
        <f t="shared" si="11"/>
        <v>2.9595323850454318E-2</v>
      </c>
    </row>
    <row r="19" spans="1:26" x14ac:dyDescent="0.25">
      <c r="A19" s="800" t="s">
        <v>18</v>
      </c>
      <c r="B19" s="795">
        <v>86</v>
      </c>
      <c r="C19" s="796">
        <v>60.359951455063708</v>
      </c>
      <c r="D19" s="796">
        <v>74.416487875017239</v>
      </c>
      <c r="E19" s="796">
        <v>57.003853397713179</v>
      </c>
      <c r="F19" s="796">
        <v>74.060946852733366</v>
      </c>
      <c r="G19" s="804">
        <v>90.284069932321941</v>
      </c>
      <c r="I19" s="21" t="s">
        <v>18</v>
      </c>
      <c r="J19" s="20">
        <f t="shared" si="0"/>
        <v>-1.5237420269312544E-2</v>
      </c>
      <c r="K19" s="20">
        <f t="shared" si="1"/>
        <v>2.2324592487597449E-2</v>
      </c>
      <c r="L19" s="21" t="s">
        <v>18</v>
      </c>
      <c r="M19" s="20">
        <f t="shared" si="2"/>
        <v>-1.1207889104529536E-2</v>
      </c>
      <c r="N19" s="20">
        <f t="shared" si="3"/>
        <v>1.9743425086305309E-2</v>
      </c>
      <c r="O19" s="21" t="s">
        <v>18</v>
      </c>
      <c r="P19" s="20">
        <f t="shared" si="4"/>
        <v>-1.4428450905759225E-2</v>
      </c>
      <c r="Q19" s="20">
        <f t="shared" si="5"/>
        <v>1.747610274848763E-2</v>
      </c>
      <c r="R19" s="21" t="s">
        <v>18</v>
      </c>
      <c r="S19" s="20">
        <f t="shared" si="6"/>
        <v>-1.151165465115093E-2</v>
      </c>
      <c r="T19" s="20">
        <f t="shared" si="7"/>
        <v>1.8561589224164766E-2</v>
      </c>
      <c r="U19" s="21" t="s">
        <v>18</v>
      </c>
      <c r="V19" s="20">
        <f t="shared" si="8"/>
        <v>-1.5649470843383837E-2</v>
      </c>
      <c r="W19" s="20">
        <f t="shared" si="9"/>
        <v>2.3245204768016229E-2</v>
      </c>
      <c r="X19" s="21" t="s">
        <v>18</v>
      </c>
      <c r="Y19" s="20">
        <f t="shared" si="10"/>
        <v>-2.0157200161243793E-2</v>
      </c>
      <c r="Z19" s="20">
        <f t="shared" si="11"/>
        <v>1.9945078818044443E-2</v>
      </c>
    </row>
    <row r="20" spans="1:26" ht="15.75" thickBot="1" x14ac:dyDescent="0.3">
      <c r="A20" s="801" t="s">
        <v>19</v>
      </c>
      <c r="B20" s="797">
        <v>88</v>
      </c>
      <c r="C20" s="798">
        <v>107.73268496413698</v>
      </c>
      <c r="D20" s="798">
        <v>102.46902788780625</v>
      </c>
      <c r="E20" s="798">
        <v>108.21368706075984</v>
      </c>
      <c r="F20" s="798">
        <v>100.00425459197385</v>
      </c>
      <c r="G20" s="805">
        <v>105.97456708721981</v>
      </c>
      <c r="I20" s="21" t="s">
        <v>19</v>
      </c>
      <c r="J20" s="20">
        <f t="shared" si="0"/>
        <v>-1.559177888022679E-2</v>
      </c>
      <c r="K20" s="20">
        <f t="shared" si="1"/>
        <v>2.5690999291282778E-2</v>
      </c>
      <c r="L20" s="21" t="s">
        <v>19</v>
      </c>
      <c r="M20" s="20">
        <f t="shared" si="2"/>
        <v>-2.0004257076153897E-2</v>
      </c>
      <c r="N20" s="20">
        <f t="shared" si="3"/>
        <v>3.821048310928684E-2</v>
      </c>
      <c r="O20" s="21" t="s">
        <v>19</v>
      </c>
      <c r="P20" s="20">
        <f t="shared" si="4"/>
        <v>-1.9867496847246809E-2</v>
      </c>
      <c r="Q20" s="20">
        <f t="shared" si="5"/>
        <v>4.5407857936489958E-2</v>
      </c>
      <c r="R20" s="21" t="s">
        <v>19</v>
      </c>
      <c r="S20" s="20">
        <f t="shared" si="6"/>
        <v>-2.1853234820457972E-2</v>
      </c>
      <c r="T20" s="20">
        <f t="shared" si="7"/>
        <v>4.877266036896697E-2</v>
      </c>
      <c r="U20" s="21" t="s">
        <v>19</v>
      </c>
      <c r="V20" s="20">
        <f t="shared" si="8"/>
        <v>-2.11314293559247E-2</v>
      </c>
      <c r="W20" s="20">
        <f t="shared" si="9"/>
        <v>5.2320995374506844E-2</v>
      </c>
      <c r="X20" s="21" t="s">
        <v>19</v>
      </c>
      <c r="Y20" s="20">
        <f t="shared" si="10"/>
        <v>-2.3660326371856444E-2</v>
      </c>
      <c r="Z20" s="20">
        <f t="shared" si="11"/>
        <v>5.9291706223321042E-2</v>
      </c>
    </row>
    <row r="21" spans="1:26" ht="15.75" thickTop="1" x14ac:dyDescent="0.25">
      <c r="A21" s="800" t="s">
        <v>20</v>
      </c>
      <c r="B21" s="795">
        <v>2781</v>
      </c>
      <c r="C21" s="796">
        <v>2639.9677638089534</v>
      </c>
      <c r="D21" s="796">
        <v>2518.8207914131654</v>
      </c>
      <c r="E21" s="796">
        <v>2411.0394493964227</v>
      </c>
      <c r="F21" s="796">
        <v>2297.3390489823823</v>
      </c>
      <c r="G21" s="804">
        <v>2167.1201257608222</v>
      </c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 x14ac:dyDescent="0.25">
      <c r="A22" s="792"/>
      <c r="B22" s="792"/>
      <c r="C22" s="792"/>
      <c r="D22" s="792"/>
      <c r="E22" s="792"/>
      <c r="F22" s="792"/>
      <c r="G22" s="792"/>
    </row>
    <row r="23" spans="1:26" x14ac:dyDescent="0.25">
      <c r="A23" s="922" t="s">
        <v>199</v>
      </c>
      <c r="B23" s="923"/>
      <c r="C23" s="923"/>
      <c r="D23" s="923"/>
      <c r="E23" s="923"/>
      <c r="F23" s="923"/>
      <c r="G23" s="924"/>
    </row>
    <row r="24" spans="1:26" x14ac:dyDescent="0.25">
      <c r="A24" s="799" t="s">
        <v>1</v>
      </c>
      <c r="B24" s="793">
        <v>2010</v>
      </c>
      <c r="C24" s="793">
        <v>2015</v>
      </c>
      <c r="D24" s="793">
        <v>2020</v>
      </c>
      <c r="E24" s="793">
        <v>2025</v>
      </c>
      <c r="F24" s="793">
        <v>2030</v>
      </c>
      <c r="G24" s="802">
        <v>2035</v>
      </c>
      <c r="Q24" s="919" t="s">
        <v>223</v>
      </c>
      <c r="R24" s="918"/>
      <c r="S24" s="920">
        <f>(SUM(B$48:B$50,B$61:B$65)/SUM(B$51:B$60))*100</f>
        <v>66.637142013581339</v>
      </c>
    </row>
    <row r="25" spans="1:26" x14ac:dyDescent="0.25">
      <c r="A25" s="799" t="s">
        <v>2</v>
      </c>
      <c r="B25" s="793">
        <v>168</v>
      </c>
      <c r="C25" s="794">
        <v>152.00020296800861</v>
      </c>
      <c r="D25" s="794">
        <v>170.56521417446606</v>
      </c>
      <c r="E25" s="794">
        <v>181.44410437742562</v>
      </c>
      <c r="F25" s="794">
        <v>173.49146841109916</v>
      </c>
      <c r="G25" s="803">
        <v>156.21608549171674</v>
      </c>
      <c r="Q25" s="919" t="s">
        <v>224</v>
      </c>
      <c r="R25" s="918"/>
      <c r="S25" s="920">
        <f>(SUM(B$48:B$50)/SUM(B$51:B$60))*100</f>
        <v>31.591378801299086</v>
      </c>
    </row>
    <row r="26" spans="1:26" x14ac:dyDescent="0.25">
      <c r="A26" s="799" t="s">
        <v>3</v>
      </c>
      <c r="B26" s="793">
        <v>170</v>
      </c>
      <c r="C26" s="794">
        <v>157.85710853682144</v>
      </c>
      <c r="D26" s="794">
        <v>142.15389635374038</v>
      </c>
      <c r="E26" s="794">
        <v>161.24845748059894</v>
      </c>
      <c r="F26" s="794">
        <v>170.47897264336387</v>
      </c>
      <c r="G26" s="803">
        <v>161.41865984726979</v>
      </c>
      <c r="Q26" s="919" t="s">
        <v>225</v>
      </c>
      <c r="R26" s="918"/>
      <c r="S26" s="920">
        <f>(SUM(B$61:B$65)/SUM(B$51:B$60))*100</f>
        <v>35.045763212282253</v>
      </c>
    </row>
    <row r="27" spans="1:26" x14ac:dyDescent="0.25">
      <c r="A27" s="799" t="s">
        <v>4</v>
      </c>
      <c r="B27" s="793">
        <v>192</v>
      </c>
      <c r="C27" s="794">
        <v>158.85085555011722</v>
      </c>
      <c r="D27" s="794">
        <v>148.18437635623252</v>
      </c>
      <c r="E27" s="794">
        <v>132.73837699639793</v>
      </c>
      <c r="F27" s="794">
        <v>152.44818688295939</v>
      </c>
      <c r="G27" s="803">
        <v>159.91629351563606</v>
      </c>
      <c r="Q27" s="919" t="s">
        <v>226</v>
      </c>
      <c r="R27" s="918"/>
      <c r="S27" s="920">
        <f>(SUM(B$61:B$65)/SUM(B$48:B$50))*100</f>
        <v>110.93457943925233</v>
      </c>
    </row>
    <row r="28" spans="1:26" x14ac:dyDescent="0.25">
      <c r="A28" s="799" t="s">
        <v>5</v>
      </c>
      <c r="B28" s="793">
        <v>186</v>
      </c>
      <c r="C28" s="794">
        <v>181.17184229601969</v>
      </c>
      <c r="D28" s="794">
        <v>147.82025946523359</v>
      </c>
      <c r="E28" s="794">
        <v>138.7788821641285</v>
      </c>
      <c r="F28" s="794">
        <v>123.54866523027411</v>
      </c>
      <c r="G28" s="803">
        <v>143.87014916793257</v>
      </c>
      <c r="Q28" s="919" t="s">
        <v>227</v>
      </c>
      <c r="R28" s="918"/>
      <c r="S28" s="921">
        <f>(B$21/B$43)*100</f>
        <v>97.135871463499825</v>
      </c>
    </row>
    <row r="29" spans="1:26" x14ac:dyDescent="0.25">
      <c r="A29" s="799" t="s">
        <v>6</v>
      </c>
      <c r="B29" s="793">
        <v>109</v>
      </c>
      <c r="C29" s="794">
        <v>178.8639726926875</v>
      </c>
      <c r="D29" s="794">
        <v>169.54073209918155</v>
      </c>
      <c r="E29" s="794">
        <v>136.45386404432267</v>
      </c>
      <c r="F29" s="794">
        <v>129.18186043521135</v>
      </c>
      <c r="G29" s="803">
        <v>114.10631980393163</v>
      </c>
      <c r="Q29" s="919" t="s">
        <v>228</v>
      </c>
      <c r="R29" s="918"/>
      <c r="S29" s="921">
        <f>(SUM(B$48)/SUM(B$28:B$33))*1000</f>
        <v>406.83962264150944</v>
      </c>
    </row>
    <row r="30" spans="1:26" x14ac:dyDescent="0.25">
      <c r="A30" s="799" t="s">
        <v>7</v>
      </c>
      <c r="B30" s="793">
        <v>127</v>
      </c>
      <c r="C30" s="794">
        <v>101.47012653004849</v>
      </c>
      <c r="D30" s="794">
        <v>172.38476311256994</v>
      </c>
      <c r="E30" s="794">
        <v>158.34094616365786</v>
      </c>
      <c r="F30" s="794">
        <v>125.79019838653318</v>
      </c>
      <c r="G30" s="803">
        <v>120.28637748970559</v>
      </c>
      <c r="Q30" s="919" t="s">
        <v>229</v>
      </c>
      <c r="R30" s="918"/>
      <c r="S30" s="921">
        <f>(SUM(B$52:B$54)/SUM(B$48:B$51,B$55:B$65))*100</f>
        <v>15.964659954797616</v>
      </c>
    </row>
    <row r="31" spans="1:26" x14ac:dyDescent="0.25">
      <c r="A31" s="799" t="s">
        <v>8</v>
      </c>
      <c r="B31" s="793">
        <v>140</v>
      </c>
      <c r="C31" s="794">
        <v>118.64184940047149</v>
      </c>
      <c r="D31" s="794">
        <v>94.073513103151996</v>
      </c>
      <c r="E31" s="794">
        <v>166.05441101258634</v>
      </c>
      <c r="F31" s="794">
        <v>147.07277115692119</v>
      </c>
      <c r="G31" s="803">
        <v>115.39642219739207</v>
      </c>
      <c r="Q31" s="918"/>
      <c r="R31" s="918"/>
      <c r="S31" s="904"/>
    </row>
    <row r="32" spans="1:26" x14ac:dyDescent="0.25">
      <c r="A32" s="799" t="s">
        <v>9</v>
      </c>
      <c r="B32" s="793">
        <v>125</v>
      </c>
      <c r="C32" s="794">
        <v>132.6995491498482</v>
      </c>
      <c r="D32" s="794">
        <v>110.54688340348085</v>
      </c>
      <c r="E32" s="794">
        <v>87.038659152397415</v>
      </c>
      <c r="F32" s="794">
        <v>160.22024830762456</v>
      </c>
      <c r="G32" s="803">
        <v>135.96204805485368</v>
      </c>
      <c r="Q32" s="904"/>
      <c r="R32" s="904"/>
      <c r="S32" s="904"/>
    </row>
    <row r="33" spans="1:19" x14ac:dyDescent="0.25">
      <c r="A33" s="799" t="s">
        <v>10</v>
      </c>
      <c r="B33" s="793">
        <v>161</v>
      </c>
      <c r="C33" s="794">
        <v>115.15652300576824</v>
      </c>
      <c r="D33" s="794">
        <v>125.14231847087999</v>
      </c>
      <c r="E33" s="794">
        <v>102.15485607398797</v>
      </c>
      <c r="F33" s="794">
        <v>79.935326498371694</v>
      </c>
      <c r="G33" s="803">
        <v>153.99685357161655</v>
      </c>
      <c r="Q33" s="904"/>
      <c r="R33" s="904"/>
      <c r="S33" s="904"/>
    </row>
    <row r="34" spans="1:19" x14ac:dyDescent="0.25">
      <c r="A34" s="800" t="s">
        <v>11</v>
      </c>
      <c r="B34" s="795">
        <v>213</v>
      </c>
      <c r="C34" s="796">
        <v>148.22606035593725</v>
      </c>
      <c r="D34" s="796">
        <v>105.84761770553412</v>
      </c>
      <c r="E34" s="796">
        <v>118.0770802634204</v>
      </c>
      <c r="F34" s="796">
        <v>94.082425970281776</v>
      </c>
      <c r="G34" s="804">
        <v>73.221721994306307</v>
      </c>
      <c r="Q34" s="904"/>
      <c r="R34" s="904"/>
      <c r="S34" s="904"/>
    </row>
    <row r="35" spans="1:19" x14ac:dyDescent="0.25">
      <c r="A35" s="800" t="s">
        <v>12</v>
      </c>
      <c r="B35" s="795">
        <v>220</v>
      </c>
      <c r="C35" s="796">
        <v>198.68619683912232</v>
      </c>
      <c r="D35" s="796">
        <v>135.09078556827328</v>
      </c>
      <c r="E35" s="796">
        <v>96.517367126064656</v>
      </c>
      <c r="F35" s="796">
        <v>110.83025654601266</v>
      </c>
      <c r="G35" s="804">
        <v>85.744431870624879</v>
      </c>
      <c r="Q35" s="904"/>
      <c r="R35" s="904"/>
      <c r="S35" s="904"/>
    </row>
    <row r="36" spans="1:19" x14ac:dyDescent="0.25">
      <c r="A36" s="800" t="s">
        <v>13</v>
      </c>
      <c r="B36" s="795">
        <v>184</v>
      </c>
      <c r="C36" s="796">
        <v>206.94663746441321</v>
      </c>
      <c r="D36" s="796">
        <v>183.97760991063967</v>
      </c>
      <c r="E36" s="796">
        <v>121.98834746166365</v>
      </c>
      <c r="F36" s="796">
        <v>87.432624875856419</v>
      </c>
      <c r="G36" s="804">
        <v>103.58759249966498</v>
      </c>
      <c r="Q36" s="904"/>
      <c r="R36" s="904"/>
      <c r="S36" s="904"/>
    </row>
    <row r="37" spans="1:19" x14ac:dyDescent="0.25">
      <c r="A37" s="800" t="s">
        <v>14</v>
      </c>
      <c r="B37" s="795">
        <v>189</v>
      </c>
      <c r="C37" s="796">
        <v>168.27544915933365</v>
      </c>
      <c r="D37" s="796">
        <v>191.34658573258901</v>
      </c>
      <c r="E37" s="796">
        <v>167.07946075270317</v>
      </c>
      <c r="F37" s="796">
        <v>107.81286272178731</v>
      </c>
      <c r="G37" s="804">
        <v>77.728178624359444</v>
      </c>
      <c r="Q37" s="904"/>
      <c r="R37" s="904"/>
      <c r="S37" s="904"/>
    </row>
    <row r="38" spans="1:19" x14ac:dyDescent="0.25">
      <c r="A38" s="800" t="s">
        <v>15</v>
      </c>
      <c r="B38" s="795">
        <v>147</v>
      </c>
      <c r="C38" s="796">
        <v>172.6401461675525</v>
      </c>
      <c r="D38" s="796">
        <v>150.82768727395012</v>
      </c>
      <c r="E38" s="796">
        <v>173.8492621711801</v>
      </c>
      <c r="F38" s="796">
        <v>148.68992884232651</v>
      </c>
      <c r="G38" s="804">
        <v>93.098021737195012</v>
      </c>
      <c r="Q38" s="904"/>
      <c r="R38" s="904"/>
      <c r="S38" s="904"/>
    </row>
    <row r="39" spans="1:19" x14ac:dyDescent="0.25">
      <c r="A39" s="800" t="s">
        <v>16</v>
      </c>
      <c r="B39" s="795">
        <v>131</v>
      </c>
      <c r="C39" s="796">
        <v>131.41694745912892</v>
      </c>
      <c r="D39" s="796">
        <v>155.26753934536583</v>
      </c>
      <c r="E39" s="796">
        <v>132.79474414644042</v>
      </c>
      <c r="F39" s="796">
        <v>155.62558346002186</v>
      </c>
      <c r="G39" s="804">
        <v>129.87039445098921</v>
      </c>
      <c r="Q39" s="904"/>
      <c r="R39" s="904"/>
      <c r="S39" s="904"/>
    </row>
    <row r="40" spans="1:19" x14ac:dyDescent="0.25">
      <c r="A40" s="800" t="s">
        <v>17</v>
      </c>
      <c r="B40" s="795">
        <v>130</v>
      </c>
      <c r="C40" s="796">
        <v>110.50662232476721</v>
      </c>
      <c r="D40" s="796">
        <v>111.69921158019375</v>
      </c>
      <c r="E40" s="796">
        <v>132.81179618026917</v>
      </c>
      <c r="F40" s="796">
        <v>110.89225518193538</v>
      </c>
      <c r="G40" s="804">
        <v>132.55741208154274</v>
      </c>
      <c r="Q40" s="904"/>
      <c r="R40" s="904"/>
      <c r="S40" s="904"/>
    </row>
    <row r="41" spans="1:19" x14ac:dyDescent="0.25">
      <c r="A41" s="800" t="s">
        <v>18</v>
      </c>
      <c r="B41" s="795">
        <v>126</v>
      </c>
      <c r="C41" s="796">
        <v>106.32797743193755</v>
      </c>
      <c r="D41" s="796">
        <v>90.135122389769279</v>
      </c>
      <c r="E41" s="796">
        <v>91.913990041134056</v>
      </c>
      <c r="F41" s="796">
        <v>110.00767323917428</v>
      </c>
      <c r="G41" s="804">
        <v>89.333978747516909</v>
      </c>
      <c r="Q41" s="904"/>
      <c r="R41" s="904"/>
      <c r="S41" s="904"/>
    </row>
    <row r="42" spans="1:19" ht="15.75" thickBot="1" x14ac:dyDescent="0.3">
      <c r="A42" s="801" t="s">
        <v>19</v>
      </c>
      <c r="B42" s="797">
        <v>145</v>
      </c>
      <c r="C42" s="798">
        <v>205.78209545444093</v>
      </c>
      <c r="D42" s="798">
        <v>234.19654207039784</v>
      </c>
      <c r="E42" s="798">
        <v>241.5143318437791</v>
      </c>
      <c r="F42" s="798">
        <v>247.60852916325143</v>
      </c>
      <c r="G42" s="805">
        <v>265.56746513662114</v>
      </c>
      <c r="Q42" s="904"/>
      <c r="R42" s="904"/>
      <c r="S42" s="904"/>
    </row>
    <row r="43" spans="1:19" ht="15.75" thickTop="1" x14ac:dyDescent="0.25">
      <c r="A43" s="800" t="s">
        <v>20</v>
      </c>
      <c r="B43" s="795">
        <v>2863</v>
      </c>
      <c r="C43" s="796">
        <v>2745.5201627864249</v>
      </c>
      <c r="D43" s="796">
        <v>2638.8006581156496</v>
      </c>
      <c r="E43" s="796">
        <v>2540.798937452158</v>
      </c>
      <c r="F43" s="796">
        <v>2435.1498379530067</v>
      </c>
      <c r="G43" s="804">
        <v>2311.8784062828754</v>
      </c>
      <c r="Q43" s="904"/>
      <c r="R43" s="904"/>
      <c r="S43" s="904"/>
    </row>
    <row r="44" spans="1:19" x14ac:dyDescent="0.25">
      <c r="A44" s="792"/>
      <c r="B44" s="792"/>
      <c r="C44" s="792"/>
      <c r="D44" s="792"/>
      <c r="E44" s="792"/>
      <c r="F44" s="792"/>
      <c r="G44" s="792"/>
      <c r="Q44" s="919" t="s">
        <v>223</v>
      </c>
      <c r="R44" s="918"/>
      <c r="S44" s="920">
        <f>(SUM(C$48:C$50,C$61:C$65)/SUM(C$51:C$60))*100</f>
        <v>70.103634956767024</v>
      </c>
    </row>
    <row r="45" spans="1:19" x14ac:dyDescent="0.25">
      <c r="A45" s="792"/>
      <c r="B45" s="792"/>
      <c r="C45" s="792"/>
      <c r="D45" s="792"/>
      <c r="E45" s="792"/>
      <c r="F45" s="792"/>
      <c r="G45" s="792"/>
      <c r="Q45" s="919" t="s">
        <v>224</v>
      </c>
      <c r="R45" s="918"/>
      <c r="S45" s="920">
        <f>(SUM(C$48:C$50)/SUM(C$51:C$60))*100</f>
        <v>30.734366757540499</v>
      </c>
    </row>
    <row r="46" spans="1:19" x14ac:dyDescent="0.25">
      <c r="A46" s="922" t="s">
        <v>200</v>
      </c>
      <c r="B46" s="923"/>
      <c r="C46" s="923"/>
      <c r="D46" s="923"/>
      <c r="E46" s="923"/>
      <c r="F46" s="923"/>
      <c r="G46" s="924"/>
      <c r="Q46" s="919" t="s">
        <v>225</v>
      </c>
      <c r="R46" s="918"/>
      <c r="S46" s="920">
        <f>(SUM(C$61:C$65)/SUM(C$51:C$60))*100</f>
        <v>39.369268199226518</v>
      </c>
    </row>
    <row r="47" spans="1:19" x14ac:dyDescent="0.25">
      <c r="A47" s="799" t="s">
        <v>1</v>
      </c>
      <c r="B47" s="793">
        <v>2010</v>
      </c>
      <c r="C47" s="793">
        <v>2015</v>
      </c>
      <c r="D47" s="793">
        <v>2020</v>
      </c>
      <c r="E47" s="793">
        <v>2025</v>
      </c>
      <c r="F47" s="793">
        <v>2030</v>
      </c>
      <c r="G47" s="802">
        <v>2035</v>
      </c>
      <c r="Q47" s="919" t="s">
        <v>226</v>
      </c>
      <c r="R47" s="918"/>
      <c r="S47" s="920">
        <f>(SUM(C$61:C$65)/SUM(C$48:C$50))*100</f>
        <v>128.09526387774849</v>
      </c>
    </row>
    <row r="48" spans="1:19" x14ac:dyDescent="0.25">
      <c r="A48" s="799" t="s">
        <v>2</v>
      </c>
      <c r="B48" s="793">
        <v>345</v>
      </c>
      <c r="C48" s="794">
        <v>309.81316462179109</v>
      </c>
      <c r="D48" s="794">
        <v>348.1146982055202</v>
      </c>
      <c r="E48" s="794">
        <v>370.29291562505966</v>
      </c>
      <c r="F48" s="794">
        <v>354.06428352255841</v>
      </c>
      <c r="G48" s="803">
        <v>318.80833430880011</v>
      </c>
      <c r="Q48" s="919" t="s">
        <v>227</v>
      </c>
      <c r="R48" s="918"/>
      <c r="S48" s="921">
        <f>(C$21/C$43)*100</f>
        <v>96.155468081853513</v>
      </c>
    </row>
    <row r="49" spans="1:19" x14ac:dyDescent="0.25">
      <c r="A49" s="799" t="s">
        <v>3</v>
      </c>
      <c r="B49" s="793">
        <v>361</v>
      </c>
      <c r="C49" s="794">
        <v>323.43421355910914</v>
      </c>
      <c r="D49" s="794">
        <v>289.59624183942515</v>
      </c>
      <c r="E49" s="794">
        <v>329.0812695731085</v>
      </c>
      <c r="F49" s="794">
        <v>347.85964284785359</v>
      </c>
      <c r="G49" s="803">
        <v>329.37693706900018</v>
      </c>
      <c r="Q49" s="919" t="s">
        <v>228</v>
      </c>
      <c r="R49" s="918"/>
      <c r="S49" s="921">
        <f>(SUM(C$48)/SUM(C$28:C$33))*1000</f>
        <v>374.16874297093341</v>
      </c>
    </row>
    <row r="50" spans="1:19" x14ac:dyDescent="0.25">
      <c r="A50" s="799" t="s">
        <v>4</v>
      </c>
      <c r="B50" s="793">
        <v>364</v>
      </c>
      <c r="C50" s="794">
        <v>339.80390991389322</v>
      </c>
      <c r="D50" s="794">
        <v>302.7178027294716</v>
      </c>
      <c r="E50" s="794">
        <v>270.33292647310759</v>
      </c>
      <c r="F50" s="794">
        <v>311.12504411459895</v>
      </c>
      <c r="G50" s="803">
        <v>326.26750103592713</v>
      </c>
      <c r="Q50" s="919" t="s">
        <v>229</v>
      </c>
      <c r="R50" s="918"/>
      <c r="S50" s="921">
        <f>(SUM(C$52:C$54)/SUM(C$48:C$51,C$55:C$65))*100</f>
        <v>18.652097212409444</v>
      </c>
    </row>
    <row r="51" spans="1:19" x14ac:dyDescent="0.25">
      <c r="A51" s="799" t="s">
        <v>5</v>
      </c>
      <c r="B51" s="793">
        <v>380</v>
      </c>
      <c r="C51" s="794">
        <v>341.79567613132559</v>
      </c>
      <c r="D51" s="794">
        <v>318.86440655072158</v>
      </c>
      <c r="E51" s="794">
        <v>282.35001872833629</v>
      </c>
      <c r="F51" s="794">
        <v>251.55632426340526</v>
      </c>
      <c r="G51" s="803">
        <v>293.56704902091644</v>
      </c>
      <c r="Q51" s="904"/>
      <c r="R51" s="904"/>
      <c r="S51" s="904"/>
    </row>
    <row r="52" spans="1:19" x14ac:dyDescent="0.25">
      <c r="A52" s="799" t="s">
        <v>6</v>
      </c>
      <c r="B52" s="793">
        <v>253</v>
      </c>
      <c r="C52" s="794">
        <v>363.60513424765202</v>
      </c>
      <c r="D52" s="794">
        <v>318.21541524382269</v>
      </c>
      <c r="E52" s="794">
        <v>297.27705183613062</v>
      </c>
      <c r="F52" s="794">
        <v>261.48229666763996</v>
      </c>
      <c r="G52" s="803">
        <v>232.39039128946291</v>
      </c>
      <c r="Q52" s="904"/>
      <c r="R52" s="904"/>
      <c r="S52" s="904"/>
    </row>
    <row r="53" spans="1:19" x14ac:dyDescent="0.25">
      <c r="A53" s="799" t="s">
        <v>7</v>
      </c>
      <c r="B53" s="793">
        <v>263</v>
      </c>
      <c r="C53" s="794">
        <v>236.10073414606353</v>
      </c>
      <c r="D53" s="794">
        <v>347.02809808824236</v>
      </c>
      <c r="E53" s="794">
        <v>294.42273657006308</v>
      </c>
      <c r="F53" s="794">
        <v>275.96428428416067</v>
      </c>
      <c r="G53" s="803">
        <v>240.86062117675044</v>
      </c>
      <c r="Q53" s="904"/>
      <c r="R53" s="904"/>
      <c r="S53" s="904"/>
    </row>
    <row r="54" spans="1:19" x14ac:dyDescent="0.25">
      <c r="A54" s="799" t="s">
        <v>8</v>
      </c>
      <c r="B54" s="793">
        <v>261</v>
      </c>
      <c r="C54" s="794">
        <v>246.89226769560213</v>
      </c>
      <c r="D54" s="794">
        <v>220.19041459248814</v>
      </c>
      <c r="E54" s="794">
        <v>331.74646695567446</v>
      </c>
      <c r="F54" s="794">
        <v>271.49735317848052</v>
      </c>
      <c r="G54" s="803">
        <v>256.16223944134214</v>
      </c>
      <c r="Q54" s="904"/>
      <c r="R54" s="904"/>
      <c r="S54" s="904"/>
    </row>
    <row r="55" spans="1:19" x14ac:dyDescent="0.25">
      <c r="A55" s="799" t="s">
        <v>9</v>
      </c>
      <c r="B55" s="793">
        <v>274</v>
      </c>
      <c r="C55" s="794">
        <v>244.25735901526608</v>
      </c>
      <c r="D55" s="794">
        <v>231.15113102246806</v>
      </c>
      <c r="E55" s="794">
        <v>204.65711287996211</v>
      </c>
      <c r="F55" s="794">
        <v>317.01197624300579</v>
      </c>
      <c r="G55" s="803">
        <v>248.73239302797381</v>
      </c>
      <c r="Q55" s="904"/>
      <c r="R55" s="904"/>
      <c r="S55" s="904"/>
    </row>
    <row r="56" spans="1:19" x14ac:dyDescent="0.25">
      <c r="A56" s="799" t="s">
        <v>10</v>
      </c>
      <c r="B56" s="793">
        <v>300</v>
      </c>
      <c r="C56" s="794">
        <v>254.95721254585723</v>
      </c>
      <c r="D56" s="794">
        <v>227.36864043529667</v>
      </c>
      <c r="E56" s="794">
        <v>215.35000823669259</v>
      </c>
      <c r="F56" s="794">
        <v>189.18103288571538</v>
      </c>
      <c r="G56" s="803">
        <v>302.0284790930217</v>
      </c>
      <c r="Q56" s="904"/>
      <c r="R56" s="904"/>
      <c r="S56" s="904"/>
    </row>
    <row r="57" spans="1:19" x14ac:dyDescent="0.25">
      <c r="A57" s="800" t="s">
        <v>11</v>
      </c>
      <c r="B57" s="795">
        <v>453</v>
      </c>
      <c r="C57" s="796">
        <v>271.90260963617317</v>
      </c>
      <c r="D57" s="796">
        <v>236.67262812534682</v>
      </c>
      <c r="E57" s="796">
        <v>210.95394485974583</v>
      </c>
      <c r="F57" s="796">
        <v>199.95751400090646</v>
      </c>
      <c r="G57" s="804">
        <v>174.01490521208274</v>
      </c>
      <c r="Q57" s="904"/>
      <c r="R57" s="904"/>
      <c r="S57" s="904"/>
    </row>
    <row r="58" spans="1:19" x14ac:dyDescent="0.25">
      <c r="A58" s="800" t="s">
        <v>12</v>
      </c>
      <c r="B58" s="795">
        <v>448</v>
      </c>
      <c r="C58" s="796">
        <v>420.75045727128895</v>
      </c>
      <c r="D58" s="796">
        <v>242.88933115029596</v>
      </c>
      <c r="E58" s="796">
        <v>217.92942796378247</v>
      </c>
      <c r="F58" s="796">
        <v>193.87843101689873</v>
      </c>
      <c r="G58" s="804">
        <v>183.79577016250499</v>
      </c>
      <c r="Q58" s="904"/>
      <c r="R58" s="904"/>
      <c r="S58" s="904"/>
    </row>
    <row r="59" spans="1:19" x14ac:dyDescent="0.25">
      <c r="A59" s="800" t="s">
        <v>13</v>
      </c>
      <c r="B59" s="795">
        <v>403</v>
      </c>
      <c r="C59" s="796">
        <v>416.33926702243298</v>
      </c>
      <c r="D59" s="796">
        <v>387.56505976691943</v>
      </c>
      <c r="E59" s="796">
        <v>214.12291446772932</v>
      </c>
      <c r="F59" s="796">
        <v>199.60443079145466</v>
      </c>
      <c r="G59" s="804">
        <v>176.74820329465501</v>
      </c>
      <c r="Q59" s="904"/>
      <c r="R59" s="904"/>
      <c r="S59" s="904"/>
    </row>
    <row r="60" spans="1:19" x14ac:dyDescent="0.25">
      <c r="A60" s="800" t="s">
        <v>14</v>
      </c>
      <c r="B60" s="795">
        <v>352</v>
      </c>
      <c r="C60" s="796">
        <v>369.4033056380664</v>
      </c>
      <c r="D60" s="796">
        <v>380.48788721885876</v>
      </c>
      <c r="E60" s="796">
        <v>350.85960093342067</v>
      </c>
      <c r="F60" s="796">
        <v>184.31539790319789</v>
      </c>
      <c r="G60" s="804">
        <v>180.29966714473659</v>
      </c>
      <c r="Q60" s="904"/>
      <c r="R60" s="904"/>
      <c r="S60" s="904"/>
    </row>
    <row r="61" spans="1:19" x14ac:dyDescent="0.25">
      <c r="A61" s="800" t="s">
        <v>15</v>
      </c>
      <c r="B61" s="795">
        <v>268</v>
      </c>
      <c r="C61" s="796">
        <v>318.4505732705681</v>
      </c>
      <c r="D61" s="796">
        <v>330.54321186272807</v>
      </c>
      <c r="E61" s="796">
        <v>339.80469125544687</v>
      </c>
      <c r="F61" s="796">
        <v>310.05289739569986</v>
      </c>
      <c r="G61" s="804">
        <v>153.72148117658196</v>
      </c>
      <c r="Q61" s="904"/>
      <c r="R61" s="904"/>
      <c r="S61" s="904"/>
    </row>
    <row r="62" spans="1:19" x14ac:dyDescent="0.25">
      <c r="A62" s="800" t="s">
        <v>16</v>
      </c>
      <c r="B62" s="795">
        <v>258</v>
      </c>
      <c r="C62" s="796">
        <v>234.48812489522442</v>
      </c>
      <c r="D62" s="796">
        <v>282.06544164053236</v>
      </c>
      <c r="E62" s="796">
        <v>288.75322176783476</v>
      </c>
      <c r="F62" s="796">
        <v>296.7852746874886</v>
      </c>
      <c r="G62" s="804">
        <v>267.38240183107507</v>
      </c>
      <c r="Q62" s="904"/>
      <c r="R62" s="904"/>
      <c r="S62" s="904"/>
    </row>
    <row r="63" spans="1:19" x14ac:dyDescent="0.25">
      <c r="A63" s="800" t="s">
        <v>17</v>
      </c>
      <c r="B63" s="795">
        <v>216</v>
      </c>
      <c r="C63" s="796">
        <v>213.29120767948478</v>
      </c>
      <c r="D63" s="796">
        <v>192.93386083368671</v>
      </c>
      <c r="E63" s="796">
        <v>235.25821637909991</v>
      </c>
      <c r="F63" s="796">
        <v>236.47129928519104</v>
      </c>
      <c r="G63" s="804">
        <v>243.68207685518644</v>
      </c>
      <c r="Q63" s="904"/>
      <c r="R63" s="904"/>
      <c r="S63" s="904"/>
    </row>
    <row r="64" spans="1:19" x14ac:dyDescent="0.25">
      <c r="A64" s="800" t="s">
        <v>18</v>
      </c>
      <c r="B64" s="795">
        <v>212</v>
      </c>
      <c r="C64" s="796">
        <v>166.68792888700125</v>
      </c>
      <c r="D64" s="796">
        <v>164.55161026478652</v>
      </c>
      <c r="E64" s="796">
        <v>148.91784343884723</v>
      </c>
      <c r="F64" s="796">
        <v>184.06862009190763</v>
      </c>
      <c r="G64" s="804">
        <v>179.61804867983886</v>
      </c>
      <c r="Q64" s="919" t="s">
        <v>223</v>
      </c>
      <c r="R64" s="918"/>
      <c r="S64" s="920">
        <f>(SUM(D$48:D$50,D$61:D$65)/SUM(D$51:D$60))*100</f>
        <v>77.211481175441293</v>
      </c>
    </row>
    <row r="65" spans="1:19" ht="15.75" thickBot="1" x14ac:dyDescent="0.3">
      <c r="A65" s="801" t="s">
        <v>19</v>
      </c>
      <c r="B65" s="797">
        <v>233</v>
      </c>
      <c r="C65" s="798">
        <v>313.51478041857791</v>
      </c>
      <c r="D65" s="798">
        <v>336.66556995820406</v>
      </c>
      <c r="E65" s="798">
        <v>349.72801890453894</v>
      </c>
      <c r="F65" s="798">
        <v>347.61278375522528</v>
      </c>
      <c r="G65" s="805">
        <v>371.54203222384092</v>
      </c>
      <c r="Q65" s="919" t="s">
        <v>224</v>
      </c>
      <c r="R65" s="918"/>
      <c r="S65" s="920">
        <f>(SUM(D$48:D$50)/SUM(D$51:D$60))*100</f>
        <v>32.312330805557195</v>
      </c>
    </row>
    <row r="66" spans="1:19" ht="15.75" thickTop="1" x14ac:dyDescent="0.25">
      <c r="A66" s="800" t="s">
        <v>20</v>
      </c>
      <c r="B66" s="795">
        <v>5644</v>
      </c>
      <c r="C66" s="796">
        <v>5385.4879265953787</v>
      </c>
      <c r="D66" s="796">
        <v>5157.621449528815</v>
      </c>
      <c r="E66" s="796">
        <v>4951.8383868485807</v>
      </c>
      <c r="F66" s="796">
        <v>4732.4888869353872</v>
      </c>
      <c r="G66" s="804">
        <v>4478.9985320436981</v>
      </c>
      <c r="Q66" s="919" t="s">
        <v>225</v>
      </c>
      <c r="R66" s="918"/>
      <c r="S66" s="920">
        <f>(SUM(D$61:D$65)/SUM(D$51:D$60))*100</f>
        <v>44.899150369884097</v>
      </c>
    </row>
    <row r="67" spans="1:19" x14ac:dyDescent="0.25">
      <c r="Q67" s="919" t="s">
        <v>226</v>
      </c>
      <c r="R67" s="918"/>
      <c r="S67" s="920">
        <f>(SUM(D$61:D$65)/SUM(D$48:D$50))*100</f>
        <v>138.95361074405119</v>
      </c>
    </row>
    <row r="68" spans="1:19" x14ac:dyDescent="0.25">
      <c r="Q68" s="919" t="s">
        <v>227</v>
      </c>
      <c r="R68" s="918"/>
      <c r="S68" s="921">
        <f>(D$21/D$43)*100</f>
        <v>95.453242504943091</v>
      </c>
    </row>
    <row r="69" spans="1:19" x14ac:dyDescent="0.25">
      <c r="Q69" s="919" t="s">
        <v>228</v>
      </c>
      <c r="R69" s="918"/>
      <c r="S69" s="921">
        <f>(SUM(D$48)/SUM(D$28:D$33))*1000</f>
        <v>424.78474731601517</v>
      </c>
    </row>
    <row r="70" spans="1:19" x14ac:dyDescent="0.25">
      <c r="Q70" s="919" t="s">
        <v>229</v>
      </c>
      <c r="R70" s="918"/>
      <c r="S70" s="921">
        <f>(SUM(D$52:D$54)/SUM(D$48:D$51,D$55:D$65))*100</f>
        <v>20.725539865629806</v>
      </c>
    </row>
    <row r="71" spans="1:19" x14ac:dyDescent="0.25">
      <c r="Q71" s="904"/>
      <c r="R71" s="904"/>
      <c r="S71" s="904"/>
    </row>
    <row r="72" spans="1:19" x14ac:dyDescent="0.25">
      <c r="Q72" s="904"/>
      <c r="R72" s="904"/>
      <c r="S72" s="904"/>
    </row>
    <row r="73" spans="1:19" x14ac:dyDescent="0.25">
      <c r="Q73" s="904"/>
      <c r="R73" s="904"/>
      <c r="S73" s="904"/>
    </row>
    <row r="74" spans="1:19" x14ac:dyDescent="0.25">
      <c r="Q74" s="904"/>
      <c r="R74" s="904"/>
      <c r="S74" s="904"/>
    </row>
    <row r="75" spans="1:19" x14ac:dyDescent="0.25">
      <c r="Q75" s="904"/>
      <c r="R75" s="904"/>
      <c r="S75" s="904"/>
    </row>
    <row r="76" spans="1:19" x14ac:dyDescent="0.25">
      <c r="Q76" s="904"/>
      <c r="R76" s="904"/>
      <c r="S76" s="904"/>
    </row>
    <row r="77" spans="1:19" x14ac:dyDescent="0.25">
      <c r="Q77" s="904"/>
      <c r="R77" s="904"/>
      <c r="S77" s="904"/>
    </row>
    <row r="78" spans="1:19" x14ac:dyDescent="0.25">
      <c r="Q78" s="904"/>
      <c r="R78" s="904"/>
      <c r="S78" s="904"/>
    </row>
    <row r="79" spans="1:19" x14ac:dyDescent="0.25">
      <c r="Q79" s="904"/>
      <c r="R79" s="904"/>
      <c r="S79" s="904"/>
    </row>
    <row r="80" spans="1:19" x14ac:dyDescent="0.25">
      <c r="Q80" s="904"/>
      <c r="R80" s="904"/>
      <c r="S80" s="904"/>
    </row>
    <row r="81" spans="17:19" x14ac:dyDescent="0.25">
      <c r="Q81" s="904"/>
      <c r="R81" s="904"/>
      <c r="S81" s="904"/>
    </row>
    <row r="82" spans="17:19" x14ac:dyDescent="0.25">
      <c r="Q82" s="904"/>
      <c r="R82" s="904"/>
      <c r="S82" s="904"/>
    </row>
    <row r="83" spans="17:19" x14ac:dyDescent="0.25">
      <c r="Q83" s="904"/>
      <c r="R83" s="904"/>
      <c r="S83" s="904"/>
    </row>
    <row r="84" spans="17:19" x14ac:dyDescent="0.25">
      <c r="Q84" s="919" t="s">
        <v>223</v>
      </c>
      <c r="R84" s="918"/>
      <c r="S84" s="920">
        <f>(SUM(E$48:E$50,E$61:E$65)/SUM(E$51:E$60))*100</f>
        <v>89.02532537855717</v>
      </c>
    </row>
    <row r="85" spans="17:19" x14ac:dyDescent="0.25">
      <c r="Q85" s="919" t="s">
        <v>224</v>
      </c>
      <c r="R85" s="918"/>
      <c r="S85" s="920">
        <f>(SUM(E$48:E$50)/SUM(E$51:E$60))*100</f>
        <v>37.01639431375262</v>
      </c>
    </row>
    <row r="86" spans="17:19" x14ac:dyDescent="0.25">
      <c r="Q86" s="919" t="s">
        <v>225</v>
      </c>
      <c r="R86" s="918"/>
      <c r="S86" s="920">
        <f>(SUM(E$61:E$65)/SUM(E$51:E$60))*100</f>
        <v>52.008931064804543</v>
      </c>
    </row>
    <row r="87" spans="17:19" x14ac:dyDescent="0.25">
      <c r="Q87" s="919" t="s">
        <v>226</v>
      </c>
      <c r="R87" s="918"/>
      <c r="S87" s="920">
        <f>(SUM(E$61:E$65)/SUM(E$48:E$50))*100</f>
        <v>140.50242339644026</v>
      </c>
    </row>
    <row r="88" spans="17:19" x14ac:dyDescent="0.25">
      <c r="Q88" s="919" t="s">
        <v>227</v>
      </c>
      <c r="R88" s="918"/>
      <c r="S88" s="921">
        <f>(E$21/E$43)*100</f>
        <v>94.892965116482046</v>
      </c>
    </row>
    <row r="89" spans="17:19" x14ac:dyDescent="0.25">
      <c r="Q89" s="919" t="s">
        <v>228</v>
      </c>
      <c r="R89" s="918"/>
      <c r="S89" s="921">
        <f>(SUM(E$48)/SUM(E$28:E$33))*1000</f>
        <v>469.42541493354821</v>
      </c>
    </row>
    <row r="90" spans="17:19" x14ac:dyDescent="0.25">
      <c r="Q90" s="919" t="s">
        <v>229</v>
      </c>
      <c r="R90" s="918"/>
      <c r="S90" s="921">
        <f>(SUM(E$52:E$54)/SUM(E$48:E$51,E$55:E$65))*100</f>
        <v>22.923445017778402</v>
      </c>
    </row>
    <row r="91" spans="17:19" x14ac:dyDescent="0.25">
      <c r="Q91" s="904"/>
      <c r="R91" s="904"/>
      <c r="S91" s="904"/>
    </row>
    <row r="92" spans="17:19" x14ac:dyDescent="0.25">
      <c r="Q92" s="904"/>
      <c r="R92" s="904"/>
      <c r="S92" s="904"/>
    </row>
    <row r="93" spans="17:19" x14ac:dyDescent="0.25">
      <c r="Q93" s="904"/>
      <c r="R93" s="904"/>
      <c r="S93" s="904"/>
    </row>
    <row r="94" spans="17:19" x14ac:dyDescent="0.25">
      <c r="Q94" s="904"/>
      <c r="R94" s="904"/>
      <c r="S94" s="904"/>
    </row>
    <row r="95" spans="17:19" x14ac:dyDescent="0.25">
      <c r="Q95" s="904"/>
      <c r="R95" s="904"/>
      <c r="S95" s="904"/>
    </row>
    <row r="96" spans="17:19" x14ac:dyDescent="0.25">
      <c r="Q96" s="904"/>
      <c r="R96" s="904"/>
      <c r="S96" s="904"/>
    </row>
    <row r="97" spans="17:19" x14ac:dyDescent="0.25">
      <c r="Q97" s="904"/>
      <c r="R97" s="904"/>
      <c r="S97" s="904"/>
    </row>
    <row r="98" spans="17:19" x14ac:dyDescent="0.25">
      <c r="Q98" s="904"/>
      <c r="R98" s="904"/>
      <c r="S98" s="904"/>
    </row>
    <row r="99" spans="17:19" x14ac:dyDescent="0.25">
      <c r="Q99" s="904"/>
      <c r="R99" s="904"/>
      <c r="S99" s="904"/>
    </row>
    <row r="100" spans="17:19" x14ac:dyDescent="0.25">
      <c r="Q100" s="904"/>
      <c r="R100" s="904"/>
      <c r="S100" s="904"/>
    </row>
    <row r="101" spans="17:19" x14ac:dyDescent="0.25">
      <c r="Q101" s="904"/>
      <c r="R101" s="904"/>
      <c r="S101" s="904"/>
    </row>
    <row r="102" spans="17:19" x14ac:dyDescent="0.25">
      <c r="Q102" s="904"/>
      <c r="R102" s="904"/>
      <c r="S102" s="904"/>
    </row>
    <row r="103" spans="17:19" x14ac:dyDescent="0.25">
      <c r="Q103" s="904"/>
      <c r="R103" s="904"/>
      <c r="S103" s="904"/>
    </row>
    <row r="104" spans="17:19" x14ac:dyDescent="0.25">
      <c r="Q104" s="919" t="s">
        <v>223</v>
      </c>
      <c r="R104" s="918"/>
      <c r="S104" s="920">
        <f>(SUM(F$48:F$50,F$61:F$65)/SUM(F$51:F$60))*100</f>
        <v>101.85931976762859</v>
      </c>
    </row>
    <row r="105" spans="17:19" x14ac:dyDescent="0.25">
      <c r="Q105" s="919" t="s">
        <v>224</v>
      </c>
      <c r="R105" s="918"/>
      <c r="S105" s="920">
        <f>(SUM(F$48:F$50)/SUM(F$51:F$60))*100</f>
        <v>43.210534870547626</v>
      </c>
    </row>
    <row r="106" spans="17:19" x14ac:dyDescent="0.25">
      <c r="Q106" s="919" t="s">
        <v>225</v>
      </c>
      <c r="R106" s="918"/>
      <c r="S106" s="920">
        <f>(SUM(F$61:F$65)/SUM(F$51:F$60))*100</f>
        <v>58.648784897080944</v>
      </c>
    </row>
    <row r="107" spans="17:19" x14ac:dyDescent="0.25">
      <c r="Q107" s="919" t="s">
        <v>226</v>
      </c>
      <c r="R107" s="918"/>
      <c r="S107" s="920">
        <f>(SUM(F$61:F$65)/SUM(F$48:F$50))*100</f>
        <v>135.72797715368262</v>
      </c>
    </row>
    <row r="108" spans="17:19" x14ac:dyDescent="0.25">
      <c r="Q108" s="919" t="s">
        <v>227</v>
      </c>
      <c r="R108" s="918"/>
      <c r="S108" s="921">
        <f>(F$21/F$43)*100</f>
        <v>94.340767585518748</v>
      </c>
    </row>
    <row r="109" spans="17:19" x14ac:dyDescent="0.25">
      <c r="Q109" s="919" t="s">
        <v>228</v>
      </c>
      <c r="R109" s="918"/>
      <c r="S109" s="921">
        <f>(SUM(F$48)/SUM(F$28:F$33))*1000</f>
        <v>462.37638070608722</v>
      </c>
    </row>
    <row r="110" spans="17:19" x14ac:dyDescent="0.25">
      <c r="Q110" s="919" t="s">
        <v>229</v>
      </c>
      <c r="R110" s="918"/>
      <c r="S110" s="921">
        <f>(SUM(F$52:F$54)/SUM(F$48:F$51,F$55:F$65))*100</f>
        <v>20.617679773285968</v>
      </c>
    </row>
    <row r="111" spans="17:19" x14ac:dyDescent="0.25">
      <c r="Q111" s="904"/>
      <c r="R111" s="904"/>
      <c r="S111" s="904"/>
    </row>
    <row r="112" spans="17:19" x14ac:dyDescent="0.25">
      <c r="Q112" s="904"/>
      <c r="R112" s="904"/>
      <c r="S112" s="904"/>
    </row>
    <row r="113" spans="17:19" x14ac:dyDescent="0.25">
      <c r="Q113" s="904"/>
      <c r="R113" s="904"/>
      <c r="S113" s="904"/>
    </row>
    <row r="114" spans="17:19" x14ac:dyDescent="0.25">
      <c r="Q114" s="904"/>
      <c r="R114" s="904"/>
      <c r="S114" s="904"/>
    </row>
    <row r="115" spans="17:19" x14ac:dyDescent="0.25">
      <c r="Q115" s="904"/>
      <c r="R115" s="904"/>
      <c r="S115" s="904"/>
    </row>
    <row r="116" spans="17:19" x14ac:dyDescent="0.25">
      <c r="Q116" s="904"/>
      <c r="R116" s="904"/>
      <c r="S116" s="904"/>
    </row>
    <row r="117" spans="17:19" x14ac:dyDescent="0.25">
      <c r="Q117" s="904"/>
      <c r="R117" s="904"/>
      <c r="S117" s="904"/>
    </row>
    <row r="118" spans="17:19" x14ac:dyDescent="0.25">
      <c r="Q118" s="904"/>
      <c r="R118" s="904"/>
      <c r="S118" s="904"/>
    </row>
    <row r="119" spans="17:19" x14ac:dyDescent="0.25">
      <c r="Q119" s="904"/>
      <c r="R119" s="904"/>
      <c r="S119" s="904"/>
    </row>
    <row r="120" spans="17:19" x14ac:dyDescent="0.25">
      <c r="Q120" s="904"/>
      <c r="R120" s="904"/>
      <c r="S120" s="904"/>
    </row>
    <row r="121" spans="17:19" x14ac:dyDescent="0.25">
      <c r="Q121" s="904"/>
      <c r="R121" s="904"/>
      <c r="S121" s="904"/>
    </row>
    <row r="122" spans="17:19" x14ac:dyDescent="0.25">
      <c r="Q122" s="904"/>
      <c r="R122" s="904"/>
      <c r="S122" s="904"/>
    </row>
    <row r="123" spans="17:19" x14ac:dyDescent="0.25">
      <c r="Q123" s="904"/>
      <c r="R123" s="904"/>
      <c r="S123" s="904"/>
    </row>
    <row r="124" spans="17:19" x14ac:dyDescent="0.25">
      <c r="Q124" s="919" t="s">
        <v>223</v>
      </c>
      <c r="R124" s="918"/>
      <c r="S124" s="920">
        <f>(SUM(G$48:G$50,G$61:G$65)/SUM(G$51:G$60))*100</f>
        <v>95.709127075661627</v>
      </c>
    </row>
    <row r="125" spans="17:19" x14ac:dyDescent="0.25">
      <c r="Q125" s="919" t="s">
        <v>224</v>
      </c>
      <c r="R125" s="918"/>
      <c r="S125" s="920">
        <f>(SUM(G$48:G$50)/SUM(G$51:G$60))*100</f>
        <v>42.578558599913457</v>
      </c>
    </row>
    <row r="126" spans="17:19" x14ac:dyDescent="0.25">
      <c r="Q126" s="919" t="s">
        <v>225</v>
      </c>
      <c r="R126" s="918"/>
      <c r="S126" s="920">
        <f>(SUM(G$61:G$65)/SUM(G$51:G$60))*100</f>
        <v>53.130568475748149</v>
      </c>
    </row>
    <row r="127" spans="17:19" x14ac:dyDescent="0.25">
      <c r="Q127" s="919" t="s">
        <v>226</v>
      </c>
      <c r="R127" s="918"/>
      <c r="S127" s="920">
        <f>(SUM(G$61:G$65)/SUM(G$48:G$50))*100</f>
        <v>124.78244971838042</v>
      </c>
    </row>
    <row r="128" spans="17:19" x14ac:dyDescent="0.25">
      <c r="Q128" s="919" t="s">
        <v>227</v>
      </c>
      <c r="R128" s="918"/>
      <c r="S128" s="921">
        <f>(G$21/G$43)*100</f>
        <v>93.738499389559109</v>
      </c>
    </row>
    <row r="129" spans="17:19" x14ac:dyDescent="0.25">
      <c r="Q129" s="919" t="s">
        <v>228</v>
      </c>
      <c r="R129" s="918"/>
      <c r="S129" s="921">
        <f>(SUM(G$48)/SUM(G$28:G$33))*1000</f>
        <v>406.84142660024651</v>
      </c>
    </row>
    <row r="130" spans="17:19" x14ac:dyDescent="0.25">
      <c r="Q130" s="919" t="s">
        <v>229</v>
      </c>
      <c r="R130" s="918"/>
      <c r="S130" s="921">
        <f>(SUM(G$52:G$54)/SUM(G$48:G$51,G$55:G$65))*100</f>
        <v>19.453171415295063</v>
      </c>
    </row>
    <row r="147" spans="4:8" x14ac:dyDescent="0.25">
      <c r="D147" s="19"/>
      <c r="E147" s="19"/>
      <c r="F147" s="19"/>
      <c r="G147" s="19"/>
      <c r="H147" s="19"/>
    </row>
  </sheetData>
  <mergeCells count="3">
    <mergeCell ref="A1:G1"/>
    <mergeCell ref="A23:G23"/>
    <mergeCell ref="A46:G46"/>
  </mergeCells>
  <pageMargins left="0.7" right="0.7" top="0.75" bottom="0.75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Z147"/>
  <sheetViews>
    <sheetView topLeftCell="A112" workbookViewId="0">
      <selection activeCell="E139" sqref="E139"/>
    </sheetView>
  </sheetViews>
  <sheetFormatPr defaultRowHeight="15" x14ac:dyDescent="0.25"/>
  <cols>
    <col min="1" max="9" width="9.140625" style="18"/>
    <col min="10" max="11" width="11.140625" style="18" bestFit="1" customWidth="1"/>
    <col min="12" max="12" width="11.140625" style="18" customWidth="1"/>
    <col min="13" max="14" width="11.140625" style="18" bestFit="1" customWidth="1"/>
    <col min="15" max="15" width="11.140625" style="18" customWidth="1"/>
    <col min="16" max="17" width="11.140625" style="18" bestFit="1" customWidth="1"/>
    <col min="18" max="18" width="11.140625" style="18" customWidth="1"/>
    <col min="19" max="20" width="11.140625" style="18" bestFit="1" customWidth="1"/>
    <col min="21" max="21" width="11.140625" style="18" customWidth="1"/>
    <col min="22" max="23" width="11.140625" style="18" bestFit="1" customWidth="1"/>
    <col min="24" max="24" width="11.140625" style="18" customWidth="1"/>
    <col min="25" max="26" width="11.140625" style="18" bestFit="1" customWidth="1"/>
    <col min="27" max="16384" width="9.140625" style="18"/>
  </cols>
  <sheetData>
    <row r="1" spans="1:26" x14ac:dyDescent="0.25">
      <c r="A1" s="922" t="s">
        <v>201</v>
      </c>
      <c r="B1" s="923"/>
      <c r="C1" s="923"/>
      <c r="D1" s="923"/>
      <c r="E1" s="923"/>
      <c r="F1" s="923"/>
      <c r="G1" s="924"/>
      <c r="J1" s="20" t="s">
        <v>23</v>
      </c>
      <c r="K1" s="20" t="s">
        <v>24</v>
      </c>
      <c r="L1" s="20"/>
      <c r="M1" s="20" t="s">
        <v>23</v>
      </c>
      <c r="N1" s="20" t="s">
        <v>24</v>
      </c>
      <c r="O1" s="20"/>
      <c r="P1" s="20" t="s">
        <v>23</v>
      </c>
      <c r="Q1" s="20" t="s">
        <v>24</v>
      </c>
      <c r="R1" s="20"/>
      <c r="S1" s="20" t="s">
        <v>23</v>
      </c>
      <c r="T1" s="20" t="s">
        <v>24</v>
      </c>
      <c r="U1" s="20"/>
      <c r="V1" s="20" t="s">
        <v>23</v>
      </c>
      <c r="W1" s="20" t="s">
        <v>24</v>
      </c>
      <c r="X1" s="20"/>
      <c r="Y1" s="20" t="s">
        <v>23</v>
      </c>
      <c r="Z1" s="20" t="s">
        <v>24</v>
      </c>
    </row>
    <row r="2" spans="1:26" x14ac:dyDescent="0.25">
      <c r="A2" s="813" t="s">
        <v>1</v>
      </c>
      <c r="B2" s="807">
        <v>2010</v>
      </c>
      <c r="C2" s="807">
        <v>2015</v>
      </c>
      <c r="D2" s="807">
        <v>2020</v>
      </c>
      <c r="E2" s="807">
        <v>2025</v>
      </c>
      <c r="F2" s="807">
        <v>2030</v>
      </c>
      <c r="G2" s="816">
        <v>2035</v>
      </c>
      <c r="J2" s="1">
        <f>B2</f>
        <v>2010</v>
      </c>
      <c r="K2" s="1">
        <f>B24</f>
        <v>2010</v>
      </c>
      <c r="L2" s="1"/>
      <c r="M2" s="1">
        <v>2015</v>
      </c>
      <c r="N2" s="1">
        <v>2015</v>
      </c>
      <c r="O2" s="1"/>
      <c r="P2" s="1">
        <v>2020</v>
      </c>
      <c r="Q2" s="1">
        <v>2020</v>
      </c>
      <c r="R2" s="1"/>
      <c r="S2" s="1">
        <v>2025</v>
      </c>
      <c r="T2" s="1">
        <v>2025</v>
      </c>
      <c r="U2" s="1"/>
      <c r="V2" s="1">
        <v>2030</v>
      </c>
      <c r="W2" s="1">
        <v>2030</v>
      </c>
      <c r="X2" s="1"/>
      <c r="Y2" s="1">
        <v>2035</v>
      </c>
      <c r="Z2" s="1">
        <v>2035</v>
      </c>
    </row>
    <row r="3" spans="1:26" x14ac:dyDescent="0.25">
      <c r="A3" s="813" t="s">
        <v>2</v>
      </c>
      <c r="B3" s="807">
        <v>611</v>
      </c>
      <c r="C3" s="808">
        <v>675.56210850168998</v>
      </c>
      <c r="D3" s="808">
        <v>676.07964519088978</v>
      </c>
      <c r="E3" s="808">
        <v>698.84256689687027</v>
      </c>
      <c r="F3" s="808">
        <v>731.31120595417337</v>
      </c>
      <c r="G3" s="817">
        <v>766.94691119887875</v>
      </c>
      <c r="I3" s="21" t="s">
        <v>2</v>
      </c>
      <c r="J3" s="20">
        <f>-B3/B$66</f>
        <v>-6.3566375364128166E-2</v>
      </c>
      <c r="K3" s="20">
        <f>B25/B$66</f>
        <v>6.2421972534332085E-2</v>
      </c>
      <c r="L3" s="21" t="s">
        <v>2</v>
      </c>
      <c r="M3" s="20">
        <f>-C3/C$66</f>
        <v>-6.8024580797026959E-2</v>
      </c>
      <c r="N3" s="20">
        <f>C25/C$66</f>
        <v>6.5255242570416566E-2</v>
      </c>
      <c r="O3" s="21" t="s">
        <v>2</v>
      </c>
      <c r="P3" s="20">
        <f>-D3/D$66</f>
        <v>-6.6063927634593289E-2</v>
      </c>
      <c r="Q3" s="20">
        <f>D25/D$66</f>
        <v>6.3479445171620894E-2</v>
      </c>
      <c r="R3" s="21" t="s">
        <v>2</v>
      </c>
      <c r="S3" s="20">
        <f>-E3/E$66</f>
        <v>-6.6186462962597628E-2</v>
      </c>
      <c r="T3" s="20">
        <f>E25/E$66</f>
        <v>6.3590555465985285E-2</v>
      </c>
      <c r="U3" s="21" t="s">
        <v>2</v>
      </c>
      <c r="V3" s="20">
        <f>-F3/F$66</f>
        <v>-6.6933568631272769E-2</v>
      </c>
      <c r="W3" s="20">
        <f>F25/F$66</f>
        <v>6.4308742626081827E-2</v>
      </c>
      <c r="X3" s="21" t="s">
        <v>2</v>
      </c>
      <c r="Y3" s="20">
        <f>-G3/G$66</f>
        <v>-6.7596144159761701E-2</v>
      </c>
      <c r="Z3" s="20">
        <f>G25/G$66</f>
        <v>6.49453139279553E-2</v>
      </c>
    </row>
    <row r="4" spans="1:26" x14ac:dyDescent="0.25">
      <c r="A4" s="813" t="s">
        <v>3</v>
      </c>
      <c r="B4" s="807">
        <v>586</v>
      </c>
      <c r="C4" s="808">
        <v>560.62453512256468</v>
      </c>
      <c r="D4" s="808">
        <v>628.08089287395137</v>
      </c>
      <c r="E4" s="808">
        <v>624.90258798852153</v>
      </c>
      <c r="F4" s="808">
        <v>649.13469791093485</v>
      </c>
      <c r="G4" s="817">
        <v>681.1846941821276</v>
      </c>
      <c r="I4" s="21" t="s">
        <v>3</v>
      </c>
      <c r="J4" s="20">
        <f t="shared" ref="J4:J20" si="0">-B4/B$66</f>
        <v>-6.0965459841864335E-2</v>
      </c>
      <c r="K4" s="20">
        <f t="shared" ref="K4:K20" si="1">B26/B$66</f>
        <v>5.8156471077819391E-2</v>
      </c>
      <c r="L4" s="21" t="s">
        <v>3</v>
      </c>
      <c r="M4" s="20">
        <f t="shared" ref="M4:M20" si="2">-C4/C$66</f>
        <v>-5.6451136773822151E-2</v>
      </c>
      <c r="N4" s="20">
        <f t="shared" ref="N4:N20" si="3">C26/C$66</f>
        <v>5.5730031021494555E-2</v>
      </c>
      <c r="O4" s="21" t="s">
        <v>3</v>
      </c>
      <c r="P4" s="20">
        <f t="shared" ref="P4:P20" si="4">-D4/D$66</f>
        <v>-6.1373672392961709E-2</v>
      </c>
      <c r="Q4" s="20">
        <f t="shared" ref="Q4:Q20" si="5">D26/D$66</f>
        <v>5.8933466361867311E-2</v>
      </c>
      <c r="R4" s="21" t="s">
        <v>3</v>
      </c>
      <c r="S4" s="20">
        <f t="shared" ref="S4:S20" si="6">-E4/E$66</f>
        <v>-5.9183704534181994E-2</v>
      </c>
      <c r="T4" s="20">
        <f t="shared" ref="T4:T20" si="7">E26/E$66</f>
        <v>5.7040169962525845E-2</v>
      </c>
      <c r="U4" s="21" t="s">
        <v>3</v>
      </c>
      <c r="V4" s="20">
        <f t="shared" ref="V4:V20" si="8">-F4/F$66</f>
        <v>-5.9412328841416305E-2</v>
      </c>
      <c r="W4" s="20">
        <f t="shared" ref="W4:W20" si="9">F26/F$66</f>
        <v>5.7238714171048359E-2</v>
      </c>
      <c r="X4" s="21" t="s">
        <v>3</v>
      </c>
      <c r="Y4" s="20">
        <f t="shared" ref="Y4:Y20" si="10">-G4/G$66</f>
        <v>-6.0037348237547222E-2</v>
      </c>
      <c r="Z4" s="20">
        <f t="shared" ref="Z4:Z20" si="11">G26/G$66</f>
        <v>5.784273704813047E-2</v>
      </c>
    </row>
    <row r="5" spans="1:26" x14ac:dyDescent="0.25">
      <c r="A5" s="813" t="s">
        <v>4</v>
      </c>
      <c r="B5" s="807">
        <v>493</v>
      </c>
      <c r="C5" s="808">
        <v>546.39663351575496</v>
      </c>
      <c r="D5" s="808">
        <v>518.27403193799944</v>
      </c>
      <c r="E5" s="808">
        <v>588.88067969362294</v>
      </c>
      <c r="F5" s="808">
        <v>581.8622707475663</v>
      </c>
      <c r="G5" s="817">
        <v>607.93510640681166</v>
      </c>
      <c r="I5" s="21" t="s">
        <v>4</v>
      </c>
      <c r="J5" s="20">
        <f t="shared" si="0"/>
        <v>-5.1290054099042866E-2</v>
      </c>
      <c r="K5" s="20">
        <f t="shared" si="1"/>
        <v>4.8585101955888471E-2</v>
      </c>
      <c r="L5" s="21" t="s">
        <v>4</v>
      </c>
      <c r="M5" s="20">
        <f t="shared" si="2"/>
        <v>-5.5018482351312965E-2</v>
      </c>
      <c r="N5" s="20">
        <f t="shared" si="3"/>
        <v>5.2465013728231071E-2</v>
      </c>
      <c r="O5" s="21" t="s">
        <v>4</v>
      </c>
      <c r="P5" s="20">
        <f t="shared" si="4"/>
        <v>-5.0643764213864934E-2</v>
      </c>
      <c r="Q5" s="20">
        <f t="shared" si="5"/>
        <v>5.008991010139819E-2</v>
      </c>
      <c r="R5" s="21" t="s">
        <v>4</v>
      </c>
      <c r="S5" s="20">
        <f t="shared" si="6"/>
        <v>-5.5772116843138798E-2</v>
      </c>
      <c r="T5" s="20">
        <f t="shared" si="7"/>
        <v>5.34059888500538E-2</v>
      </c>
      <c r="U5" s="21" t="s">
        <v>4</v>
      </c>
      <c r="V5" s="20">
        <f t="shared" si="8"/>
        <v>-5.3255191382191064E-2</v>
      </c>
      <c r="W5" s="20">
        <f t="shared" si="9"/>
        <v>5.1306758672976308E-2</v>
      </c>
      <c r="X5" s="21" t="s">
        <v>4</v>
      </c>
      <c r="Y5" s="20">
        <f t="shared" si="10"/>
        <v>-5.3581373746218422E-2</v>
      </c>
      <c r="Z5" s="20">
        <f t="shared" si="11"/>
        <v>5.157771352232967E-2</v>
      </c>
    </row>
    <row r="6" spans="1:26" x14ac:dyDescent="0.25">
      <c r="A6" s="813" t="s">
        <v>5</v>
      </c>
      <c r="B6" s="807">
        <v>461</v>
      </c>
      <c r="C6" s="808">
        <v>454.94892801060661</v>
      </c>
      <c r="D6" s="808">
        <v>509.73316173498182</v>
      </c>
      <c r="E6" s="808">
        <v>478.7300805704453</v>
      </c>
      <c r="F6" s="808">
        <v>552.3907390225545</v>
      </c>
      <c r="G6" s="817">
        <v>541.48852290804223</v>
      </c>
      <c r="I6" s="21" t="s">
        <v>5</v>
      </c>
      <c r="J6" s="20">
        <f t="shared" si="0"/>
        <v>-4.7960882230545149E-2</v>
      </c>
      <c r="K6" s="20">
        <f t="shared" si="1"/>
        <v>4.2967124427798584E-2</v>
      </c>
      <c r="L6" s="21" t="s">
        <v>5</v>
      </c>
      <c r="M6" s="20">
        <f t="shared" si="2"/>
        <v>-4.5810310736071863E-2</v>
      </c>
      <c r="N6" s="20">
        <f t="shared" si="3"/>
        <v>4.347497698591634E-2</v>
      </c>
      <c r="O6" s="21" t="s">
        <v>5</v>
      </c>
      <c r="P6" s="20">
        <f t="shared" si="4"/>
        <v>-4.9809182911140906E-2</v>
      </c>
      <c r="Q6" s="20">
        <f t="shared" si="5"/>
        <v>4.7398606925265041E-2</v>
      </c>
      <c r="R6" s="21" t="s">
        <v>5</v>
      </c>
      <c r="S6" s="20">
        <f t="shared" si="6"/>
        <v>-4.5339898065243418E-2</v>
      </c>
      <c r="T6" s="20">
        <f t="shared" si="7"/>
        <v>4.4867678737902227E-2</v>
      </c>
      <c r="U6" s="21" t="s">
        <v>5</v>
      </c>
      <c r="V6" s="20">
        <f t="shared" si="8"/>
        <v>-5.055779692778635E-2</v>
      </c>
      <c r="W6" s="20">
        <f t="shared" si="9"/>
        <v>4.8197487258557339E-2</v>
      </c>
      <c r="X6" s="21" t="s">
        <v>5</v>
      </c>
      <c r="Y6" s="20">
        <f t="shared" si="10"/>
        <v>-4.772499337422452E-2</v>
      </c>
      <c r="Z6" s="20">
        <f t="shared" si="11"/>
        <v>4.5901811687216812E-2</v>
      </c>
    </row>
    <row r="7" spans="1:26" x14ac:dyDescent="0.25">
      <c r="A7" s="813" t="s">
        <v>6</v>
      </c>
      <c r="B7" s="807">
        <v>366</v>
      </c>
      <c r="C7" s="808">
        <v>421.20173623615887</v>
      </c>
      <c r="D7" s="808">
        <v>412.04710948313942</v>
      </c>
      <c r="E7" s="808">
        <v>467.10697140881933</v>
      </c>
      <c r="F7" s="808">
        <v>433.87825373138759</v>
      </c>
      <c r="G7" s="817">
        <v>509.13904847601071</v>
      </c>
      <c r="I7" s="21" t="s">
        <v>6</v>
      </c>
      <c r="J7" s="20">
        <f t="shared" si="0"/>
        <v>-3.8077403245942575E-2</v>
      </c>
      <c r="K7" s="20">
        <f t="shared" si="1"/>
        <v>4.2759051186017479E-2</v>
      </c>
      <c r="L7" s="21" t="s">
        <v>6</v>
      </c>
      <c r="M7" s="20">
        <f t="shared" si="2"/>
        <v>-4.2412194493843425E-2</v>
      </c>
      <c r="N7" s="20">
        <f t="shared" si="3"/>
        <v>3.7893068856468419E-2</v>
      </c>
      <c r="O7" s="21" t="s">
        <v>6</v>
      </c>
      <c r="P7" s="20">
        <f t="shared" si="4"/>
        <v>-4.0263673986593009E-2</v>
      </c>
      <c r="Q7" s="20">
        <f t="shared" si="5"/>
        <v>3.894167915927433E-2</v>
      </c>
      <c r="R7" s="21" t="s">
        <v>6</v>
      </c>
      <c r="S7" s="20">
        <f t="shared" si="6"/>
        <v>-4.4239088640522568E-2</v>
      </c>
      <c r="T7" s="20">
        <f t="shared" si="7"/>
        <v>4.2661001786975315E-2</v>
      </c>
      <c r="U7" s="21" t="s">
        <v>6</v>
      </c>
      <c r="V7" s="20">
        <f t="shared" si="8"/>
        <v>-3.971089139247571E-2</v>
      </c>
      <c r="W7" s="20">
        <f t="shared" si="9"/>
        <v>3.9947308617750525E-2</v>
      </c>
      <c r="X7" s="21" t="s">
        <v>6</v>
      </c>
      <c r="Y7" s="20">
        <f t="shared" si="10"/>
        <v>-4.4873818533736655E-2</v>
      </c>
      <c r="Z7" s="20">
        <f t="shared" si="11"/>
        <v>4.3254374741586672E-2</v>
      </c>
    </row>
    <row r="8" spans="1:26" x14ac:dyDescent="0.25">
      <c r="A8" s="813" t="s">
        <v>7</v>
      </c>
      <c r="B8" s="807">
        <v>347</v>
      </c>
      <c r="C8" s="808">
        <v>328.76951913309148</v>
      </c>
      <c r="D8" s="808">
        <v>384.68650464635789</v>
      </c>
      <c r="E8" s="808">
        <v>372.42197196076074</v>
      </c>
      <c r="F8" s="808">
        <v>427.69303338668095</v>
      </c>
      <c r="G8" s="817">
        <v>392.48137946510468</v>
      </c>
      <c r="I8" s="21" t="s">
        <v>7</v>
      </c>
      <c r="J8" s="20">
        <f t="shared" si="0"/>
        <v>-3.6100707449022058E-2</v>
      </c>
      <c r="K8" s="20">
        <f t="shared" si="1"/>
        <v>3.9950062421972535E-2</v>
      </c>
      <c r="L8" s="21" t="s">
        <v>7</v>
      </c>
      <c r="M8" s="20">
        <f t="shared" si="2"/>
        <v>-3.310488915293084E-2</v>
      </c>
      <c r="N8" s="20">
        <f t="shared" si="3"/>
        <v>3.7975587591949099E-2</v>
      </c>
      <c r="O8" s="21" t="s">
        <v>7</v>
      </c>
      <c r="P8" s="20">
        <f t="shared" si="4"/>
        <v>-3.7590099902780026E-2</v>
      </c>
      <c r="Q8" s="20">
        <f t="shared" si="5"/>
        <v>3.3640986197112713E-2</v>
      </c>
      <c r="R8" s="21" t="s">
        <v>7</v>
      </c>
      <c r="S8" s="20">
        <f t="shared" si="6"/>
        <v>-3.5271596524365713E-2</v>
      </c>
      <c r="T8" s="20">
        <f t="shared" si="7"/>
        <v>3.4995756646097942E-2</v>
      </c>
      <c r="U8" s="21" t="s">
        <v>7</v>
      </c>
      <c r="V8" s="20">
        <f t="shared" si="8"/>
        <v>-3.9144786474253096E-2</v>
      </c>
      <c r="W8" s="20">
        <f t="shared" si="9"/>
        <v>3.8434030866313008E-2</v>
      </c>
      <c r="X8" s="21" t="s">
        <v>7</v>
      </c>
      <c r="Y8" s="20">
        <f t="shared" si="10"/>
        <v>-3.4592000461770869E-2</v>
      </c>
      <c r="Z8" s="20">
        <f t="shared" si="11"/>
        <v>3.55629792635581E-2</v>
      </c>
    </row>
    <row r="9" spans="1:26" x14ac:dyDescent="0.25">
      <c r="A9" s="813" t="s">
        <v>8</v>
      </c>
      <c r="B9" s="807">
        <v>235</v>
      </c>
      <c r="C9" s="808">
        <v>318.64145197200151</v>
      </c>
      <c r="D9" s="808">
        <v>295.21016491060539</v>
      </c>
      <c r="E9" s="808">
        <v>351.94083551281472</v>
      </c>
      <c r="F9" s="808">
        <v>336.66674685501101</v>
      </c>
      <c r="G9" s="817">
        <v>392.23017917947033</v>
      </c>
      <c r="I9" s="21" t="s">
        <v>8</v>
      </c>
      <c r="J9" s="20">
        <f t="shared" si="0"/>
        <v>-2.4448605909280066E-2</v>
      </c>
      <c r="K9" s="20">
        <f t="shared" si="1"/>
        <v>2.9130253849354974E-2</v>
      </c>
      <c r="L9" s="21" t="s">
        <v>8</v>
      </c>
      <c r="M9" s="20">
        <f t="shared" si="2"/>
        <v>-3.208506060682529E-2</v>
      </c>
      <c r="N9" s="20">
        <f t="shared" si="3"/>
        <v>3.6002693999321669E-2</v>
      </c>
      <c r="O9" s="21" t="s">
        <v>8</v>
      </c>
      <c r="P9" s="20">
        <f t="shared" si="4"/>
        <v>-2.8846812813221174E-2</v>
      </c>
      <c r="Q9" s="20">
        <f t="shared" si="5"/>
        <v>3.37723860621107E-2</v>
      </c>
      <c r="R9" s="21" t="s">
        <v>8</v>
      </c>
      <c r="S9" s="20">
        <f t="shared" si="6"/>
        <v>-3.3331854952865343E-2</v>
      </c>
      <c r="T9" s="20">
        <f t="shared" si="7"/>
        <v>2.9815732519298047E-2</v>
      </c>
      <c r="U9" s="21" t="s">
        <v>8</v>
      </c>
      <c r="V9" s="20">
        <f t="shared" si="8"/>
        <v>-3.0813566950728906E-2</v>
      </c>
      <c r="W9" s="20">
        <f t="shared" si="9"/>
        <v>3.1367332179295403E-2</v>
      </c>
      <c r="X9" s="21" t="s">
        <v>8</v>
      </c>
      <c r="Y9" s="20">
        <f t="shared" si="10"/>
        <v>-3.4569860505963272E-2</v>
      </c>
      <c r="Z9" s="20">
        <f t="shared" si="11"/>
        <v>3.4493767569881241E-2</v>
      </c>
    </row>
    <row r="10" spans="1:26" x14ac:dyDescent="0.25">
      <c r="A10" s="813" t="s">
        <v>9</v>
      </c>
      <c r="B10" s="807">
        <v>252</v>
      </c>
      <c r="C10" s="808">
        <v>206.70055230042959</v>
      </c>
      <c r="D10" s="808">
        <v>291.32098273124069</v>
      </c>
      <c r="E10" s="808">
        <v>263.01076163510214</v>
      </c>
      <c r="F10" s="808">
        <v>320.32454272107333</v>
      </c>
      <c r="G10" s="817">
        <v>302.30546816652827</v>
      </c>
      <c r="I10" s="21" t="s">
        <v>9</v>
      </c>
      <c r="J10" s="20">
        <f t="shared" si="0"/>
        <v>-2.6217228464419477E-2</v>
      </c>
      <c r="K10" s="20">
        <f t="shared" si="1"/>
        <v>2.9442363712026635E-2</v>
      </c>
      <c r="L10" s="21" t="s">
        <v>9</v>
      </c>
      <c r="M10" s="20">
        <f t="shared" si="2"/>
        <v>-2.0813361560398258E-2</v>
      </c>
      <c r="N10" s="20">
        <f t="shared" si="3"/>
        <v>2.5656712911461006E-2</v>
      </c>
      <c r="O10" s="21" t="s">
        <v>9</v>
      </c>
      <c r="P10" s="20">
        <f t="shared" si="4"/>
        <v>-2.8466776745158875E-2</v>
      </c>
      <c r="Q10" s="20">
        <f t="shared" si="5"/>
        <v>3.2668908430059408E-2</v>
      </c>
      <c r="R10" s="21" t="s">
        <v>9</v>
      </c>
      <c r="S10" s="20">
        <f t="shared" si="6"/>
        <v>-2.4909404289757839E-2</v>
      </c>
      <c r="T10" s="20">
        <f t="shared" si="7"/>
        <v>3.004795701933103E-2</v>
      </c>
      <c r="U10" s="21" t="s">
        <v>9</v>
      </c>
      <c r="V10" s="20">
        <f t="shared" si="8"/>
        <v>-2.9317839778658563E-2</v>
      </c>
      <c r="W10" s="20">
        <f t="shared" si="9"/>
        <v>2.6430155735182124E-2</v>
      </c>
      <c r="X10" s="21" t="s">
        <v>9</v>
      </c>
      <c r="Y10" s="20">
        <f t="shared" si="10"/>
        <v>-2.6644196238466804E-2</v>
      </c>
      <c r="Z10" s="20">
        <f t="shared" si="11"/>
        <v>2.8122521275397345E-2</v>
      </c>
    </row>
    <row r="11" spans="1:26" x14ac:dyDescent="0.25">
      <c r="A11" s="813" t="s">
        <v>10</v>
      </c>
      <c r="B11" s="807">
        <v>229</v>
      </c>
      <c r="C11" s="808">
        <v>224.52014510429501</v>
      </c>
      <c r="D11" s="808">
        <v>181.86100282828679</v>
      </c>
      <c r="E11" s="808">
        <v>266.88159733727935</v>
      </c>
      <c r="F11" s="808">
        <v>234.02222891786241</v>
      </c>
      <c r="G11" s="817">
        <v>292.04276416361245</v>
      </c>
      <c r="I11" s="21" t="s">
        <v>10</v>
      </c>
      <c r="J11" s="20">
        <f t="shared" si="0"/>
        <v>-2.3824386183936747E-2</v>
      </c>
      <c r="K11" s="20">
        <f t="shared" si="1"/>
        <v>2.6529338327091135E-2</v>
      </c>
      <c r="L11" s="21" t="s">
        <v>10</v>
      </c>
      <c r="M11" s="20">
        <f t="shared" si="2"/>
        <v>-2.2607675236671638E-2</v>
      </c>
      <c r="N11" s="20">
        <f t="shared" si="3"/>
        <v>2.589948548821272E-2</v>
      </c>
      <c r="O11" s="21" t="s">
        <v>10</v>
      </c>
      <c r="P11" s="20">
        <f t="shared" si="4"/>
        <v>-1.7770764459282377E-2</v>
      </c>
      <c r="Q11" s="20">
        <f t="shared" si="5"/>
        <v>2.2481722173593632E-2</v>
      </c>
      <c r="R11" s="21" t="s">
        <v>10</v>
      </c>
      <c r="S11" s="20">
        <f t="shared" si="6"/>
        <v>-2.5276006062420409E-2</v>
      </c>
      <c r="T11" s="20">
        <f t="shared" si="7"/>
        <v>2.9407357459823681E-2</v>
      </c>
      <c r="U11" s="21" t="s">
        <v>10</v>
      </c>
      <c r="V11" s="20">
        <f t="shared" si="8"/>
        <v>-2.1418983864851006E-2</v>
      </c>
      <c r="W11" s="20">
        <f t="shared" si="9"/>
        <v>2.6414867588887021E-2</v>
      </c>
      <c r="X11" s="21" t="s">
        <v>10</v>
      </c>
      <c r="Y11" s="20">
        <f t="shared" si="10"/>
        <v>-2.5739675718049488E-2</v>
      </c>
      <c r="Z11" s="20">
        <f t="shared" si="11"/>
        <v>2.3175639673481543E-2</v>
      </c>
    </row>
    <row r="12" spans="1:26" x14ac:dyDescent="0.25">
      <c r="A12" s="814" t="s">
        <v>11</v>
      </c>
      <c r="B12" s="809">
        <v>252</v>
      </c>
      <c r="C12" s="810">
        <v>199.33557603476831</v>
      </c>
      <c r="D12" s="810">
        <v>199.66048040947936</v>
      </c>
      <c r="E12" s="810">
        <v>159.28573480735804</v>
      </c>
      <c r="F12" s="810">
        <v>243.91132065289096</v>
      </c>
      <c r="G12" s="818">
        <v>207.05831665188003</v>
      </c>
      <c r="I12" s="21" t="s">
        <v>11</v>
      </c>
      <c r="J12" s="20">
        <f t="shared" si="0"/>
        <v>-2.6217228464419477E-2</v>
      </c>
      <c r="K12" s="20">
        <f t="shared" si="1"/>
        <v>2.7673741156887224E-2</v>
      </c>
      <c r="L12" s="21" t="s">
        <v>11</v>
      </c>
      <c r="M12" s="20">
        <f t="shared" si="2"/>
        <v>-2.0071757765948012E-2</v>
      </c>
      <c r="N12" s="20">
        <f t="shared" si="3"/>
        <v>2.2694153061819919E-2</v>
      </c>
      <c r="O12" s="21" t="s">
        <v>11</v>
      </c>
      <c r="P12" s="20">
        <f t="shared" si="4"/>
        <v>-1.9510061607513274E-2</v>
      </c>
      <c r="Q12" s="20">
        <f t="shared" si="5"/>
        <v>2.2596709350829566E-2</v>
      </c>
      <c r="R12" s="21" t="s">
        <v>11</v>
      </c>
      <c r="S12" s="20">
        <f t="shared" si="6"/>
        <v>-1.5085743036676154E-2</v>
      </c>
      <c r="T12" s="20">
        <f t="shared" si="7"/>
        <v>1.9427125416366577E-2</v>
      </c>
      <c r="U12" s="21" t="s">
        <v>11</v>
      </c>
      <c r="V12" s="20">
        <f t="shared" si="8"/>
        <v>-2.2324087184693975E-2</v>
      </c>
      <c r="W12" s="20">
        <f t="shared" si="9"/>
        <v>2.6097329667425458E-2</v>
      </c>
      <c r="X12" s="21" t="s">
        <v>11</v>
      </c>
      <c r="Y12" s="20">
        <f t="shared" si="10"/>
        <v>-1.8249429807337274E-2</v>
      </c>
      <c r="Z12" s="20">
        <f t="shared" si="11"/>
        <v>2.2827373066682449E-2</v>
      </c>
    </row>
    <row r="13" spans="1:26" x14ac:dyDescent="0.25">
      <c r="A13" s="814" t="s">
        <v>12</v>
      </c>
      <c r="B13" s="809">
        <v>245</v>
      </c>
      <c r="C13" s="810">
        <v>214.98711580578004</v>
      </c>
      <c r="D13" s="810">
        <v>168.94364112458351</v>
      </c>
      <c r="E13" s="810">
        <v>173.09989738734734</v>
      </c>
      <c r="F13" s="810">
        <v>135.67827305815922</v>
      </c>
      <c r="G13" s="818">
        <v>217.27608648944897</v>
      </c>
      <c r="I13" s="21" t="s">
        <v>12</v>
      </c>
      <c r="J13" s="20">
        <f t="shared" si="0"/>
        <v>-2.5488972118185602E-2</v>
      </c>
      <c r="K13" s="20">
        <f t="shared" si="1"/>
        <v>2.4760715771951727E-2</v>
      </c>
      <c r="L13" s="21" t="s">
        <v>12</v>
      </c>
      <c r="M13" s="20">
        <f t="shared" si="2"/>
        <v>-2.1647763018984498E-2</v>
      </c>
      <c r="N13" s="20">
        <f t="shared" si="3"/>
        <v>2.4111258318184198E-2</v>
      </c>
      <c r="O13" s="21" t="s">
        <v>12</v>
      </c>
      <c r="P13" s="20">
        <f t="shared" si="4"/>
        <v>-1.6508529077854241E-2</v>
      </c>
      <c r="Q13" s="20">
        <f t="shared" si="5"/>
        <v>1.9595681147846933E-2</v>
      </c>
      <c r="R13" s="21" t="s">
        <v>12</v>
      </c>
      <c r="S13" s="20">
        <f t="shared" si="6"/>
        <v>-1.6394064257032916E-2</v>
      </c>
      <c r="T13" s="20">
        <f t="shared" si="7"/>
        <v>1.9852527412845808E-2</v>
      </c>
      <c r="U13" s="21" t="s">
        <v>12</v>
      </c>
      <c r="V13" s="20">
        <f t="shared" si="8"/>
        <v>-1.2418011549080439E-2</v>
      </c>
      <c r="W13" s="20">
        <f t="shared" si="9"/>
        <v>1.6848386006982789E-2</v>
      </c>
      <c r="X13" s="21" t="s">
        <v>12</v>
      </c>
      <c r="Y13" s="20">
        <f t="shared" si="10"/>
        <v>-1.9149989980207536E-2</v>
      </c>
      <c r="Z13" s="20">
        <f t="shared" si="11"/>
        <v>2.3263697397034457E-2</v>
      </c>
    </row>
    <row r="14" spans="1:26" x14ac:dyDescent="0.25">
      <c r="A14" s="814" t="s">
        <v>13</v>
      </c>
      <c r="B14" s="809">
        <v>195</v>
      </c>
      <c r="C14" s="810">
        <v>207.39108807454704</v>
      </c>
      <c r="D14" s="810">
        <v>179.67463500972502</v>
      </c>
      <c r="E14" s="810">
        <v>140.33396815107074</v>
      </c>
      <c r="F14" s="810">
        <v>147.31003929616966</v>
      </c>
      <c r="G14" s="818">
        <v>113.16501050791499</v>
      </c>
      <c r="I14" s="21" t="s">
        <v>13</v>
      </c>
      <c r="J14" s="20">
        <f t="shared" si="0"/>
        <v>-2.0287141073657929E-2</v>
      </c>
      <c r="K14" s="20">
        <f t="shared" si="1"/>
        <v>2.4552642530170619E-2</v>
      </c>
      <c r="L14" s="21" t="s">
        <v>13</v>
      </c>
      <c r="M14" s="20">
        <f t="shared" si="2"/>
        <v>-2.0882893889059898E-2</v>
      </c>
      <c r="N14" s="20">
        <f t="shared" si="3"/>
        <v>2.1009048210670022E-2</v>
      </c>
      <c r="O14" s="21" t="s">
        <v>13</v>
      </c>
      <c r="P14" s="20">
        <f t="shared" si="4"/>
        <v>-1.7557120924270631E-2</v>
      </c>
      <c r="Q14" s="20">
        <f t="shared" si="5"/>
        <v>2.0782994468349213E-2</v>
      </c>
      <c r="R14" s="21" t="s">
        <v>13</v>
      </c>
      <c r="S14" s="20">
        <f t="shared" si="6"/>
        <v>-1.3290846072339895E-2</v>
      </c>
      <c r="T14" s="20">
        <f t="shared" si="7"/>
        <v>1.6643173798931044E-2</v>
      </c>
      <c r="U14" s="21" t="s">
        <v>13</v>
      </c>
      <c r="V14" s="20">
        <f t="shared" si="8"/>
        <v>-1.3482613892728349E-2</v>
      </c>
      <c r="W14" s="20">
        <f t="shared" si="9"/>
        <v>1.7160802860728817E-2</v>
      </c>
      <c r="X14" s="21" t="s">
        <v>13</v>
      </c>
      <c r="Y14" s="20">
        <f t="shared" si="10"/>
        <v>-9.9739867941789732E-3</v>
      </c>
      <c r="Z14" s="20">
        <f t="shared" si="11"/>
        <v>1.434430512493454E-2</v>
      </c>
    </row>
    <row r="15" spans="1:26" x14ac:dyDescent="0.25">
      <c r="A15" s="814" t="s">
        <v>14</v>
      </c>
      <c r="B15" s="809">
        <v>174</v>
      </c>
      <c r="C15" s="810">
        <v>158.52137296710606</v>
      </c>
      <c r="D15" s="810">
        <v>171.06243348468843</v>
      </c>
      <c r="E15" s="810">
        <v>146.03600318469049</v>
      </c>
      <c r="F15" s="810">
        <v>113.47923397246556</v>
      </c>
      <c r="G15" s="818">
        <v>122.21948027567251</v>
      </c>
      <c r="I15" s="21" t="s">
        <v>14</v>
      </c>
      <c r="J15" s="20">
        <f t="shared" si="0"/>
        <v>-1.8102372034956304E-2</v>
      </c>
      <c r="K15" s="20">
        <f t="shared" si="1"/>
        <v>1.8830628381190179E-2</v>
      </c>
      <c r="L15" s="21" t="s">
        <v>14</v>
      </c>
      <c r="M15" s="20">
        <f t="shared" si="2"/>
        <v>-1.5962040806836605E-2</v>
      </c>
      <c r="N15" s="20">
        <f t="shared" si="3"/>
        <v>2.1430357432741354E-2</v>
      </c>
      <c r="O15" s="21" t="s">
        <v>14</v>
      </c>
      <c r="P15" s="20">
        <f t="shared" si="4"/>
        <v>-1.6715569396471109E-2</v>
      </c>
      <c r="Q15" s="20">
        <f t="shared" si="5"/>
        <v>1.803558449746907E-2</v>
      </c>
      <c r="R15" s="21" t="s">
        <v>14</v>
      </c>
      <c r="S15" s="20">
        <f t="shared" si="6"/>
        <v>-1.383087833202307E-2</v>
      </c>
      <c r="T15" s="20">
        <f t="shared" si="7"/>
        <v>1.8089881562765288E-2</v>
      </c>
      <c r="U15" s="21" t="s">
        <v>14</v>
      </c>
      <c r="V15" s="20">
        <f t="shared" si="8"/>
        <v>-1.0386235071305951E-2</v>
      </c>
      <c r="W15" s="20">
        <f t="shared" si="9"/>
        <v>1.4225311393777586E-2</v>
      </c>
      <c r="X15" s="21" t="s">
        <v>14</v>
      </c>
      <c r="Y15" s="20">
        <f t="shared" si="10"/>
        <v>-1.0772017576720101E-2</v>
      </c>
      <c r="Z15" s="20">
        <f t="shared" si="11"/>
        <v>1.4951452262570521E-2</v>
      </c>
    </row>
    <row r="16" spans="1:26" x14ac:dyDescent="0.25">
      <c r="A16" s="814" t="s">
        <v>15</v>
      </c>
      <c r="B16" s="809">
        <v>102</v>
      </c>
      <c r="C16" s="810">
        <v>149.771234602178</v>
      </c>
      <c r="D16" s="810">
        <v>132.3880260932429</v>
      </c>
      <c r="E16" s="810">
        <v>145.36480810997654</v>
      </c>
      <c r="F16" s="810">
        <v>122.0553451529892</v>
      </c>
      <c r="G16" s="818">
        <v>94.489921494097658</v>
      </c>
      <c r="I16" s="21" t="s">
        <v>15</v>
      </c>
      <c r="J16" s="20">
        <f t="shared" si="0"/>
        <v>-1.0611735330836454E-2</v>
      </c>
      <c r="K16" s="20">
        <f t="shared" si="1"/>
        <v>1.0299625468164793E-2</v>
      </c>
      <c r="L16" s="21" t="s">
        <v>15</v>
      </c>
      <c r="M16" s="20">
        <f t="shared" si="2"/>
        <v>-1.5080960463964286E-2</v>
      </c>
      <c r="N16" s="20">
        <f t="shared" si="3"/>
        <v>1.5992388751149344E-2</v>
      </c>
      <c r="O16" s="21" t="s">
        <v>15</v>
      </c>
      <c r="P16" s="20">
        <f t="shared" si="4"/>
        <v>-1.2936453623065681E-2</v>
      </c>
      <c r="Q16" s="20">
        <f t="shared" si="5"/>
        <v>1.7964125923296756E-2</v>
      </c>
      <c r="R16" s="21" t="s">
        <v>15</v>
      </c>
      <c r="S16" s="20">
        <f t="shared" si="6"/>
        <v>-1.376731032678479E-2</v>
      </c>
      <c r="T16" s="20">
        <f t="shared" si="7"/>
        <v>1.4808682597431485E-2</v>
      </c>
      <c r="U16" s="21" t="s">
        <v>15</v>
      </c>
      <c r="V16" s="20">
        <f t="shared" si="8"/>
        <v>-1.117116728842143E-2</v>
      </c>
      <c r="W16" s="20">
        <f t="shared" si="9"/>
        <v>1.5069437883862754E-2</v>
      </c>
      <c r="X16" s="21" t="s">
        <v>15</v>
      </c>
      <c r="Y16" s="20">
        <f t="shared" si="10"/>
        <v>-8.3280267013205612E-3</v>
      </c>
      <c r="Z16" s="20">
        <f t="shared" si="11"/>
        <v>1.1608677923248021E-2</v>
      </c>
    </row>
    <row r="17" spans="1:26" x14ac:dyDescent="0.25">
      <c r="A17" s="814" t="s">
        <v>16</v>
      </c>
      <c r="B17" s="809">
        <v>74</v>
      </c>
      <c r="C17" s="810">
        <v>79.444699239210266</v>
      </c>
      <c r="D17" s="810">
        <v>119.1308739183317</v>
      </c>
      <c r="E17" s="810">
        <v>101.87649031472991</v>
      </c>
      <c r="F17" s="810">
        <v>114.21262292888584</v>
      </c>
      <c r="G17" s="818">
        <v>94.134507473007744</v>
      </c>
      <c r="I17" s="21" t="s">
        <v>16</v>
      </c>
      <c r="J17" s="20">
        <f t="shared" si="0"/>
        <v>-7.6987099459009571E-3</v>
      </c>
      <c r="K17" s="20">
        <f t="shared" si="1"/>
        <v>7.4906367041198503E-3</v>
      </c>
      <c r="L17" s="21" t="s">
        <v>16</v>
      </c>
      <c r="M17" s="20">
        <f t="shared" si="2"/>
        <v>-7.9995492557730485E-3</v>
      </c>
      <c r="N17" s="20">
        <f t="shared" si="3"/>
        <v>8.1831215877373447E-3</v>
      </c>
      <c r="O17" s="21" t="s">
        <v>16</v>
      </c>
      <c r="P17" s="20">
        <f t="shared" si="4"/>
        <v>-1.1641015211106335E-2</v>
      </c>
      <c r="Q17" s="20">
        <f t="shared" si="5"/>
        <v>1.3020771035406831E-2</v>
      </c>
      <c r="R17" s="21" t="s">
        <v>16</v>
      </c>
      <c r="S17" s="20">
        <f t="shared" si="6"/>
        <v>-9.6485887843325412E-3</v>
      </c>
      <c r="T17" s="20">
        <f t="shared" si="7"/>
        <v>1.4355798960571303E-2</v>
      </c>
      <c r="U17" s="21" t="s">
        <v>16</v>
      </c>
      <c r="V17" s="20">
        <f t="shared" si="8"/>
        <v>-1.0453358806930822E-2</v>
      </c>
      <c r="W17" s="20">
        <f t="shared" si="9"/>
        <v>1.1574331882666692E-2</v>
      </c>
      <c r="X17" s="21" t="s">
        <v>16</v>
      </c>
      <c r="Y17" s="20">
        <f t="shared" si="10"/>
        <v>-8.2967016942631106E-3</v>
      </c>
      <c r="Z17" s="20">
        <f t="shared" si="11"/>
        <v>1.197068143406332E-2</v>
      </c>
    </row>
    <row r="18" spans="1:26" x14ac:dyDescent="0.25">
      <c r="A18" s="814" t="s">
        <v>17</v>
      </c>
      <c r="B18" s="809">
        <v>44</v>
      </c>
      <c r="C18" s="810">
        <v>54.745775965763826</v>
      </c>
      <c r="D18" s="810">
        <v>58.325220770037426</v>
      </c>
      <c r="E18" s="810">
        <v>89.386501221842025</v>
      </c>
      <c r="F18" s="810">
        <v>73.746291902878014</v>
      </c>
      <c r="G18" s="818">
        <v>84.732003328643628</v>
      </c>
      <c r="I18" s="21" t="s">
        <v>17</v>
      </c>
      <c r="J18" s="20">
        <f t="shared" si="0"/>
        <v>-4.5776113191843531E-3</v>
      </c>
      <c r="K18" s="20">
        <f t="shared" si="1"/>
        <v>7.2825634623387434E-3</v>
      </c>
      <c r="L18" s="21" t="s">
        <v>17</v>
      </c>
      <c r="M18" s="20">
        <f t="shared" si="2"/>
        <v>-5.5125330648554604E-3</v>
      </c>
      <c r="N18" s="20">
        <f t="shared" si="3"/>
        <v>5.8034071184925725E-3</v>
      </c>
      <c r="O18" s="21" t="s">
        <v>17</v>
      </c>
      <c r="P18" s="20">
        <f t="shared" si="4"/>
        <v>-5.6993184037296201E-3</v>
      </c>
      <c r="Q18" s="20">
        <f t="shared" si="5"/>
        <v>6.5338494220665835E-3</v>
      </c>
      <c r="R18" s="21" t="s">
        <v>17</v>
      </c>
      <c r="S18" s="20">
        <f t="shared" si="6"/>
        <v>-8.4656782982549736E-3</v>
      </c>
      <c r="T18" s="20">
        <f t="shared" si="7"/>
        <v>1.0595305883162681E-2</v>
      </c>
      <c r="U18" s="21" t="s">
        <v>17</v>
      </c>
      <c r="V18" s="20">
        <f t="shared" si="8"/>
        <v>-6.7496606782372695E-3</v>
      </c>
      <c r="W18" s="20">
        <f t="shared" si="9"/>
        <v>1.1430396186030796E-2</v>
      </c>
      <c r="X18" s="21" t="s">
        <v>17</v>
      </c>
      <c r="Y18" s="20">
        <f t="shared" si="10"/>
        <v>-7.4679963219294815E-3</v>
      </c>
      <c r="Z18" s="20">
        <f t="shared" si="11"/>
        <v>9.0119119771264588E-3</v>
      </c>
    </row>
    <row r="19" spans="1:26" x14ac:dyDescent="0.25">
      <c r="A19" s="814" t="s">
        <v>18</v>
      </c>
      <c r="B19" s="809">
        <v>34</v>
      </c>
      <c r="C19" s="810">
        <v>28.455997750539122</v>
      </c>
      <c r="D19" s="810">
        <v>36.557426379148282</v>
      </c>
      <c r="E19" s="810">
        <v>38.557976626605793</v>
      </c>
      <c r="F19" s="810">
        <v>60.459317338353003</v>
      </c>
      <c r="G19" s="818">
        <v>47.99001624009172</v>
      </c>
      <c r="I19" s="21" t="s">
        <v>18</v>
      </c>
      <c r="J19" s="20">
        <f t="shared" si="0"/>
        <v>-3.5372451102788183E-3</v>
      </c>
      <c r="K19" s="20">
        <f t="shared" si="1"/>
        <v>4.6816479400749065E-3</v>
      </c>
      <c r="L19" s="21" t="s">
        <v>18</v>
      </c>
      <c r="M19" s="20">
        <f t="shared" si="2"/>
        <v>-2.8653284335835773E-3</v>
      </c>
      <c r="N19" s="20">
        <f t="shared" si="3"/>
        <v>5.0959581481378677E-3</v>
      </c>
      <c r="O19" s="21" t="s">
        <v>18</v>
      </c>
      <c r="P19" s="20">
        <f t="shared" si="4"/>
        <v>-3.5722524527966189E-3</v>
      </c>
      <c r="Q19" s="20">
        <f t="shared" si="5"/>
        <v>3.980730886103661E-3</v>
      </c>
      <c r="R19" s="21" t="s">
        <v>18</v>
      </c>
      <c r="S19" s="20">
        <f t="shared" si="6"/>
        <v>-3.6517753966268571E-3</v>
      </c>
      <c r="T19" s="20">
        <f t="shared" si="7"/>
        <v>4.6133589266207746E-3</v>
      </c>
      <c r="U19" s="21" t="s">
        <v>18</v>
      </c>
      <c r="V19" s="20">
        <f t="shared" si="8"/>
        <v>-5.5335646897227159E-3</v>
      </c>
      <c r="W19" s="20">
        <f t="shared" si="9"/>
        <v>7.5996657163722049E-3</v>
      </c>
      <c r="X19" s="21" t="s">
        <v>18</v>
      </c>
      <c r="Y19" s="20">
        <f t="shared" si="10"/>
        <v>-4.2296800581981247E-3</v>
      </c>
      <c r="Z19" s="20">
        <f t="shared" si="11"/>
        <v>8.0077587140982478E-3</v>
      </c>
    </row>
    <row r="20" spans="1:26" ht="15.75" thickBot="1" x14ac:dyDescent="0.3">
      <c r="A20" s="815" t="s">
        <v>19</v>
      </c>
      <c r="B20" s="811">
        <v>23</v>
      </c>
      <c r="C20" s="812">
        <v>33.630949232229653</v>
      </c>
      <c r="D20" s="812">
        <v>36.047317168642635</v>
      </c>
      <c r="E20" s="812">
        <v>42.482146324115085</v>
      </c>
      <c r="F20" s="812">
        <v>47.348980223003458</v>
      </c>
      <c r="G20" s="819">
        <v>63.752783388010819</v>
      </c>
      <c r="I20" s="21" t="s">
        <v>19</v>
      </c>
      <c r="J20" s="20">
        <f t="shared" si="0"/>
        <v>-2.39284228048273E-3</v>
      </c>
      <c r="K20" s="20">
        <f t="shared" si="1"/>
        <v>3.1210986267166041E-3</v>
      </c>
      <c r="L20" s="21" t="s">
        <v>19</v>
      </c>
      <c r="M20" s="20">
        <f t="shared" si="2"/>
        <v>-3.3864113965811553E-3</v>
      </c>
      <c r="N20" s="20">
        <f t="shared" si="3"/>
        <v>5.590564413105974E-3</v>
      </c>
      <c r="O20" s="21" t="s">
        <v>19</v>
      </c>
      <c r="P20" s="20">
        <f t="shared" si="4"/>
        <v>-3.5224065238320373E-3</v>
      </c>
      <c r="Q20" s="20">
        <f t="shared" si="5"/>
        <v>7.5910404060934578E-3</v>
      </c>
      <c r="R20" s="21" t="s">
        <v>19</v>
      </c>
      <c r="S20" s="20">
        <f t="shared" si="6"/>
        <v>-4.0234283620385579E-3</v>
      </c>
      <c r="T20" s="20">
        <f t="shared" si="7"/>
        <v>8.1135012521083693E-3</v>
      </c>
      <c r="U20" s="21" t="s">
        <v>19</v>
      </c>
      <c r="V20" s="20">
        <f t="shared" si="8"/>
        <v>-4.333635518742174E-3</v>
      </c>
      <c r="W20" s="20">
        <f t="shared" si="9"/>
        <v>8.9316517625640402E-3</v>
      </c>
      <c r="X20" s="21" t="s">
        <v>19</v>
      </c>
      <c r="Y20" s="20">
        <f t="shared" si="10"/>
        <v>-5.6189578099292313E-3</v>
      </c>
      <c r="Z20" s="20">
        <f t="shared" si="11"/>
        <v>1.1691085670881311E-2</v>
      </c>
    </row>
    <row r="21" spans="1:26" ht="15.75" thickTop="1" x14ac:dyDescent="0.25">
      <c r="A21" s="814" t="s">
        <v>20</v>
      </c>
      <c r="B21" s="809">
        <v>4723</v>
      </c>
      <c r="C21" s="810">
        <v>4863.6494195687146</v>
      </c>
      <c r="D21" s="810">
        <v>4999.0835506953317</v>
      </c>
      <c r="E21" s="810">
        <v>5149.1415791319723</v>
      </c>
      <c r="F21" s="810">
        <v>5325.4851437730385</v>
      </c>
      <c r="G21" s="818">
        <v>5530.5721999953557</v>
      </c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 x14ac:dyDescent="0.25">
      <c r="A22" s="806"/>
      <c r="B22" s="806"/>
      <c r="C22" s="806"/>
      <c r="D22" s="806"/>
      <c r="E22" s="806"/>
      <c r="F22" s="806"/>
      <c r="G22" s="806"/>
    </row>
    <row r="23" spans="1:26" x14ac:dyDescent="0.25">
      <c r="A23" s="922" t="s">
        <v>202</v>
      </c>
      <c r="B23" s="923"/>
      <c r="C23" s="923"/>
      <c r="D23" s="923"/>
      <c r="E23" s="923"/>
      <c r="F23" s="923"/>
      <c r="G23" s="924"/>
    </row>
    <row r="24" spans="1:26" x14ac:dyDescent="0.25">
      <c r="A24" s="813" t="s">
        <v>1</v>
      </c>
      <c r="B24" s="807">
        <v>2010</v>
      </c>
      <c r="C24" s="807">
        <v>2015</v>
      </c>
      <c r="D24" s="807">
        <v>2020</v>
      </c>
      <c r="E24" s="807">
        <v>2025</v>
      </c>
      <c r="F24" s="807">
        <v>2030</v>
      </c>
      <c r="G24" s="816">
        <v>2035</v>
      </c>
      <c r="Q24" s="919" t="s">
        <v>223</v>
      </c>
      <c r="R24" s="918"/>
      <c r="S24" s="920">
        <f>(SUM(B$48:B$50,B$61:B$65)/SUM(B$51:B$60))*100</f>
        <v>68.542872172540768</v>
      </c>
    </row>
    <row r="25" spans="1:26" x14ac:dyDescent="0.25">
      <c r="A25" s="813" t="s">
        <v>2</v>
      </c>
      <c r="B25" s="807">
        <v>600</v>
      </c>
      <c r="C25" s="808">
        <v>648.05940360291879</v>
      </c>
      <c r="D25" s="808">
        <v>649.63077893163484</v>
      </c>
      <c r="E25" s="808">
        <v>671.43317565345887</v>
      </c>
      <c r="F25" s="808">
        <v>702.63255172238325</v>
      </c>
      <c r="G25" s="817">
        <v>736.87054983732719</v>
      </c>
      <c r="Q25" s="919" t="s">
        <v>224</v>
      </c>
      <c r="R25" s="918"/>
      <c r="S25" s="920">
        <f>(SUM(B$48:B$50)/SUM(B$51:B$60))*100</f>
        <v>58.144836051201118</v>
      </c>
    </row>
    <row r="26" spans="1:26" x14ac:dyDescent="0.25">
      <c r="A26" s="813" t="s">
        <v>3</v>
      </c>
      <c r="B26" s="807">
        <v>559</v>
      </c>
      <c r="C26" s="808">
        <v>553.46312792552953</v>
      </c>
      <c r="D26" s="808">
        <v>603.10851101951414</v>
      </c>
      <c r="E26" s="808">
        <v>602.26966374334938</v>
      </c>
      <c r="F26" s="808">
        <v>625.38594525405381</v>
      </c>
      <c r="G26" s="817">
        <v>656.28460122671299</v>
      </c>
      <c r="Q26" s="919" t="s">
        <v>225</v>
      </c>
      <c r="R26" s="918"/>
      <c r="S26" s="920">
        <f>(SUM(B$61:B$65)/SUM(B$51:B$60))*100</f>
        <v>10.398036121339645</v>
      </c>
    </row>
    <row r="27" spans="1:26" x14ac:dyDescent="0.25">
      <c r="A27" s="813" t="s">
        <v>4</v>
      </c>
      <c r="B27" s="807">
        <v>467</v>
      </c>
      <c r="C27" s="808">
        <v>521.0377613729147</v>
      </c>
      <c r="D27" s="808">
        <v>512.60604480415611</v>
      </c>
      <c r="E27" s="808">
        <v>563.89745976799418</v>
      </c>
      <c r="F27" s="808">
        <v>560.57383949499069</v>
      </c>
      <c r="G27" s="817">
        <v>585.20154609941335</v>
      </c>
      <c r="Q27" s="919" t="s">
        <v>226</v>
      </c>
      <c r="R27" s="918"/>
      <c r="S27" s="920">
        <f>(SUM(B$61:B$65)/SUM(B$48:B$50))*100</f>
        <v>17.882991556091675</v>
      </c>
    </row>
    <row r="28" spans="1:26" x14ac:dyDescent="0.25">
      <c r="A28" s="813" t="s">
        <v>5</v>
      </c>
      <c r="B28" s="807">
        <v>413</v>
      </c>
      <c r="C28" s="808">
        <v>431.75638534698203</v>
      </c>
      <c r="D28" s="808">
        <v>485.06400542549159</v>
      </c>
      <c r="E28" s="808">
        <v>473.74406149515607</v>
      </c>
      <c r="F28" s="808">
        <v>526.60217065653603</v>
      </c>
      <c r="G28" s="817">
        <v>520.80267490907772</v>
      </c>
      <c r="Q28" s="919" t="s">
        <v>227</v>
      </c>
      <c r="R28" s="918"/>
      <c r="S28" s="921">
        <f>(B$21/B$43)*100</f>
        <v>96.604622622213128</v>
      </c>
    </row>
    <row r="29" spans="1:26" x14ac:dyDescent="0.25">
      <c r="A29" s="813" t="s">
        <v>6</v>
      </c>
      <c r="B29" s="807">
        <v>411</v>
      </c>
      <c r="C29" s="808">
        <v>376.32163541968265</v>
      </c>
      <c r="D29" s="808">
        <v>398.51818642634868</v>
      </c>
      <c r="E29" s="808">
        <v>450.44443622934637</v>
      </c>
      <c r="F29" s="808">
        <v>436.46133079809113</v>
      </c>
      <c r="G29" s="817">
        <v>490.76481382567141</v>
      </c>
      <c r="Q29" s="919" t="s">
        <v>228</v>
      </c>
      <c r="R29" s="918"/>
      <c r="S29" s="921">
        <f>(SUM(B$48)/SUM(B$28:B$33))*1000</f>
        <v>597.72951628825263</v>
      </c>
    </row>
    <row r="30" spans="1:26" x14ac:dyDescent="0.25">
      <c r="A30" s="813" t="s">
        <v>7</v>
      </c>
      <c r="B30" s="807">
        <v>384</v>
      </c>
      <c r="C30" s="808">
        <v>377.14114110834777</v>
      </c>
      <c r="D30" s="808">
        <v>344.27238625313083</v>
      </c>
      <c r="E30" s="808">
        <v>369.50946327012252</v>
      </c>
      <c r="F30" s="808">
        <v>419.92737033583171</v>
      </c>
      <c r="G30" s="817">
        <v>403.49812017016995</v>
      </c>
      <c r="Q30" s="919" t="s">
        <v>229</v>
      </c>
      <c r="R30" s="918"/>
      <c r="S30" s="921">
        <f>(SUM(B$52:B$54)/SUM(B$48:B$51,B$55:B$65))*100</f>
        <v>26.657003557781</v>
      </c>
    </row>
    <row r="31" spans="1:26" x14ac:dyDescent="0.25">
      <c r="A31" s="813" t="s">
        <v>8</v>
      </c>
      <c r="B31" s="807">
        <v>280</v>
      </c>
      <c r="C31" s="808">
        <v>357.54804491181653</v>
      </c>
      <c r="D31" s="808">
        <v>345.61709549593178</v>
      </c>
      <c r="E31" s="808">
        <v>314.81517692630848</v>
      </c>
      <c r="F31" s="808">
        <v>342.7171446658524</v>
      </c>
      <c r="G31" s="817">
        <v>391.36682753393507</v>
      </c>
      <c r="Q31" s="918"/>
      <c r="R31" s="918"/>
      <c r="S31" s="904"/>
    </row>
    <row r="32" spans="1:26" x14ac:dyDescent="0.25">
      <c r="A32" s="813" t="s">
        <v>9</v>
      </c>
      <c r="B32" s="807">
        <v>283</v>
      </c>
      <c r="C32" s="808">
        <v>254.80058632638662</v>
      </c>
      <c r="D32" s="808">
        <v>334.32441592532342</v>
      </c>
      <c r="E32" s="808">
        <v>317.26716421245646</v>
      </c>
      <c r="F32" s="808">
        <v>288.77392106091725</v>
      </c>
      <c r="G32" s="817">
        <v>319.07856720812669</v>
      </c>
      <c r="Q32" s="904"/>
      <c r="R32" s="904"/>
      <c r="S32" s="904"/>
    </row>
    <row r="33" spans="1:19" x14ac:dyDescent="0.25">
      <c r="A33" s="813" t="s">
        <v>10</v>
      </c>
      <c r="B33" s="807">
        <v>255</v>
      </c>
      <c r="C33" s="808">
        <v>257.21159646294512</v>
      </c>
      <c r="D33" s="808">
        <v>230.07161842500579</v>
      </c>
      <c r="E33" s="808">
        <v>310.50326989811447</v>
      </c>
      <c r="F33" s="808">
        <v>288.60688390852118</v>
      </c>
      <c r="G33" s="817">
        <v>262.95117101095786</v>
      </c>
      <c r="Q33" s="904"/>
      <c r="R33" s="904"/>
      <c r="S33" s="904"/>
    </row>
    <row r="34" spans="1:19" x14ac:dyDescent="0.25">
      <c r="A34" s="814" t="s">
        <v>11</v>
      </c>
      <c r="B34" s="809">
        <v>266</v>
      </c>
      <c r="C34" s="810">
        <v>225.37896909426021</v>
      </c>
      <c r="D34" s="810">
        <v>231.24836483973854</v>
      </c>
      <c r="E34" s="810">
        <v>205.12506010591943</v>
      </c>
      <c r="F34" s="810">
        <v>285.13748813254665</v>
      </c>
      <c r="G34" s="818">
        <v>258.99973263117408</v>
      </c>
      <c r="Q34" s="904"/>
      <c r="R34" s="904"/>
      <c r="S34" s="904"/>
    </row>
    <row r="35" spans="1:19" x14ac:dyDescent="0.25">
      <c r="A35" s="814" t="s">
        <v>12</v>
      </c>
      <c r="B35" s="809">
        <v>238</v>
      </c>
      <c r="C35" s="810">
        <v>239.45244964704477</v>
      </c>
      <c r="D35" s="810">
        <v>200.53668669213272</v>
      </c>
      <c r="E35" s="810">
        <v>209.61674934078002</v>
      </c>
      <c r="F35" s="810">
        <v>184.08421575465169</v>
      </c>
      <c r="G35" s="818">
        <v>263.95027532268449</v>
      </c>
      <c r="Q35" s="904"/>
      <c r="R35" s="904"/>
      <c r="S35" s="904"/>
    </row>
    <row r="36" spans="1:19" x14ac:dyDescent="0.25">
      <c r="A36" s="814" t="s">
        <v>13</v>
      </c>
      <c r="B36" s="809">
        <v>236</v>
      </c>
      <c r="C36" s="810">
        <v>208.64394518156593</v>
      </c>
      <c r="D36" s="810">
        <v>212.68731710719857</v>
      </c>
      <c r="E36" s="810">
        <v>175.73016865289256</v>
      </c>
      <c r="F36" s="810">
        <v>187.49765912463013</v>
      </c>
      <c r="G36" s="818">
        <v>162.75071079293312</v>
      </c>
      <c r="Q36" s="904"/>
      <c r="R36" s="904"/>
      <c r="S36" s="904"/>
    </row>
    <row r="37" spans="1:19" x14ac:dyDescent="0.25">
      <c r="A37" s="814" t="s">
        <v>14</v>
      </c>
      <c r="B37" s="809">
        <v>181</v>
      </c>
      <c r="C37" s="810">
        <v>212.8280289797884</v>
      </c>
      <c r="D37" s="810">
        <v>184.57109657940291</v>
      </c>
      <c r="E37" s="810">
        <v>191.00551231038469</v>
      </c>
      <c r="F37" s="810">
        <v>155.42469710178531</v>
      </c>
      <c r="G37" s="818">
        <v>169.63941173351643</v>
      </c>
      <c r="Q37" s="904"/>
      <c r="R37" s="904"/>
      <c r="S37" s="904"/>
    </row>
    <row r="38" spans="1:19" x14ac:dyDescent="0.25">
      <c r="A38" s="814" t="s">
        <v>15</v>
      </c>
      <c r="B38" s="809">
        <v>99</v>
      </c>
      <c r="C38" s="810">
        <v>158.82276286188218</v>
      </c>
      <c r="D38" s="810">
        <v>183.83980963958481</v>
      </c>
      <c r="E38" s="810">
        <v>156.36033858763957</v>
      </c>
      <c r="F38" s="810">
        <v>164.64756051794004</v>
      </c>
      <c r="G38" s="818">
        <v>131.71224168193842</v>
      </c>
      <c r="Q38" s="904"/>
      <c r="R38" s="904"/>
      <c r="S38" s="904"/>
    </row>
    <row r="39" spans="1:19" x14ac:dyDescent="0.25">
      <c r="A39" s="814" t="s">
        <v>16</v>
      </c>
      <c r="B39" s="809">
        <v>72</v>
      </c>
      <c r="C39" s="810">
        <v>81.267783044965853</v>
      </c>
      <c r="D39" s="810">
        <v>133.25090676443642</v>
      </c>
      <c r="E39" s="810">
        <v>151.57847913901165</v>
      </c>
      <c r="F39" s="810">
        <v>126.46029160429454</v>
      </c>
      <c r="G39" s="818">
        <v>135.81953919001455</v>
      </c>
      <c r="Q39" s="904"/>
      <c r="R39" s="904"/>
      <c r="S39" s="904"/>
    </row>
    <row r="40" spans="1:19" x14ac:dyDescent="0.25">
      <c r="A40" s="814" t="s">
        <v>17</v>
      </c>
      <c r="B40" s="809">
        <v>70</v>
      </c>
      <c r="C40" s="810">
        <v>57.634488938062056</v>
      </c>
      <c r="D40" s="810">
        <v>66.865576376787743</v>
      </c>
      <c r="E40" s="810">
        <v>111.87258585839857</v>
      </c>
      <c r="F40" s="810">
        <v>124.88766085952545</v>
      </c>
      <c r="G40" s="818">
        <v>102.24929455321885</v>
      </c>
      <c r="Q40" s="904"/>
      <c r="R40" s="904"/>
      <c r="S40" s="904"/>
    </row>
    <row r="41" spans="1:19" x14ac:dyDescent="0.25">
      <c r="A41" s="814" t="s">
        <v>18</v>
      </c>
      <c r="B41" s="809">
        <v>45</v>
      </c>
      <c r="C41" s="810">
        <v>50.608709249742951</v>
      </c>
      <c r="D41" s="810">
        <v>40.737679720818313</v>
      </c>
      <c r="E41" s="810">
        <v>48.711042258266026</v>
      </c>
      <c r="F41" s="810">
        <v>83.033383898973227</v>
      </c>
      <c r="G41" s="818">
        <v>90.856155890907345</v>
      </c>
      <c r="Q41" s="904"/>
      <c r="R41" s="904"/>
      <c r="S41" s="904"/>
    </row>
    <row r="42" spans="1:19" ht="15.75" thickBot="1" x14ac:dyDescent="0.3">
      <c r="A42" s="815" t="s">
        <v>19</v>
      </c>
      <c r="B42" s="811">
        <v>30</v>
      </c>
      <c r="C42" s="812">
        <v>55.520716752398563</v>
      </c>
      <c r="D42" s="812">
        <v>77.684571416459477</v>
      </c>
      <c r="E42" s="812">
        <v>85.667971783725164</v>
      </c>
      <c r="F42" s="812">
        <v>97.586564637338398</v>
      </c>
      <c r="G42" s="819">
        <v>132.64724127831823</v>
      </c>
      <c r="Q42" s="904"/>
      <c r="R42" s="904"/>
      <c r="S42" s="904"/>
    </row>
    <row r="43" spans="1:19" ht="15.75" thickTop="1" x14ac:dyDescent="0.25">
      <c r="A43" s="814" t="s">
        <v>20</v>
      </c>
      <c r="B43" s="809">
        <v>4889</v>
      </c>
      <c r="C43" s="810">
        <v>5067.4975362272344</v>
      </c>
      <c r="D43" s="810">
        <v>5234.6350518430972</v>
      </c>
      <c r="E43" s="810">
        <v>5409.5517792333249</v>
      </c>
      <c r="F43" s="810">
        <v>5600.4406795288642</v>
      </c>
      <c r="G43" s="818">
        <v>5815.4434748960975</v>
      </c>
      <c r="Q43" s="904"/>
      <c r="R43" s="904"/>
      <c r="S43" s="904"/>
    </row>
    <row r="44" spans="1:19" x14ac:dyDescent="0.25">
      <c r="A44" s="806"/>
      <c r="B44" s="806"/>
      <c r="C44" s="806"/>
      <c r="D44" s="806"/>
      <c r="E44" s="806"/>
      <c r="F44" s="806"/>
      <c r="G44" s="806"/>
      <c r="Q44" s="919" t="s">
        <v>223</v>
      </c>
      <c r="R44" s="918"/>
      <c r="S44" s="920">
        <f>(SUM(C$48:C$50,C$61:C$65)/SUM(C$51:C$60))*100</f>
        <v>74.964262199150156</v>
      </c>
    </row>
    <row r="45" spans="1:19" x14ac:dyDescent="0.25">
      <c r="A45" s="806"/>
      <c r="B45" s="806"/>
      <c r="C45" s="806"/>
      <c r="D45" s="806"/>
      <c r="E45" s="806"/>
      <c r="F45" s="806"/>
      <c r="G45" s="806"/>
      <c r="Q45" s="919" t="s">
        <v>224</v>
      </c>
      <c r="R45" s="918"/>
      <c r="S45" s="920">
        <f>(SUM(C$48:C$50)/SUM(C$51:C$60))*100</f>
        <v>61.752671807607143</v>
      </c>
    </row>
    <row r="46" spans="1:19" x14ac:dyDescent="0.25">
      <c r="A46" s="922" t="s">
        <v>203</v>
      </c>
      <c r="B46" s="923"/>
      <c r="C46" s="923"/>
      <c r="D46" s="923"/>
      <c r="E46" s="923"/>
      <c r="F46" s="923"/>
      <c r="G46" s="924"/>
      <c r="Q46" s="919" t="s">
        <v>225</v>
      </c>
      <c r="R46" s="918"/>
      <c r="S46" s="920">
        <f>(SUM(C$61:C$65)/SUM(C$51:C$60))*100</f>
        <v>13.211590391543011</v>
      </c>
    </row>
    <row r="47" spans="1:19" x14ac:dyDescent="0.25">
      <c r="A47" s="813" t="s">
        <v>1</v>
      </c>
      <c r="B47" s="807">
        <v>2010</v>
      </c>
      <c r="C47" s="807">
        <v>2015</v>
      </c>
      <c r="D47" s="807">
        <v>2020</v>
      </c>
      <c r="E47" s="807">
        <v>2025</v>
      </c>
      <c r="F47" s="807">
        <v>2030</v>
      </c>
      <c r="G47" s="816">
        <v>2035</v>
      </c>
      <c r="Q47" s="919" t="s">
        <v>226</v>
      </c>
      <c r="R47" s="918"/>
      <c r="S47" s="920">
        <f>(SUM(C$61:C$65)/SUM(C$48:C$50))*100</f>
        <v>21.394362389216511</v>
      </c>
    </row>
    <row r="48" spans="1:19" x14ac:dyDescent="0.25">
      <c r="A48" s="813" t="s">
        <v>2</v>
      </c>
      <c r="B48" s="807">
        <v>1211</v>
      </c>
      <c r="C48" s="808">
        <v>1323.6215121046089</v>
      </c>
      <c r="D48" s="808">
        <v>1325.7104241225247</v>
      </c>
      <c r="E48" s="808">
        <v>1370.2757425503291</v>
      </c>
      <c r="F48" s="808">
        <v>1433.9437576765567</v>
      </c>
      <c r="G48" s="817">
        <v>1503.8174610362059</v>
      </c>
      <c r="Q48" s="919" t="s">
        <v>227</v>
      </c>
      <c r="R48" s="918"/>
      <c r="S48" s="921">
        <f>(C$21/C$43)*100</f>
        <v>95.977341573405369</v>
      </c>
    </row>
    <row r="49" spans="1:19" x14ac:dyDescent="0.25">
      <c r="A49" s="813" t="s">
        <v>3</v>
      </c>
      <c r="B49" s="807">
        <v>1145</v>
      </c>
      <c r="C49" s="808">
        <v>1114.0876630480943</v>
      </c>
      <c r="D49" s="808">
        <v>1231.1894038934656</v>
      </c>
      <c r="E49" s="808">
        <v>1227.1722517318708</v>
      </c>
      <c r="F49" s="808">
        <v>1274.5206431649885</v>
      </c>
      <c r="G49" s="817">
        <v>1337.4692954088405</v>
      </c>
      <c r="Q49" s="919" t="s">
        <v>228</v>
      </c>
      <c r="R49" s="918"/>
      <c r="S49" s="921">
        <f>(SUM(C$48)/SUM(C$28:C$33))*1000</f>
        <v>644.16721270385733</v>
      </c>
    </row>
    <row r="50" spans="1:19" x14ac:dyDescent="0.25">
      <c r="A50" s="813" t="s">
        <v>4</v>
      </c>
      <c r="B50" s="807">
        <v>960</v>
      </c>
      <c r="C50" s="808">
        <v>1067.4343948886697</v>
      </c>
      <c r="D50" s="808">
        <v>1030.8800767421556</v>
      </c>
      <c r="E50" s="808">
        <v>1152.7781394616172</v>
      </c>
      <c r="F50" s="808">
        <v>1142.4361102425569</v>
      </c>
      <c r="G50" s="817">
        <v>1193.1366525062249</v>
      </c>
      <c r="Q50" s="919" t="s">
        <v>229</v>
      </c>
      <c r="R50" s="918"/>
      <c r="S50" s="921">
        <f>(SUM(C$52:C$54)/SUM(C$48:C$51,C$55:C$65))*100</f>
        <v>28.118647247905969</v>
      </c>
    </row>
    <row r="51" spans="1:19" x14ac:dyDescent="0.25">
      <c r="A51" s="813" t="s">
        <v>5</v>
      </c>
      <c r="B51" s="807">
        <v>874</v>
      </c>
      <c r="C51" s="808">
        <v>886.70531335758869</v>
      </c>
      <c r="D51" s="808">
        <v>994.79716716047346</v>
      </c>
      <c r="E51" s="808">
        <v>952.47414206560143</v>
      </c>
      <c r="F51" s="808">
        <v>1078.9929096790906</v>
      </c>
      <c r="G51" s="817">
        <v>1062.2911978171201</v>
      </c>
      <c r="Q51" s="904"/>
      <c r="R51" s="904"/>
      <c r="S51" s="904"/>
    </row>
    <row r="52" spans="1:19" x14ac:dyDescent="0.25">
      <c r="A52" s="813" t="s">
        <v>6</v>
      </c>
      <c r="B52" s="807">
        <v>777</v>
      </c>
      <c r="C52" s="808">
        <v>797.52337165584152</v>
      </c>
      <c r="D52" s="808">
        <v>810.5652959094881</v>
      </c>
      <c r="E52" s="808">
        <v>917.55140763816576</v>
      </c>
      <c r="F52" s="808">
        <v>870.33958452947877</v>
      </c>
      <c r="G52" s="817">
        <v>999.90386230168212</v>
      </c>
      <c r="Q52" s="904"/>
      <c r="R52" s="904"/>
      <c r="S52" s="904"/>
    </row>
    <row r="53" spans="1:19" x14ac:dyDescent="0.25">
      <c r="A53" s="813" t="s">
        <v>7</v>
      </c>
      <c r="B53" s="807">
        <v>731</v>
      </c>
      <c r="C53" s="808">
        <v>705.91066024143925</v>
      </c>
      <c r="D53" s="808">
        <v>728.95889089948878</v>
      </c>
      <c r="E53" s="808">
        <v>741.93143523088327</v>
      </c>
      <c r="F53" s="808">
        <v>847.62040372251272</v>
      </c>
      <c r="G53" s="817">
        <v>795.97949963527458</v>
      </c>
      <c r="Q53" s="904"/>
      <c r="R53" s="904"/>
      <c r="S53" s="904"/>
    </row>
    <row r="54" spans="1:19" x14ac:dyDescent="0.25">
      <c r="A54" s="813" t="s">
        <v>8</v>
      </c>
      <c r="B54" s="807">
        <v>515</v>
      </c>
      <c r="C54" s="808">
        <v>676.18949688381804</v>
      </c>
      <c r="D54" s="808">
        <v>640.82726040653711</v>
      </c>
      <c r="E54" s="808">
        <v>666.7560124391232</v>
      </c>
      <c r="F54" s="808">
        <v>679.38389152086347</v>
      </c>
      <c r="G54" s="817">
        <v>783.59700671340534</v>
      </c>
      <c r="Q54" s="904"/>
      <c r="R54" s="904"/>
      <c r="S54" s="904"/>
    </row>
    <row r="55" spans="1:19" x14ac:dyDescent="0.25">
      <c r="A55" s="813" t="s">
        <v>9</v>
      </c>
      <c r="B55" s="807">
        <v>535</v>
      </c>
      <c r="C55" s="808">
        <v>461.50113862681621</v>
      </c>
      <c r="D55" s="808">
        <v>625.64539865656411</v>
      </c>
      <c r="E55" s="808">
        <v>580.27792584755866</v>
      </c>
      <c r="F55" s="808">
        <v>609.09846378199063</v>
      </c>
      <c r="G55" s="817">
        <v>621.38403537465501</v>
      </c>
      <c r="Q55" s="904"/>
      <c r="R55" s="904"/>
      <c r="S55" s="904"/>
    </row>
    <row r="56" spans="1:19" x14ac:dyDescent="0.25">
      <c r="A56" s="813" t="s">
        <v>10</v>
      </c>
      <c r="B56" s="807">
        <v>484</v>
      </c>
      <c r="C56" s="808">
        <v>481.73174156724014</v>
      </c>
      <c r="D56" s="808">
        <v>411.93262125329261</v>
      </c>
      <c r="E56" s="808">
        <v>577.38486723539381</v>
      </c>
      <c r="F56" s="808">
        <v>522.62911282638356</v>
      </c>
      <c r="G56" s="817">
        <v>554.99393517457031</v>
      </c>
      <c r="Q56" s="904"/>
      <c r="R56" s="904"/>
      <c r="S56" s="904"/>
    </row>
    <row r="57" spans="1:19" x14ac:dyDescent="0.25">
      <c r="A57" s="814" t="s">
        <v>11</v>
      </c>
      <c r="B57" s="809">
        <v>518</v>
      </c>
      <c r="C57" s="810">
        <v>424.71454512902852</v>
      </c>
      <c r="D57" s="810">
        <v>430.9088452492179</v>
      </c>
      <c r="E57" s="810">
        <v>364.41079491327747</v>
      </c>
      <c r="F57" s="810">
        <v>529.04880878543759</v>
      </c>
      <c r="G57" s="818">
        <v>466.05804928305412</v>
      </c>
      <c r="Q57" s="904"/>
      <c r="R57" s="904"/>
      <c r="S57" s="904"/>
    </row>
    <row r="58" spans="1:19" x14ac:dyDescent="0.25">
      <c r="A58" s="814" t="s">
        <v>12</v>
      </c>
      <c r="B58" s="809">
        <v>483</v>
      </c>
      <c r="C58" s="810">
        <v>454.43956545282481</v>
      </c>
      <c r="D58" s="810">
        <v>369.48032781671623</v>
      </c>
      <c r="E58" s="810">
        <v>382.71664672812733</v>
      </c>
      <c r="F58" s="810">
        <v>319.76248881281094</v>
      </c>
      <c r="G58" s="818">
        <v>481.22636181213346</v>
      </c>
      <c r="Q58" s="904"/>
      <c r="R58" s="904"/>
      <c r="S58" s="904"/>
    </row>
    <row r="59" spans="1:19" x14ac:dyDescent="0.25">
      <c r="A59" s="814" t="s">
        <v>13</v>
      </c>
      <c r="B59" s="809">
        <v>431</v>
      </c>
      <c r="C59" s="810">
        <v>416.03503325611297</v>
      </c>
      <c r="D59" s="810">
        <v>392.36195211692359</v>
      </c>
      <c r="E59" s="810">
        <v>316.06413680396327</v>
      </c>
      <c r="F59" s="810">
        <v>334.8076984207998</v>
      </c>
      <c r="G59" s="818">
        <v>275.91572130084808</v>
      </c>
      <c r="Q59" s="904"/>
      <c r="R59" s="904"/>
      <c r="S59" s="904"/>
    </row>
    <row r="60" spans="1:19" x14ac:dyDescent="0.25">
      <c r="A60" s="814" t="s">
        <v>14</v>
      </c>
      <c r="B60" s="809">
        <v>355</v>
      </c>
      <c r="C60" s="810">
        <v>371.34940194689443</v>
      </c>
      <c r="D60" s="810">
        <v>355.63353006409136</v>
      </c>
      <c r="E60" s="810">
        <v>337.04151549507515</v>
      </c>
      <c r="F60" s="810">
        <v>268.90393107425086</v>
      </c>
      <c r="G60" s="818">
        <v>291.85889200918893</v>
      </c>
      <c r="Q60" s="904"/>
      <c r="R60" s="904"/>
      <c r="S60" s="904"/>
    </row>
    <row r="61" spans="1:19" x14ac:dyDescent="0.25">
      <c r="A61" s="814" t="s">
        <v>15</v>
      </c>
      <c r="B61" s="809">
        <v>201</v>
      </c>
      <c r="C61" s="810">
        <v>308.59399746406018</v>
      </c>
      <c r="D61" s="810">
        <v>316.22783573282771</v>
      </c>
      <c r="E61" s="810">
        <v>301.72514669761608</v>
      </c>
      <c r="F61" s="810">
        <v>286.70290567092923</v>
      </c>
      <c r="G61" s="818">
        <v>226.20216317603609</v>
      </c>
      <c r="Q61" s="904"/>
      <c r="R61" s="904"/>
      <c r="S61" s="904"/>
    </row>
    <row r="62" spans="1:19" x14ac:dyDescent="0.25">
      <c r="A62" s="814" t="s">
        <v>16</v>
      </c>
      <c r="B62" s="809">
        <v>146</v>
      </c>
      <c r="C62" s="810">
        <v>160.71248228417613</v>
      </c>
      <c r="D62" s="810">
        <v>252.38178068276812</v>
      </c>
      <c r="E62" s="810">
        <v>253.45496945374157</v>
      </c>
      <c r="F62" s="810">
        <v>240.67291453318037</v>
      </c>
      <c r="G62" s="818">
        <v>229.9540466630223</v>
      </c>
      <c r="Q62" s="904"/>
      <c r="R62" s="904"/>
      <c r="S62" s="904"/>
    </row>
    <row r="63" spans="1:19" x14ac:dyDescent="0.25">
      <c r="A63" s="814" t="s">
        <v>17</v>
      </c>
      <c r="B63" s="809">
        <v>114</v>
      </c>
      <c r="C63" s="810">
        <v>112.38026490382589</v>
      </c>
      <c r="D63" s="810">
        <v>125.19079714682516</v>
      </c>
      <c r="E63" s="810">
        <v>201.25908708024059</v>
      </c>
      <c r="F63" s="810">
        <v>198.63395276240345</v>
      </c>
      <c r="G63" s="818">
        <v>186.98129788186247</v>
      </c>
      <c r="Q63" s="904"/>
      <c r="R63" s="904"/>
      <c r="S63" s="904"/>
    </row>
    <row r="64" spans="1:19" x14ac:dyDescent="0.25">
      <c r="A64" s="814" t="s">
        <v>18</v>
      </c>
      <c r="B64" s="809">
        <v>79</v>
      </c>
      <c r="C64" s="810">
        <v>79.06470700028207</v>
      </c>
      <c r="D64" s="810">
        <v>77.295106099966603</v>
      </c>
      <c r="E64" s="810">
        <v>87.269018884871826</v>
      </c>
      <c r="F64" s="810">
        <v>143.49270123732623</v>
      </c>
      <c r="G64" s="818">
        <v>138.84617213099907</v>
      </c>
      <c r="Q64" s="919" t="s">
        <v>223</v>
      </c>
      <c r="R64" s="918"/>
      <c r="S64" s="920">
        <f>(SUM(D$48:D$50,D$61:D$65)/SUM(D$51:D$60))*100</f>
        <v>77.634454330569767</v>
      </c>
    </row>
    <row r="65" spans="1:19" ht="15.75" thickBot="1" x14ac:dyDescent="0.3">
      <c r="A65" s="815" t="s">
        <v>19</v>
      </c>
      <c r="B65" s="811">
        <v>53</v>
      </c>
      <c r="C65" s="812">
        <v>89.15166598462821</v>
      </c>
      <c r="D65" s="812">
        <v>113.73188858510211</v>
      </c>
      <c r="E65" s="812">
        <v>128.15011810784026</v>
      </c>
      <c r="F65" s="812">
        <v>144.93554486034185</v>
      </c>
      <c r="G65" s="819">
        <v>196.40002466632905</v>
      </c>
      <c r="Q65" s="919" t="s">
        <v>224</v>
      </c>
      <c r="R65" s="918"/>
      <c r="S65" s="920">
        <f>(SUM(D$48:D$50)/SUM(D$51:D$60))*100</f>
        <v>62.275830555064701</v>
      </c>
    </row>
    <row r="66" spans="1:19" ht="15.75" thickTop="1" x14ac:dyDescent="0.25">
      <c r="A66" s="814" t="s">
        <v>20</v>
      </c>
      <c r="B66" s="809">
        <v>9612</v>
      </c>
      <c r="C66" s="810">
        <v>9931.1469557959499</v>
      </c>
      <c r="D66" s="810">
        <v>10233.718602538427</v>
      </c>
      <c r="E66" s="810">
        <v>10558.693358365297</v>
      </c>
      <c r="F66" s="810">
        <v>10925.925823301903</v>
      </c>
      <c r="G66" s="818">
        <v>11346.015674891454</v>
      </c>
      <c r="Q66" s="919" t="s">
        <v>225</v>
      </c>
      <c r="R66" s="918"/>
      <c r="S66" s="920">
        <f>(SUM(D$61:D$65)/SUM(D$51:D$60))*100</f>
        <v>15.358623775505059</v>
      </c>
    </row>
    <row r="67" spans="1:19" x14ac:dyDescent="0.25">
      <c r="Q67" s="919" t="s">
        <v>226</v>
      </c>
      <c r="R67" s="918"/>
      <c r="S67" s="920">
        <f>(SUM(D$61:D$65)/SUM(D$48:D$50))*100</f>
        <v>24.662254422965681</v>
      </c>
    </row>
    <row r="68" spans="1:19" x14ac:dyDescent="0.25">
      <c r="Q68" s="919" t="s">
        <v>227</v>
      </c>
      <c r="R68" s="918"/>
      <c r="S68" s="921">
        <f>(D$21/D$43)*100</f>
        <v>95.500135180105275</v>
      </c>
    </row>
    <row r="69" spans="1:19" x14ac:dyDescent="0.25">
      <c r="Q69" s="919" t="s">
        <v>228</v>
      </c>
      <c r="R69" s="918"/>
      <c r="S69" s="921">
        <f>(SUM(D$48)/SUM(D$28:D$33))*1000</f>
        <v>620.10872758491848</v>
      </c>
    </row>
    <row r="70" spans="1:19" x14ac:dyDescent="0.25">
      <c r="Q70" s="919" t="s">
        <v>229</v>
      </c>
      <c r="R70" s="918"/>
      <c r="S70" s="921">
        <f>(SUM(D$52:D$54)/SUM(D$48:D$51,D$55:D$65))*100</f>
        <v>27.073786717576876</v>
      </c>
    </row>
    <row r="71" spans="1:19" x14ac:dyDescent="0.25">
      <c r="Q71" s="904"/>
      <c r="R71" s="904"/>
      <c r="S71" s="904"/>
    </row>
    <row r="72" spans="1:19" x14ac:dyDescent="0.25">
      <c r="Q72" s="904"/>
      <c r="R72" s="904"/>
      <c r="S72" s="904"/>
    </row>
    <row r="73" spans="1:19" x14ac:dyDescent="0.25">
      <c r="Q73" s="904"/>
      <c r="R73" s="904"/>
      <c r="S73" s="904"/>
    </row>
    <row r="74" spans="1:19" x14ac:dyDescent="0.25">
      <c r="Q74" s="904"/>
      <c r="R74" s="904"/>
      <c r="S74" s="904"/>
    </row>
    <row r="75" spans="1:19" x14ac:dyDescent="0.25">
      <c r="Q75" s="904"/>
      <c r="R75" s="904"/>
      <c r="S75" s="904"/>
    </row>
    <row r="76" spans="1:19" x14ac:dyDescent="0.25">
      <c r="Q76" s="904"/>
      <c r="R76" s="904"/>
      <c r="S76" s="904"/>
    </row>
    <row r="77" spans="1:19" x14ac:dyDescent="0.25">
      <c r="Q77" s="904"/>
      <c r="R77" s="904"/>
      <c r="S77" s="904"/>
    </row>
    <row r="78" spans="1:19" x14ac:dyDescent="0.25">
      <c r="Q78" s="904"/>
      <c r="R78" s="904"/>
      <c r="S78" s="904"/>
    </row>
    <row r="79" spans="1:19" x14ac:dyDescent="0.25">
      <c r="Q79" s="904"/>
      <c r="R79" s="904"/>
      <c r="S79" s="904"/>
    </row>
    <row r="80" spans="1:19" x14ac:dyDescent="0.25">
      <c r="Q80" s="904"/>
      <c r="R80" s="904"/>
      <c r="S80" s="904"/>
    </row>
    <row r="81" spans="17:19" x14ac:dyDescent="0.25">
      <c r="Q81" s="904"/>
      <c r="R81" s="904"/>
      <c r="S81" s="904"/>
    </row>
    <row r="82" spans="17:19" x14ac:dyDescent="0.25">
      <c r="Q82" s="904"/>
      <c r="R82" s="904"/>
      <c r="S82" s="904"/>
    </row>
    <row r="83" spans="17:19" x14ac:dyDescent="0.25">
      <c r="Q83" s="904"/>
      <c r="R83" s="904"/>
      <c r="S83" s="904"/>
    </row>
    <row r="84" spans="17:19" x14ac:dyDescent="0.25">
      <c r="Q84" s="919" t="s">
        <v>223</v>
      </c>
      <c r="R84" s="918"/>
      <c r="S84" s="920">
        <f>(SUM(E$48:E$50,E$61:E$65)/SUM(E$51:E$60))*100</f>
        <v>80.904589762585147</v>
      </c>
    </row>
    <row r="85" spans="17:19" x14ac:dyDescent="0.25">
      <c r="Q85" s="919" t="s">
        <v>224</v>
      </c>
      <c r="R85" s="918"/>
      <c r="S85" s="920">
        <f>(SUM(E$48:E$50)/SUM(E$51:E$60))*100</f>
        <v>64.253511037362514</v>
      </c>
    </row>
    <row r="86" spans="17:19" x14ac:dyDescent="0.25">
      <c r="Q86" s="919" t="s">
        <v>225</v>
      </c>
      <c r="R86" s="918"/>
      <c r="S86" s="920">
        <f>(SUM(E$61:E$65)/SUM(E$51:E$60))*100</f>
        <v>16.651078725222614</v>
      </c>
    </row>
    <row r="87" spans="17:19" x14ac:dyDescent="0.25">
      <c r="Q87" s="919" t="s">
        <v>226</v>
      </c>
      <c r="R87" s="918"/>
      <c r="S87" s="920">
        <f>(SUM(E$61:E$65)/SUM(E$48:E$50))*100</f>
        <v>25.914659691577391</v>
      </c>
    </row>
    <row r="88" spans="17:19" x14ac:dyDescent="0.25">
      <c r="Q88" s="919" t="s">
        <v>227</v>
      </c>
      <c r="R88" s="918"/>
      <c r="S88" s="921">
        <f>(E$21/E$43)*100</f>
        <v>95.186103937464111</v>
      </c>
    </row>
    <row r="89" spans="17:19" x14ac:dyDescent="0.25">
      <c r="Q89" s="919" t="s">
        <v>228</v>
      </c>
      <c r="R89" s="918"/>
      <c r="S89" s="921">
        <f>(SUM(E$48)/SUM(E$28:E$33))*1000</f>
        <v>612.74686255711811</v>
      </c>
    </row>
    <row r="90" spans="17:19" x14ac:dyDescent="0.25">
      <c r="Q90" s="919" t="s">
        <v>229</v>
      </c>
      <c r="R90" s="918"/>
      <c r="S90" s="921">
        <f>(SUM(E$52:E$54)/SUM(E$48:E$51,E$55:E$65))*100</f>
        <v>28.256929381684671</v>
      </c>
    </row>
    <row r="91" spans="17:19" x14ac:dyDescent="0.25">
      <c r="Q91" s="904"/>
      <c r="R91" s="904"/>
      <c r="S91" s="904"/>
    </row>
    <row r="92" spans="17:19" x14ac:dyDescent="0.25">
      <c r="Q92" s="904"/>
      <c r="R92" s="904"/>
      <c r="S92" s="904"/>
    </row>
    <row r="93" spans="17:19" x14ac:dyDescent="0.25">
      <c r="Q93" s="904"/>
      <c r="R93" s="904"/>
      <c r="S93" s="904"/>
    </row>
    <row r="94" spans="17:19" x14ac:dyDescent="0.25">
      <c r="Q94" s="904"/>
      <c r="R94" s="904"/>
      <c r="S94" s="904"/>
    </row>
    <row r="95" spans="17:19" x14ac:dyDescent="0.25">
      <c r="Q95" s="904"/>
      <c r="R95" s="904"/>
      <c r="S95" s="904"/>
    </row>
    <row r="96" spans="17:19" x14ac:dyDescent="0.25">
      <c r="Q96" s="904"/>
      <c r="R96" s="904"/>
      <c r="S96" s="904"/>
    </row>
    <row r="97" spans="17:19" x14ac:dyDescent="0.25">
      <c r="Q97" s="904"/>
      <c r="R97" s="904"/>
      <c r="S97" s="904"/>
    </row>
    <row r="98" spans="17:19" x14ac:dyDescent="0.25">
      <c r="Q98" s="904"/>
      <c r="R98" s="904"/>
      <c r="S98" s="904"/>
    </row>
    <row r="99" spans="17:19" x14ac:dyDescent="0.25">
      <c r="Q99" s="904"/>
      <c r="R99" s="904"/>
      <c r="S99" s="904"/>
    </row>
    <row r="100" spans="17:19" x14ac:dyDescent="0.25">
      <c r="Q100" s="904"/>
      <c r="R100" s="904"/>
      <c r="S100" s="904"/>
    </row>
    <row r="101" spans="17:19" x14ac:dyDescent="0.25">
      <c r="Q101" s="904"/>
      <c r="R101" s="904"/>
      <c r="S101" s="904"/>
    </row>
    <row r="102" spans="17:19" x14ac:dyDescent="0.25">
      <c r="Q102" s="904"/>
      <c r="R102" s="904"/>
      <c r="S102" s="904"/>
    </row>
    <row r="103" spans="17:19" x14ac:dyDescent="0.25">
      <c r="Q103" s="904"/>
      <c r="R103" s="904"/>
      <c r="S103" s="904"/>
    </row>
    <row r="104" spans="17:19" x14ac:dyDescent="0.25">
      <c r="Q104" s="919" t="s">
        <v>223</v>
      </c>
      <c r="R104" s="918"/>
      <c r="S104" s="920">
        <f>(SUM(F$48:F$50,F$61:F$65)/SUM(F$51:F$60))*100</f>
        <v>80.278334339717262</v>
      </c>
    </row>
    <row r="105" spans="17:19" x14ac:dyDescent="0.25">
      <c r="Q105" s="919" t="s">
        <v>224</v>
      </c>
      <c r="R105" s="918"/>
      <c r="S105" s="920">
        <f>(SUM(F$48:F$50)/SUM(F$51:F$60))*100</f>
        <v>63.540055192906728</v>
      </c>
    </row>
    <row r="106" spans="17:19" x14ac:dyDescent="0.25">
      <c r="Q106" s="919" t="s">
        <v>225</v>
      </c>
      <c r="R106" s="918"/>
      <c r="S106" s="920">
        <f>(SUM(F$61:F$65)/SUM(F$51:F$60))*100</f>
        <v>16.73827914681053</v>
      </c>
    </row>
    <row r="107" spans="17:19" x14ac:dyDescent="0.25">
      <c r="Q107" s="919" t="s">
        <v>226</v>
      </c>
      <c r="R107" s="918"/>
      <c r="S107" s="920">
        <f>(SUM(F$61:F$65)/SUM(F$48:F$50))*100</f>
        <v>26.342877883869232</v>
      </c>
    </row>
    <row r="108" spans="17:19" x14ac:dyDescent="0.25">
      <c r="Q108" s="919" t="s">
        <v>227</v>
      </c>
      <c r="R108" s="918"/>
      <c r="S108" s="921">
        <f>(F$21/F$43)*100</f>
        <v>95.090466063485636</v>
      </c>
    </row>
    <row r="109" spans="17:19" x14ac:dyDescent="0.25">
      <c r="Q109" s="919" t="s">
        <v>228</v>
      </c>
      <c r="R109" s="918"/>
      <c r="S109" s="921">
        <f>(SUM(F$48)/SUM(F$28:F$33))*1000</f>
        <v>622.61765344719083</v>
      </c>
    </row>
    <row r="110" spans="17:19" x14ac:dyDescent="0.25">
      <c r="Q110" s="919" t="s">
        <v>229</v>
      </c>
      <c r="R110" s="918"/>
      <c r="S110" s="921">
        <f>(SUM(F$52:F$54)/SUM(F$48:F$51,F$55:F$65))*100</f>
        <v>28.109525072826546</v>
      </c>
    </row>
    <row r="111" spans="17:19" x14ac:dyDescent="0.25">
      <c r="Q111" s="904"/>
      <c r="R111" s="904"/>
      <c r="S111" s="904"/>
    </row>
    <row r="112" spans="17:19" x14ac:dyDescent="0.25">
      <c r="Q112" s="904"/>
      <c r="R112" s="904"/>
      <c r="S112" s="904"/>
    </row>
    <row r="113" spans="17:19" x14ac:dyDescent="0.25">
      <c r="Q113" s="904"/>
      <c r="R113" s="904"/>
      <c r="S113" s="904"/>
    </row>
    <row r="114" spans="17:19" x14ac:dyDescent="0.25">
      <c r="Q114" s="904"/>
      <c r="R114" s="904"/>
      <c r="S114" s="904"/>
    </row>
    <row r="115" spans="17:19" x14ac:dyDescent="0.25">
      <c r="Q115" s="904"/>
      <c r="R115" s="904"/>
      <c r="S115" s="904"/>
    </row>
    <row r="116" spans="17:19" x14ac:dyDescent="0.25">
      <c r="Q116" s="904"/>
      <c r="R116" s="904"/>
      <c r="S116" s="904"/>
    </row>
    <row r="117" spans="17:19" x14ac:dyDescent="0.25">
      <c r="Q117" s="904"/>
      <c r="R117" s="904"/>
      <c r="S117" s="904"/>
    </row>
    <row r="118" spans="17:19" x14ac:dyDescent="0.25">
      <c r="Q118" s="904"/>
      <c r="R118" s="904"/>
      <c r="S118" s="904"/>
    </row>
    <row r="119" spans="17:19" x14ac:dyDescent="0.25">
      <c r="Q119" s="904"/>
      <c r="R119" s="904"/>
      <c r="S119" s="904"/>
    </row>
    <row r="120" spans="17:19" x14ac:dyDescent="0.25">
      <c r="Q120" s="904"/>
      <c r="R120" s="904"/>
      <c r="S120" s="904"/>
    </row>
    <row r="121" spans="17:19" x14ac:dyDescent="0.25">
      <c r="Q121" s="904"/>
      <c r="R121" s="904"/>
      <c r="S121" s="904"/>
    </row>
    <row r="122" spans="17:19" x14ac:dyDescent="0.25">
      <c r="Q122" s="904"/>
      <c r="R122" s="904"/>
      <c r="S122" s="904"/>
    </row>
    <row r="123" spans="17:19" x14ac:dyDescent="0.25">
      <c r="Q123" s="904"/>
      <c r="R123" s="904"/>
      <c r="S123" s="904"/>
    </row>
    <row r="124" spans="17:19" x14ac:dyDescent="0.25">
      <c r="Q124" s="919" t="s">
        <v>223</v>
      </c>
      <c r="R124" s="918"/>
      <c r="S124" s="920">
        <f>(SUM(G$48:G$50,G$61:G$65)/SUM(G$51:G$60))*100</f>
        <v>79.151145345259948</v>
      </c>
    </row>
    <row r="125" spans="17:19" x14ac:dyDescent="0.25">
      <c r="Q125" s="919" t="s">
        <v>224</v>
      </c>
      <c r="R125" s="918"/>
      <c r="S125" s="920">
        <f>(SUM(G$48:G$50)/SUM(G$51:G$60))*100</f>
        <v>63.702677242093884</v>
      </c>
    </row>
    <row r="126" spans="17:19" x14ac:dyDescent="0.25">
      <c r="Q126" s="919" t="s">
        <v>225</v>
      </c>
      <c r="R126" s="918"/>
      <c r="S126" s="920">
        <f>(SUM(G$61:G$65)/SUM(G$51:G$60))*100</f>
        <v>15.448468103166055</v>
      </c>
    </row>
    <row r="127" spans="17:19" x14ac:dyDescent="0.25">
      <c r="Q127" s="919" t="s">
        <v>226</v>
      </c>
      <c r="R127" s="918"/>
      <c r="S127" s="920">
        <f>(SUM(G$61:G$65)/SUM(G$48:G$50))*100</f>
        <v>24.250893011067848</v>
      </c>
    </row>
    <row r="128" spans="17:19" x14ac:dyDescent="0.25">
      <c r="Q128" s="919" t="s">
        <v>227</v>
      </c>
      <c r="R128" s="918"/>
      <c r="S128" s="921">
        <f>(G$21/G$43)*100</f>
        <v>95.101469455760963</v>
      </c>
    </row>
    <row r="129" spans="17:19" x14ac:dyDescent="0.25">
      <c r="Q129" s="919" t="s">
        <v>228</v>
      </c>
      <c r="R129" s="918"/>
      <c r="S129" s="921">
        <f>(SUM(G$48)/SUM(G$28:G$33))*1000</f>
        <v>629.61744883046936</v>
      </c>
    </row>
    <row r="130" spans="17:19" x14ac:dyDescent="0.25">
      <c r="Q130" s="919" t="s">
        <v>229</v>
      </c>
      <c r="R130" s="918"/>
      <c r="S130" s="921">
        <f>(SUM(G$52:G$54)/SUM(G$48:G$51,G$55:G$65))*100</f>
        <v>29.42417133498536</v>
      </c>
    </row>
    <row r="147" spans="4:8" x14ac:dyDescent="0.25">
      <c r="D147" s="19"/>
      <c r="E147" s="19"/>
      <c r="F147" s="19"/>
      <c r="G147" s="19"/>
      <c r="H147" s="19"/>
    </row>
  </sheetData>
  <mergeCells count="3">
    <mergeCell ref="A1:G1"/>
    <mergeCell ref="A23:G23"/>
    <mergeCell ref="A46:G46"/>
  </mergeCells>
  <pageMargins left="0.7" right="0.7" top="0.75" bottom="0.75" header="0.3" footer="0.3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1:Z147"/>
  <sheetViews>
    <sheetView workbookViewId="0">
      <selection sqref="A1:G1"/>
    </sheetView>
  </sheetViews>
  <sheetFormatPr defaultRowHeight="15" x14ac:dyDescent="0.25"/>
  <cols>
    <col min="1" max="9" width="9.140625" style="18"/>
    <col min="10" max="11" width="11.140625" style="18" bestFit="1" customWidth="1"/>
    <col min="12" max="12" width="11.140625" style="18" customWidth="1"/>
    <col min="13" max="14" width="11.140625" style="18" bestFit="1" customWidth="1"/>
    <col min="15" max="15" width="11.140625" style="18" customWidth="1"/>
    <col min="16" max="17" width="11.140625" style="18" bestFit="1" customWidth="1"/>
    <col min="18" max="18" width="11.140625" style="18" customWidth="1"/>
    <col min="19" max="20" width="11.140625" style="18" bestFit="1" customWidth="1"/>
    <col min="21" max="21" width="11.140625" style="18" customWidth="1"/>
    <col min="22" max="23" width="11.140625" style="18" bestFit="1" customWidth="1"/>
    <col min="24" max="24" width="11.140625" style="18" customWidth="1"/>
    <col min="25" max="26" width="11.140625" style="18" bestFit="1" customWidth="1"/>
    <col min="27" max="16384" width="9.140625" style="18"/>
  </cols>
  <sheetData>
    <row r="1" spans="1:26" x14ac:dyDescent="0.25">
      <c r="A1" s="922" t="s">
        <v>204</v>
      </c>
      <c r="B1" s="923"/>
      <c r="C1" s="923"/>
      <c r="D1" s="923"/>
      <c r="E1" s="923"/>
      <c r="F1" s="923"/>
      <c r="G1" s="924"/>
      <c r="J1" s="20" t="s">
        <v>23</v>
      </c>
      <c r="K1" s="20" t="s">
        <v>24</v>
      </c>
      <c r="L1" s="20"/>
      <c r="M1" s="20" t="s">
        <v>23</v>
      </c>
      <c r="N1" s="20" t="s">
        <v>24</v>
      </c>
      <c r="O1" s="20"/>
      <c r="P1" s="20" t="s">
        <v>23</v>
      </c>
      <c r="Q1" s="20" t="s">
        <v>24</v>
      </c>
      <c r="R1" s="20"/>
      <c r="S1" s="20" t="s">
        <v>23</v>
      </c>
      <c r="T1" s="20" t="s">
        <v>24</v>
      </c>
      <c r="U1" s="20"/>
      <c r="V1" s="20" t="s">
        <v>23</v>
      </c>
      <c r="W1" s="20" t="s">
        <v>24</v>
      </c>
      <c r="X1" s="20"/>
      <c r="Y1" s="20" t="s">
        <v>23</v>
      </c>
      <c r="Z1" s="20" t="s">
        <v>24</v>
      </c>
    </row>
    <row r="2" spans="1:26" x14ac:dyDescent="0.25">
      <c r="A2" s="827" t="s">
        <v>1</v>
      </c>
      <c r="B2" s="821">
        <v>2010</v>
      </c>
      <c r="C2" s="821">
        <v>2015</v>
      </c>
      <c r="D2" s="821">
        <v>2020</v>
      </c>
      <c r="E2" s="821">
        <v>2025</v>
      </c>
      <c r="F2" s="821">
        <v>2030</v>
      </c>
      <c r="G2" s="830">
        <v>2035</v>
      </c>
      <c r="J2" s="1">
        <f>B2</f>
        <v>2010</v>
      </c>
      <c r="K2" s="1">
        <f>B24</f>
        <v>2010</v>
      </c>
      <c r="L2" s="1"/>
      <c r="M2" s="1">
        <v>2015</v>
      </c>
      <c r="N2" s="1">
        <v>2015</v>
      </c>
      <c r="O2" s="1"/>
      <c r="P2" s="1">
        <v>2020</v>
      </c>
      <c r="Q2" s="1">
        <v>2020</v>
      </c>
      <c r="R2" s="1"/>
      <c r="S2" s="1">
        <v>2025</v>
      </c>
      <c r="T2" s="1">
        <v>2025</v>
      </c>
      <c r="U2" s="1"/>
      <c r="V2" s="1">
        <v>2030</v>
      </c>
      <c r="W2" s="1">
        <v>2030</v>
      </c>
      <c r="X2" s="1"/>
      <c r="Y2" s="1">
        <v>2035</v>
      </c>
      <c r="Z2" s="1">
        <v>2035</v>
      </c>
    </row>
    <row r="3" spans="1:26" x14ac:dyDescent="0.25">
      <c r="A3" s="827" t="s">
        <v>2</v>
      </c>
      <c r="B3" s="821">
        <v>306</v>
      </c>
      <c r="C3" s="822">
        <v>229.10108438722924</v>
      </c>
      <c r="D3" s="822">
        <v>250.12819852974991</v>
      </c>
      <c r="E3" s="822">
        <v>276.2615133335604</v>
      </c>
      <c r="F3" s="822">
        <v>282.75205925879686</v>
      </c>
      <c r="G3" s="831">
        <v>272.11350990797996</v>
      </c>
      <c r="I3" s="21" t="s">
        <v>2</v>
      </c>
      <c r="J3" s="20">
        <f>-B3/B$66</f>
        <v>-3.6659877800407331E-2</v>
      </c>
      <c r="K3" s="20">
        <f>B25/B$66</f>
        <v>2.7075596022523064E-2</v>
      </c>
      <c r="L3" s="21" t="s">
        <v>2</v>
      </c>
      <c r="M3" s="20">
        <f>-C3/C$66</f>
        <v>-2.7219796799428649E-2</v>
      </c>
      <c r="N3" s="20">
        <f>C25/C$66</f>
        <v>2.6167362297151425E-2</v>
      </c>
      <c r="O3" s="21" t="s">
        <v>2</v>
      </c>
      <c r="P3" s="20">
        <f>-D3/D$66</f>
        <v>-2.9458615061185231E-2</v>
      </c>
      <c r="Q3" s="20">
        <f>D25/D$66</f>
        <v>2.8303342464037123E-2</v>
      </c>
      <c r="R3" s="21" t="s">
        <v>2</v>
      </c>
      <c r="S3" s="20">
        <f>-E3/E$66</f>
        <v>-3.2192958094630901E-2</v>
      </c>
      <c r="T3" s="20">
        <f>E25/E$66</f>
        <v>3.0930489224673764E-2</v>
      </c>
      <c r="U3" s="21" t="s">
        <v>2</v>
      </c>
      <c r="V3" s="20">
        <f>-F3/F$66</f>
        <v>-3.269160820512939E-2</v>
      </c>
      <c r="W3" s="20">
        <f>F25/F$66</f>
        <v>3.140958435377543E-2</v>
      </c>
      <c r="X3" s="21" t="s">
        <v>2</v>
      </c>
      <c r="Y3" s="20">
        <f>-G3/G$66</f>
        <v>-3.1424275063812977E-2</v>
      </c>
      <c r="Z3" s="20">
        <f>G25/G$66</f>
        <v>3.0191950551506981E-2</v>
      </c>
    </row>
    <row r="4" spans="1:26" x14ac:dyDescent="0.25">
      <c r="A4" s="827" t="s">
        <v>3</v>
      </c>
      <c r="B4" s="821">
        <v>293</v>
      </c>
      <c r="C4" s="822">
        <v>304.13048065015965</v>
      </c>
      <c r="D4" s="822">
        <v>227.45505522207074</v>
      </c>
      <c r="E4" s="822">
        <v>248.64765162827561</v>
      </c>
      <c r="F4" s="822">
        <v>274.64158051572116</v>
      </c>
      <c r="G4" s="831">
        <v>281.04161643445059</v>
      </c>
      <c r="I4" s="21" t="s">
        <v>3</v>
      </c>
      <c r="J4" s="20">
        <f t="shared" ref="J4:J20" si="0">-B4/B$66</f>
        <v>-3.5102432011501136E-2</v>
      </c>
      <c r="K4" s="20">
        <f t="shared" ref="K4:K20" si="1">B26/B$66</f>
        <v>2.8752845333652809E-2</v>
      </c>
      <c r="L4" s="21" t="s">
        <v>3</v>
      </c>
      <c r="M4" s="20">
        <f t="shared" ref="M4:M20" si="2">-C4/C$66</f>
        <v>-3.6134136623368042E-2</v>
      </c>
      <c r="N4" s="20">
        <f t="shared" ref="N4:N20" si="3">C26/C$66</f>
        <v>2.6717679577128606E-2</v>
      </c>
      <c r="O4" s="21" t="s">
        <v>3</v>
      </c>
      <c r="P4" s="20">
        <f t="shared" ref="P4:P20" si="4">-D4/D$66</f>
        <v>-2.6788306775857827E-2</v>
      </c>
      <c r="Q4" s="20">
        <f t="shared" ref="Q4:Q20" si="5">D26/D$66</f>
        <v>2.5813624332952496E-2</v>
      </c>
      <c r="R4" s="21" t="s">
        <v>3</v>
      </c>
      <c r="S4" s="20">
        <f t="shared" ref="S4:S20" si="6">-E4/E$66</f>
        <v>-2.8975094404599586E-2</v>
      </c>
      <c r="T4" s="20">
        <f t="shared" ref="T4:T20" si="7">E26/E$66</f>
        <v>2.7879002768168716E-2</v>
      </c>
      <c r="U4" s="21" t="s">
        <v>3</v>
      </c>
      <c r="V4" s="20">
        <f t="shared" ref="V4:V20" si="8">-F4/F$66</f>
        <v>-3.1753879956147903E-2</v>
      </c>
      <c r="W4" s="20">
        <f t="shared" ref="W4:W20" si="9">F26/F$66</f>
        <v>3.0552829400521311E-2</v>
      </c>
      <c r="X4" s="21" t="s">
        <v>3</v>
      </c>
      <c r="Y4" s="20">
        <f t="shared" ref="Y4:Y20" si="10">-G4/G$66</f>
        <v>-3.2455312719318258E-2</v>
      </c>
      <c r="Z4" s="20">
        <f t="shared" ref="Z4:Z20" si="11">G26/G$66</f>
        <v>3.1227730847057704E-2</v>
      </c>
    </row>
    <row r="5" spans="1:26" x14ac:dyDescent="0.25">
      <c r="A5" s="827" t="s">
        <v>4</v>
      </c>
      <c r="B5" s="821">
        <v>284</v>
      </c>
      <c r="C5" s="822">
        <v>291.72838654222534</v>
      </c>
      <c r="D5" s="822">
        <v>302.82696324232069</v>
      </c>
      <c r="E5" s="822">
        <v>226.23659850431162</v>
      </c>
      <c r="F5" s="822">
        <v>247.63128462971261</v>
      </c>
      <c r="G5" s="831">
        <v>273.53117689487198</v>
      </c>
      <c r="I5" s="21" t="s">
        <v>4</v>
      </c>
      <c r="J5" s="20">
        <f t="shared" si="0"/>
        <v>-3.4024200311489158E-2</v>
      </c>
      <c r="K5" s="20">
        <f t="shared" si="1"/>
        <v>3.2466754522582963E-2</v>
      </c>
      <c r="L5" s="21" t="s">
        <v>4</v>
      </c>
      <c r="M5" s="20">
        <f t="shared" si="2"/>
        <v>-3.4660627746671599E-2</v>
      </c>
      <c r="N5" s="20">
        <f t="shared" si="3"/>
        <v>2.8371997567261605E-2</v>
      </c>
      <c r="O5" s="21" t="s">
        <v>4</v>
      </c>
      <c r="P5" s="20">
        <f t="shared" si="4"/>
        <v>-3.5665162875437167E-2</v>
      </c>
      <c r="Q5" s="20">
        <f t="shared" si="5"/>
        <v>2.6357912434344131E-2</v>
      </c>
      <c r="R5" s="21" t="s">
        <v>4</v>
      </c>
      <c r="S5" s="20">
        <f t="shared" si="6"/>
        <v>-2.6363517839444087E-2</v>
      </c>
      <c r="T5" s="20">
        <f t="shared" si="7"/>
        <v>2.5422872923100182E-2</v>
      </c>
      <c r="U5" s="21" t="s">
        <v>4</v>
      </c>
      <c r="V5" s="20">
        <f t="shared" si="8"/>
        <v>-2.8630967207343445E-2</v>
      </c>
      <c r="W5" s="20">
        <f t="shared" si="9"/>
        <v>2.7542582948008442E-2</v>
      </c>
      <c r="X5" s="21" t="s">
        <v>4</v>
      </c>
      <c r="Y5" s="20">
        <f t="shared" si="10"/>
        <v>-3.1587990409515751E-2</v>
      </c>
      <c r="Z5" s="20">
        <f t="shared" si="11"/>
        <v>3.0387552058519146E-2</v>
      </c>
    </row>
    <row r="6" spans="1:26" x14ac:dyDescent="0.25">
      <c r="A6" s="827" t="s">
        <v>5</v>
      </c>
      <c r="B6" s="821">
        <v>252</v>
      </c>
      <c r="C6" s="822">
        <v>282.99862190246432</v>
      </c>
      <c r="D6" s="822">
        <v>290.63447374022735</v>
      </c>
      <c r="E6" s="822">
        <v>301.7082685472663</v>
      </c>
      <c r="F6" s="822">
        <v>225.16118518163512</v>
      </c>
      <c r="G6" s="831">
        <v>246.76542534835733</v>
      </c>
      <c r="I6" s="21" t="s">
        <v>5</v>
      </c>
      <c r="J6" s="20">
        <f t="shared" si="0"/>
        <v>-3.019048760033545E-2</v>
      </c>
      <c r="K6" s="20">
        <f t="shared" si="1"/>
        <v>3.2826165089253623E-2</v>
      </c>
      <c r="L6" s="21" t="s">
        <v>5</v>
      </c>
      <c r="M6" s="20">
        <f t="shared" si="2"/>
        <v>-3.3623433094203257E-2</v>
      </c>
      <c r="N6" s="20">
        <f t="shared" si="3"/>
        <v>3.2079751882706162E-2</v>
      </c>
      <c r="O6" s="21" t="s">
        <v>5</v>
      </c>
      <c r="P6" s="20">
        <f t="shared" si="4"/>
        <v>-3.4229203807283601E-2</v>
      </c>
      <c r="Q6" s="20">
        <f t="shared" si="5"/>
        <v>2.8011854874633899E-2</v>
      </c>
      <c r="R6" s="21" t="s">
        <v>5</v>
      </c>
      <c r="S6" s="20">
        <f t="shared" si="6"/>
        <v>-3.5158287265365039E-2</v>
      </c>
      <c r="T6" s="20">
        <f t="shared" si="7"/>
        <v>2.5981357932550114E-2</v>
      </c>
      <c r="U6" s="21" t="s">
        <v>5</v>
      </c>
      <c r="V6" s="20">
        <f t="shared" si="8"/>
        <v>-2.6032989001941606E-2</v>
      </c>
      <c r="W6" s="20">
        <f t="shared" si="9"/>
        <v>2.5132797594440773E-2</v>
      </c>
      <c r="X6" s="21" t="s">
        <v>5</v>
      </c>
      <c r="Y6" s="20">
        <f t="shared" si="10"/>
        <v>-2.8497021720854228E-2</v>
      </c>
      <c r="Z6" s="20">
        <f t="shared" si="11"/>
        <v>2.741975361508828E-2</v>
      </c>
    </row>
    <row r="7" spans="1:26" x14ac:dyDescent="0.25">
      <c r="A7" s="827" t="s">
        <v>6</v>
      </c>
      <c r="B7" s="821">
        <v>182</v>
      </c>
      <c r="C7" s="822">
        <v>250.38314198938107</v>
      </c>
      <c r="D7" s="822">
        <v>281.05132463172993</v>
      </c>
      <c r="E7" s="822">
        <v>288.57089602033273</v>
      </c>
      <c r="F7" s="822">
        <v>299.58442360005188</v>
      </c>
      <c r="G7" s="831">
        <v>223.33763436979504</v>
      </c>
      <c r="I7" s="21" t="s">
        <v>6</v>
      </c>
      <c r="J7" s="20">
        <f t="shared" si="0"/>
        <v>-2.1804241044686715E-2</v>
      </c>
      <c r="K7" s="20">
        <f t="shared" si="1"/>
        <v>1.8689349466874325E-2</v>
      </c>
      <c r="L7" s="21" t="s">
        <v>6</v>
      </c>
      <c r="M7" s="20">
        <f t="shared" si="2"/>
        <v>-2.9748345649180843E-2</v>
      </c>
      <c r="N7" s="20">
        <f t="shared" si="3"/>
        <v>3.2448187100881418E-2</v>
      </c>
      <c r="O7" s="21" t="s">
        <v>6</v>
      </c>
      <c r="P7" s="20">
        <f t="shared" si="4"/>
        <v>-3.3100557367895488E-2</v>
      </c>
      <c r="Q7" s="20">
        <f t="shared" si="5"/>
        <v>3.1654732207006861E-2</v>
      </c>
      <c r="R7" s="21" t="s">
        <v>6</v>
      </c>
      <c r="S7" s="20">
        <f t="shared" si="6"/>
        <v>-3.362737954633551E-2</v>
      </c>
      <c r="T7" s="20">
        <f t="shared" si="7"/>
        <v>2.7580841981274563E-2</v>
      </c>
      <c r="U7" s="21" t="s">
        <v>6</v>
      </c>
      <c r="V7" s="20">
        <f t="shared" si="8"/>
        <v>-3.463775516389174E-2</v>
      </c>
      <c r="W7" s="20">
        <f t="shared" si="9"/>
        <v>2.5658370558654626E-2</v>
      </c>
      <c r="X7" s="21" t="s">
        <v>6</v>
      </c>
      <c r="Y7" s="20">
        <f t="shared" si="10"/>
        <v>-2.579152816378381E-2</v>
      </c>
      <c r="Z7" s="20">
        <f t="shared" si="11"/>
        <v>2.4989900175189809E-2</v>
      </c>
    </row>
    <row r="8" spans="1:26" x14ac:dyDescent="0.25">
      <c r="A8" s="827" t="s">
        <v>7</v>
      </c>
      <c r="B8" s="821">
        <v>213</v>
      </c>
      <c r="C8" s="822">
        <v>180.45929456483438</v>
      </c>
      <c r="D8" s="822">
        <v>248.60518295535161</v>
      </c>
      <c r="E8" s="822">
        <v>278.92528005804212</v>
      </c>
      <c r="F8" s="822">
        <v>286.32694992684122</v>
      </c>
      <c r="G8" s="831">
        <v>297.2708093444985</v>
      </c>
      <c r="I8" s="21" t="s">
        <v>7</v>
      </c>
      <c r="J8" s="20">
        <f t="shared" si="0"/>
        <v>-2.5518150233616869E-2</v>
      </c>
      <c r="K8" s="20">
        <f t="shared" si="1"/>
        <v>2.384090092248712E-2</v>
      </c>
      <c r="L8" s="21" t="s">
        <v>7</v>
      </c>
      <c r="M8" s="20">
        <f t="shared" si="2"/>
        <v>-2.1440602700599193E-2</v>
      </c>
      <c r="N8" s="20">
        <f t="shared" si="3"/>
        <v>1.8426990724751527E-2</v>
      </c>
      <c r="O8" s="21" t="s">
        <v>7</v>
      </c>
      <c r="P8" s="20">
        <f t="shared" si="4"/>
        <v>-2.9279243323803716E-2</v>
      </c>
      <c r="Q8" s="20">
        <f t="shared" si="5"/>
        <v>3.2046868278618197E-2</v>
      </c>
      <c r="R8" s="21" t="s">
        <v>7</v>
      </c>
      <c r="S8" s="20">
        <f t="shared" si="6"/>
        <v>-3.2503368797520131E-2</v>
      </c>
      <c r="T8" s="20">
        <f t="shared" si="7"/>
        <v>3.1165081333891603E-2</v>
      </c>
      <c r="U8" s="21" t="s">
        <v>7</v>
      </c>
      <c r="V8" s="20">
        <f t="shared" si="8"/>
        <v>-3.3104934726613397E-2</v>
      </c>
      <c r="W8" s="20">
        <f t="shared" si="9"/>
        <v>2.7220778987626398E-2</v>
      </c>
      <c r="X8" s="21" t="s">
        <v>7</v>
      </c>
      <c r="Y8" s="20">
        <f t="shared" si="10"/>
        <v>-3.4329496115216136E-2</v>
      </c>
      <c r="Z8" s="20">
        <f t="shared" si="11"/>
        <v>2.5498529110754297E-2</v>
      </c>
    </row>
    <row r="9" spans="1:26" x14ac:dyDescent="0.25">
      <c r="A9" s="827" t="s">
        <v>8</v>
      </c>
      <c r="B9" s="821">
        <v>239</v>
      </c>
      <c r="C9" s="822">
        <v>211.04116803378716</v>
      </c>
      <c r="D9" s="822">
        <v>178.77933484860395</v>
      </c>
      <c r="E9" s="822">
        <v>246.62800633254702</v>
      </c>
      <c r="F9" s="822">
        <v>276.57905982550523</v>
      </c>
      <c r="G9" s="831">
        <v>283.85658204618079</v>
      </c>
      <c r="I9" s="21" t="s">
        <v>8</v>
      </c>
      <c r="J9" s="20">
        <f t="shared" si="0"/>
        <v>-2.8633041811429255E-2</v>
      </c>
      <c r="K9" s="20">
        <f t="shared" si="1"/>
        <v>2.7794417155864382E-2</v>
      </c>
      <c r="L9" s="21" t="s">
        <v>8</v>
      </c>
      <c r="M9" s="20">
        <f t="shared" si="2"/>
        <v>-2.5074074728011101E-2</v>
      </c>
      <c r="N9" s="20">
        <f t="shared" si="3"/>
        <v>2.3503683324475697E-2</v>
      </c>
      <c r="O9" s="21" t="s">
        <v>8</v>
      </c>
      <c r="P9" s="20">
        <f t="shared" si="4"/>
        <v>-2.1055569252714065E-2</v>
      </c>
      <c r="Q9" s="20">
        <f t="shared" si="5"/>
        <v>1.8152722418963523E-2</v>
      </c>
      <c r="R9" s="21" t="s">
        <v>8</v>
      </c>
      <c r="S9" s="20">
        <f t="shared" si="6"/>
        <v>-2.8739743647315835E-2</v>
      </c>
      <c r="T9" s="20">
        <f t="shared" si="7"/>
        <v>3.1578947613172904E-2</v>
      </c>
      <c r="U9" s="21" t="s">
        <v>8</v>
      </c>
      <c r="V9" s="20">
        <f t="shared" si="8"/>
        <v>-3.1977890047063036E-2</v>
      </c>
      <c r="W9" s="20">
        <f t="shared" si="9"/>
        <v>3.0755242573759323E-2</v>
      </c>
      <c r="X9" s="21" t="s">
        <v>8</v>
      </c>
      <c r="Y9" s="20">
        <f t="shared" si="10"/>
        <v>-3.2780391226842918E-2</v>
      </c>
      <c r="Z9" s="20">
        <f t="shared" si="11"/>
        <v>2.7033920232145767E-2</v>
      </c>
    </row>
    <row r="10" spans="1:26" x14ac:dyDescent="0.25">
      <c r="A10" s="827" t="s">
        <v>9</v>
      </c>
      <c r="B10" s="821">
        <v>221</v>
      </c>
      <c r="C10" s="822">
        <v>236.67971566185361</v>
      </c>
      <c r="D10" s="822">
        <v>208.87379291542393</v>
      </c>
      <c r="E10" s="822">
        <v>176.92382538613742</v>
      </c>
      <c r="F10" s="822">
        <v>244.40128075078661</v>
      </c>
      <c r="G10" s="831">
        <v>273.9534989829092</v>
      </c>
      <c r="I10" s="21" t="s">
        <v>9</v>
      </c>
      <c r="J10" s="20">
        <f t="shared" si="0"/>
        <v>-2.6476578411405296E-2</v>
      </c>
      <c r="K10" s="20">
        <f t="shared" si="1"/>
        <v>2.7435006589193723E-2</v>
      </c>
      <c r="L10" s="21" t="s">
        <v>9</v>
      </c>
      <c r="M10" s="20">
        <f t="shared" si="2"/>
        <v>-2.8120223804673192E-2</v>
      </c>
      <c r="N10" s="20">
        <f t="shared" si="3"/>
        <v>2.7404703848780777E-2</v>
      </c>
      <c r="O10" s="21" t="s">
        <v>9</v>
      </c>
      <c r="P10" s="20">
        <f t="shared" si="4"/>
        <v>-2.459991595523104E-2</v>
      </c>
      <c r="Q10" s="20">
        <f t="shared" si="5"/>
        <v>2.3151853667897144E-2</v>
      </c>
      <c r="R10" s="21" t="s">
        <v>9</v>
      </c>
      <c r="S10" s="20">
        <f t="shared" si="6"/>
        <v>-2.061706398357661E-2</v>
      </c>
      <c r="T10" s="20">
        <f t="shared" si="7"/>
        <v>1.7842795341273754E-2</v>
      </c>
      <c r="U10" s="21" t="s">
        <v>9</v>
      </c>
      <c r="V10" s="20">
        <f t="shared" si="8"/>
        <v>-2.8257516270902169E-2</v>
      </c>
      <c r="W10" s="20">
        <f t="shared" si="9"/>
        <v>3.1191700275634591E-2</v>
      </c>
      <c r="X10" s="21" t="s">
        <v>9</v>
      </c>
      <c r="Y10" s="20">
        <f t="shared" si="10"/>
        <v>-3.1636761106216896E-2</v>
      </c>
      <c r="Z10" s="20">
        <f t="shared" si="11"/>
        <v>3.0541760180204512E-2</v>
      </c>
    </row>
    <row r="11" spans="1:26" x14ac:dyDescent="0.25">
      <c r="A11" s="827" t="s">
        <v>10</v>
      </c>
      <c r="B11" s="821">
        <v>239</v>
      </c>
      <c r="C11" s="822">
        <v>218.44392309212256</v>
      </c>
      <c r="D11" s="822">
        <v>234.060060810577</v>
      </c>
      <c r="E11" s="822">
        <v>206.44536096520585</v>
      </c>
      <c r="F11" s="822">
        <v>174.84916285315464</v>
      </c>
      <c r="G11" s="831">
        <v>241.86077048518266</v>
      </c>
      <c r="I11" s="21" t="s">
        <v>10</v>
      </c>
      <c r="J11" s="20">
        <f t="shared" si="0"/>
        <v>-2.8633041811429255E-2</v>
      </c>
      <c r="K11" s="20">
        <f t="shared" si="1"/>
        <v>2.8153827722535042E-2</v>
      </c>
      <c r="L11" s="21" t="s">
        <v>10</v>
      </c>
      <c r="M11" s="20">
        <f t="shared" si="2"/>
        <v>-2.5953605652025639E-2</v>
      </c>
      <c r="N11" s="20">
        <f t="shared" si="3"/>
        <v>2.701451155539095E-2</v>
      </c>
      <c r="O11" s="21" t="s">
        <v>10</v>
      </c>
      <c r="P11" s="20">
        <f t="shared" si="4"/>
        <v>-2.7566205142585322E-2</v>
      </c>
      <c r="Q11" s="20">
        <f t="shared" si="5"/>
        <v>2.6976439029326907E-2</v>
      </c>
      <c r="R11" s="21" t="s">
        <v>10</v>
      </c>
      <c r="S11" s="20">
        <f t="shared" si="6"/>
        <v>-2.4057230318431228E-2</v>
      </c>
      <c r="T11" s="20">
        <f t="shared" si="7"/>
        <v>2.273653284608064E-2</v>
      </c>
      <c r="U11" s="21" t="s">
        <v>10</v>
      </c>
      <c r="V11" s="20">
        <f t="shared" si="8"/>
        <v>-2.021594587842903E-2</v>
      </c>
      <c r="W11" s="20">
        <f t="shared" si="9"/>
        <v>1.7566180380652142E-2</v>
      </c>
      <c r="X11" s="21" t="s">
        <v>10</v>
      </c>
      <c r="Y11" s="20">
        <f t="shared" si="10"/>
        <v>-2.7930621237594176E-2</v>
      </c>
      <c r="Z11" s="20">
        <f t="shared" si="11"/>
        <v>3.0978437773637915E-2</v>
      </c>
    </row>
    <row r="12" spans="1:26" x14ac:dyDescent="0.25">
      <c r="A12" s="828" t="s">
        <v>11</v>
      </c>
      <c r="B12" s="823">
        <v>323</v>
      </c>
      <c r="C12" s="824">
        <v>235.88932037417683</v>
      </c>
      <c r="D12" s="824">
        <v>215.7843385271307</v>
      </c>
      <c r="E12" s="824">
        <v>231.32574925228539</v>
      </c>
      <c r="F12" s="824">
        <v>203.92011908669798</v>
      </c>
      <c r="G12" s="832">
        <v>172.69175057187772</v>
      </c>
      <c r="I12" s="21" t="s">
        <v>11</v>
      </c>
      <c r="J12" s="20">
        <f t="shared" si="0"/>
        <v>-3.8696537678207736E-2</v>
      </c>
      <c r="K12" s="20">
        <f t="shared" si="1"/>
        <v>3.8816341200431294E-2</v>
      </c>
      <c r="L12" s="21" t="s">
        <v>11</v>
      </c>
      <c r="M12" s="20">
        <f t="shared" si="2"/>
        <v>-2.8026315916025123E-2</v>
      </c>
      <c r="N12" s="20">
        <f t="shared" si="3"/>
        <v>2.7656537792186877E-2</v>
      </c>
      <c r="O12" s="21" t="s">
        <v>11</v>
      </c>
      <c r="P12" s="20">
        <f t="shared" si="4"/>
        <v>-2.5413799012937624E-2</v>
      </c>
      <c r="Q12" s="20">
        <f t="shared" si="5"/>
        <v>2.655450827141638E-2</v>
      </c>
      <c r="R12" s="21" t="s">
        <v>11</v>
      </c>
      <c r="S12" s="20">
        <f t="shared" si="6"/>
        <v>-2.6956560333093807E-2</v>
      </c>
      <c r="T12" s="20">
        <f t="shared" si="7"/>
        <v>2.6472020700363356E-2</v>
      </c>
      <c r="U12" s="21" t="s">
        <v>11</v>
      </c>
      <c r="V12" s="20">
        <f t="shared" si="8"/>
        <v>-2.3577110829187543E-2</v>
      </c>
      <c r="W12" s="20">
        <f t="shared" si="9"/>
        <v>2.2361951121268379E-2</v>
      </c>
      <c r="X12" s="21" t="s">
        <v>11</v>
      </c>
      <c r="Y12" s="20">
        <f t="shared" si="10"/>
        <v>-1.9942828538932915E-2</v>
      </c>
      <c r="Z12" s="20">
        <f t="shared" si="11"/>
        <v>1.7387268675535677E-2</v>
      </c>
    </row>
    <row r="13" spans="1:26" x14ac:dyDescent="0.25">
      <c r="A13" s="828" t="s">
        <v>12</v>
      </c>
      <c r="B13" s="823">
        <v>349</v>
      </c>
      <c r="C13" s="824">
        <v>317.12545750169988</v>
      </c>
      <c r="D13" s="824">
        <v>231.42052580298468</v>
      </c>
      <c r="E13" s="824">
        <v>211.87670751096437</v>
      </c>
      <c r="F13" s="824">
        <v>227.2498842546122</v>
      </c>
      <c r="G13" s="832">
        <v>200.21439442596386</v>
      </c>
      <c r="I13" s="21" t="s">
        <v>12</v>
      </c>
      <c r="J13" s="20">
        <f t="shared" si="0"/>
        <v>-4.1811429256020126E-2</v>
      </c>
      <c r="K13" s="20">
        <f t="shared" si="1"/>
        <v>3.9055948244878402E-2</v>
      </c>
      <c r="L13" s="21" t="s">
        <v>12</v>
      </c>
      <c r="M13" s="20">
        <f t="shared" si="2"/>
        <v>-3.7678086667333535E-2</v>
      </c>
      <c r="N13" s="20">
        <f t="shared" si="3"/>
        <v>3.7970774690149971E-2</v>
      </c>
      <c r="O13" s="21" t="s">
        <v>12</v>
      </c>
      <c r="P13" s="20">
        <f t="shared" si="4"/>
        <v>-2.7255336371346254E-2</v>
      </c>
      <c r="Q13" s="20">
        <f t="shared" si="5"/>
        <v>2.7012672029818996E-2</v>
      </c>
      <c r="R13" s="21" t="s">
        <v>12</v>
      </c>
      <c r="S13" s="20">
        <f t="shared" si="6"/>
        <v>-2.4690149141017657E-2</v>
      </c>
      <c r="T13" s="20">
        <f t="shared" si="7"/>
        <v>2.5916951528565962E-2</v>
      </c>
      <c r="U13" s="21" t="s">
        <v>12</v>
      </c>
      <c r="V13" s="20">
        <f t="shared" si="8"/>
        <v>-2.6274483022997296E-2</v>
      </c>
      <c r="W13" s="20">
        <f t="shared" si="9"/>
        <v>2.5911638287137925E-2</v>
      </c>
      <c r="X13" s="21" t="s">
        <v>12</v>
      </c>
      <c r="Y13" s="20">
        <f t="shared" si="10"/>
        <v>-2.3121204839494539E-2</v>
      </c>
      <c r="Z13" s="20">
        <f t="shared" si="11"/>
        <v>2.2023848749532515E-2</v>
      </c>
    </row>
    <row r="14" spans="1:26" x14ac:dyDescent="0.25">
      <c r="A14" s="828" t="s">
        <v>13</v>
      </c>
      <c r="B14" s="823">
        <v>346</v>
      </c>
      <c r="C14" s="824">
        <v>340.32840185900176</v>
      </c>
      <c r="D14" s="824">
        <v>309.17662824980687</v>
      </c>
      <c r="E14" s="824">
        <v>225.44726526111364</v>
      </c>
      <c r="F14" s="824">
        <v>206.58455597572473</v>
      </c>
      <c r="G14" s="832">
        <v>221.6810629593941</v>
      </c>
      <c r="I14" s="21" t="s">
        <v>13</v>
      </c>
      <c r="J14" s="20">
        <f t="shared" si="0"/>
        <v>-4.1452018689349467E-2</v>
      </c>
      <c r="K14" s="20">
        <f t="shared" si="1"/>
        <v>3.654007427818378E-2</v>
      </c>
      <c r="L14" s="21" t="s">
        <v>13</v>
      </c>
      <c r="M14" s="20">
        <f t="shared" si="2"/>
        <v>-4.043485856233995E-2</v>
      </c>
      <c r="N14" s="20">
        <f t="shared" si="3"/>
        <v>3.8072836050937038E-2</v>
      </c>
      <c r="O14" s="21" t="s">
        <v>13</v>
      </c>
      <c r="P14" s="20">
        <f t="shared" si="4"/>
        <v>-3.6412988743621977E-2</v>
      </c>
      <c r="Q14" s="20">
        <f t="shared" si="5"/>
        <v>3.6991630258613524E-2</v>
      </c>
      <c r="R14" s="21" t="s">
        <v>13</v>
      </c>
      <c r="S14" s="20">
        <f t="shared" si="6"/>
        <v>-2.6271536253900937E-2</v>
      </c>
      <c r="T14" s="20">
        <f t="shared" si="7"/>
        <v>2.6239438478265889E-2</v>
      </c>
      <c r="U14" s="21" t="s">
        <v>13</v>
      </c>
      <c r="V14" s="20">
        <f t="shared" si="8"/>
        <v>-2.3885171280070526E-2</v>
      </c>
      <c r="W14" s="20">
        <f t="shared" si="9"/>
        <v>2.5272529284052051E-2</v>
      </c>
      <c r="X14" s="21" t="s">
        <v>13</v>
      </c>
      <c r="Y14" s="20">
        <f t="shared" si="10"/>
        <v>-2.5600223602386282E-2</v>
      </c>
      <c r="Z14" s="20">
        <f t="shared" si="11"/>
        <v>2.5439694652515561E-2</v>
      </c>
    </row>
    <row r="15" spans="1:26" x14ac:dyDescent="0.25">
      <c r="A15" s="828" t="s">
        <v>14</v>
      </c>
      <c r="B15" s="823">
        <v>280</v>
      </c>
      <c r="C15" s="824">
        <v>330.5666242143605</v>
      </c>
      <c r="D15" s="824">
        <v>324.99101023355621</v>
      </c>
      <c r="E15" s="824">
        <v>295.17824926017698</v>
      </c>
      <c r="F15" s="824">
        <v>215.07765915024012</v>
      </c>
      <c r="G15" s="832">
        <v>197.24885965141024</v>
      </c>
      <c r="I15" s="21" t="s">
        <v>14</v>
      </c>
      <c r="J15" s="20">
        <f t="shared" si="0"/>
        <v>-3.3544986222594941E-2</v>
      </c>
      <c r="K15" s="20">
        <f t="shared" si="1"/>
        <v>2.6356774889181742E-2</v>
      </c>
      <c r="L15" s="21" t="s">
        <v>14</v>
      </c>
      <c r="M15" s="20">
        <f t="shared" si="2"/>
        <v>-3.9275049107055017E-2</v>
      </c>
      <c r="N15" s="20">
        <f t="shared" si="3"/>
        <v>3.5377271126282771E-2</v>
      </c>
      <c r="O15" s="21" t="s">
        <v>14</v>
      </c>
      <c r="P15" s="20">
        <f t="shared" si="4"/>
        <v>-3.8275512817389716E-2</v>
      </c>
      <c r="Q15" s="20">
        <f t="shared" si="5"/>
        <v>3.6821977443614679E-2</v>
      </c>
      <c r="R15" s="21" t="s">
        <v>14</v>
      </c>
      <c r="S15" s="20">
        <f t="shared" si="6"/>
        <v>-3.439733929715285E-2</v>
      </c>
      <c r="T15" s="20">
        <f t="shared" si="7"/>
        <v>3.5704107347363172E-2</v>
      </c>
      <c r="U15" s="21" t="s">
        <v>14</v>
      </c>
      <c r="V15" s="20">
        <f t="shared" si="8"/>
        <v>-2.4867138315623989E-2</v>
      </c>
      <c r="W15" s="20">
        <f t="shared" si="9"/>
        <v>2.5369282076197774E-2</v>
      </c>
      <c r="X15" s="21" t="s">
        <v>14</v>
      </c>
      <c r="Y15" s="20">
        <f t="shared" si="10"/>
        <v>-2.2778738269207788E-2</v>
      </c>
      <c r="Z15" s="20">
        <f t="shared" si="11"/>
        <v>2.4624662516993516E-2</v>
      </c>
    </row>
    <row r="16" spans="1:26" x14ac:dyDescent="0.25">
      <c r="A16" s="828" t="s">
        <v>15</v>
      </c>
      <c r="B16" s="823">
        <v>166</v>
      </c>
      <c r="C16" s="824">
        <v>262.5578722217075</v>
      </c>
      <c r="D16" s="824">
        <v>309.7816365494993</v>
      </c>
      <c r="E16" s="824">
        <v>304.41121059968623</v>
      </c>
      <c r="F16" s="824">
        <v>276.42792248237947</v>
      </c>
      <c r="G16" s="832">
        <v>201.26265336795575</v>
      </c>
      <c r="I16" s="21" t="s">
        <v>15</v>
      </c>
      <c r="J16" s="20">
        <f t="shared" si="0"/>
        <v>-1.988738468910986E-2</v>
      </c>
      <c r="K16" s="20">
        <f t="shared" si="1"/>
        <v>2.6117167844734637E-2</v>
      </c>
      <c r="L16" s="21" t="s">
        <v>15</v>
      </c>
      <c r="M16" s="20">
        <f t="shared" si="2"/>
        <v>-3.1194841129104721E-2</v>
      </c>
      <c r="N16" s="20">
        <f t="shared" si="3"/>
        <v>2.5155857473833757E-2</v>
      </c>
      <c r="O16" s="21" t="s">
        <v>15</v>
      </c>
      <c r="P16" s="20">
        <f t="shared" si="4"/>
        <v>-3.6484243031280159E-2</v>
      </c>
      <c r="Q16" s="20">
        <f t="shared" si="5"/>
        <v>3.3780103718748768E-2</v>
      </c>
      <c r="R16" s="21" t="s">
        <v>15</v>
      </c>
      <c r="S16" s="20">
        <f t="shared" si="6"/>
        <v>-3.5473263098139501E-2</v>
      </c>
      <c r="T16" s="20">
        <f t="shared" si="7"/>
        <v>3.5073329784771574E-2</v>
      </c>
      <c r="U16" s="21" t="s">
        <v>15</v>
      </c>
      <c r="V16" s="20">
        <f t="shared" si="8"/>
        <v>-3.1960415646276767E-2</v>
      </c>
      <c r="W16" s="20">
        <f t="shared" si="9"/>
        <v>3.4096889260929748E-2</v>
      </c>
      <c r="X16" s="21" t="s">
        <v>15</v>
      </c>
      <c r="Y16" s="20">
        <f t="shared" si="10"/>
        <v>-2.3242260120220567E-2</v>
      </c>
      <c r="Z16" s="20">
        <f t="shared" si="11"/>
        <v>2.4363379717407513E-2</v>
      </c>
    </row>
    <row r="17" spans="1:26" x14ac:dyDescent="0.25">
      <c r="A17" s="828" t="s">
        <v>16</v>
      </c>
      <c r="B17" s="823">
        <v>152</v>
      </c>
      <c r="C17" s="824">
        <v>149.51978467310818</v>
      </c>
      <c r="D17" s="824">
        <v>236.7674917177296</v>
      </c>
      <c r="E17" s="824">
        <v>279.17945595988027</v>
      </c>
      <c r="F17" s="824">
        <v>274.21127104944389</v>
      </c>
      <c r="G17" s="832">
        <v>248.95009677023972</v>
      </c>
      <c r="I17" s="21" t="s">
        <v>16</v>
      </c>
      <c r="J17" s="20">
        <f t="shared" si="0"/>
        <v>-1.8210135377980111E-2</v>
      </c>
      <c r="K17" s="20">
        <f t="shared" si="1"/>
        <v>2.1085419911345393E-2</v>
      </c>
      <c r="L17" s="21" t="s">
        <v>16</v>
      </c>
      <c r="M17" s="20">
        <f t="shared" si="2"/>
        <v>-1.7764639426225252E-2</v>
      </c>
      <c r="N17" s="20">
        <f t="shared" si="3"/>
        <v>2.4139460772589442E-2</v>
      </c>
      <c r="O17" s="21" t="s">
        <v>16</v>
      </c>
      <c r="P17" s="20">
        <f t="shared" si="4"/>
        <v>-2.7885070290007224E-2</v>
      </c>
      <c r="Q17" s="20">
        <f t="shared" si="5"/>
        <v>2.3229664912192714E-2</v>
      </c>
      <c r="R17" s="21" t="s">
        <v>16</v>
      </c>
      <c r="S17" s="20">
        <f t="shared" si="6"/>
        <v>-3.2532988103002834E-2</v>
      </c>
      <c r="T17" s="20">
        <f t="shared" si="7"/>
        <v>3.1163654212049204E-2</v>
      </c>
      <c r="U17" s="21" t="s">
        <v>16</v>
      </c>
      <c r="V17" s="20">
        <f t="shared" si="8"/>
        <v>-3.170412785702837E-2</v>
      </c>
      <c r="W17" s="20">
        <f t="shared" si="9"/>
        <v>3.2426561871821781E-2</v>
      </c>
      <c r="X17" s="21" t="s">
        <v>16</v>
      </c>
      <c r="Y17" s="20">
        <f t="shared" si="10"/>
        <v>-2.8749312449486187E-2</v>
      </c>
      <c r="Z17" s="20">
        <f t="shared" si="11"/>
        <v>3.1729158957443583E-2</v>
      </c>
    </row>
    <row r="18" spans="1:26" x14ac:dyDescent="0.25">
      <c r="A18" s="828" t="s">
        <v>17</v>
      </c>
      <c r="B18" s="823">
        <v>140</v>
      </c>
      <c r="C18" s="824">
        <v>129.67588332773062</v>
      </c>
      <c r="D18" s="824">
        <v>127.58723154100863</v>
      </c>
      <c r="E18" s="824">
        <v>202.27113542752389</v>
      </c>
      <c r="F18" s="824">
        <v>238.35747952702266</v>
      </c>
      <c r="G18" s="832">
        <v>234.00556422110549</v>
      </c>
      <c r="I18" s="21" t="s">
        <v>17</v>
      </c>
      <c r="J18" s="20">
        <f t="shared" si="0"/>
        <v>-1.6772493111297471E-2</v>
      </c>
      <c r="K18" s="20">
        <f t="shared" si="1"/>
        <v>1.9527974122439201E-2</v>
      </c>
      <c r="L18" s="21" t="s">
        <v>17</v>
      </c>
      <c r="M18" s="20">
        <f t="shared" si="2"/>
        <v>-1.5406959785494596E-2</v>
      </c>
      <c r="N18" s="20">
        <f t="shared" si="3"/>
        <v>1.8940282176204106E-2</v>
      </c>
      <c r="O18" s="21" t="s">
        <v>17</v>
      </c>
      <c r="P18" s="20">
        <f t="shared" si="4"/>
        <v>-1.5026467078808182E-2</v>
      </c>
      <c r="Q18" s="20">
        <f t="shared" si="5"/>
        <v>2.1684432150393184E-2</v>
      </c>
      <c r="R18" s="21" t="s">
        <v>17</v>
      </c>
      <c r="S18" s="20">
        <f t="shared" si="6"/>
        <v>-2.3570804734966474E-2</v>
      </c>
      <c r="T18" s="20">
        <f t="shared" si="7"/>
        <v>2.0819101285793028E-2</v>
      </c>
      <c r="U18" s="21" t="s">
        <v>17</v>
      </c>
      <c r="V18" s="20">
        <f t="shared" si="8"/>
        <v>-2.7558735925341075E-2</v>
      </c>
      <c r="W18" s="20">
        <f t="shared" si="9"/>
        <v>2.8031806072736816E-2</v>
      </c>
      <c r="X18" s="21" t="s">
        <v>17</v>
      </c>
      <c r="Y18" s="20">
        <f t="shared" si="10"/>
        <v>-2.7023484497456497E-2</v>
      </c>
      <c r="Z18" s="20">
        <f t="shared" si="11"/>
        <v>2.9344958262224212E-2</v>
      </c>
    </row>
    <row r="19" spans="1:26" x14ac:dyDescent="0.25">
      <c r="A19" s="828" t="s">
        <v>18</v>
      </c>
      <c r="B19" s="823">
        <v>112</v>
      </c>
      <c r="C19" s="824">
        <v>108.98604324536475</v>
      </c>
      <c r="D19" s="824">
        <v>100.93600342642188</v>
      </c>
      <c r="E19" s="824">
        <v>99.33157072167424</v>
      </c>
      <c r="F19" s="824">
        <v>157.65763859337727</v>
      </c>
      <c r="G19" s="832">
        <v>185.66997571042518</v>
      </c>
      <c r="I19" s="21" t="s">
        <v>18</v>
      </c>
      <c r="J19" s="20">
        <f t="shared" si="0"/>
        <v>-1.3417994489037978E-2</v>
      </c>
      <c r="K19" s="20">
        <f t="shared" si="1"/>
        <v>1.9527974122439201E-2</v>
      </c>
      <c r="L19" s="21" t="s">
        <v>18</v>
      </c>
      <c r="M19" s="20">
        <f t="shared" si="2"/>
        <v>-1.2948773066907131E-2</v>
      </c>
      <c r="N19" s="20">
        <f t="shared" si="3"/>
        <v>1.6462632448291499E-2</v>
      </c>
      <c r="O19" s="21" t="s">
        <v>18</v>
      </c>
      <c r="P19" s="20">
        <f t="shared" si="4"/>
        <v>-1.188764356930264E-2</v>
      </c>
      <c r="Q19" s="20">
        <f t="shared" si="5"/>
        <v>1.5967740136925066E-2</v>
      </c>
      <c r="R19" s="21" t="s">
        <v>18</v>
      </c>
      <c r="S19" s="20">
        <f t="shared" si="6"/>
        <v>-1.1575181266221845E-2</v>
      </c>
      <c r="T19" s="20">
        <f t="shared" si="7"/>
        <v>1.8256398531368352E-2</v>
      </c>
      <c r="U19" s="21" t="s">
        <v>18</v>
      </c>
      <c r="V19" s="20">
        <f t="shared" si="8"/>
        <v>-1.8228273084735191E-2</v>
      </c>
      <c r="W19" s="20">
        <f t="shared" si="9"/>
        <v>1.7568346354174296E-2</v>
      </c>
      <c r="X19" s="21" t="s">
        <v>18</v>
      </c>
      <c r="Y19" s="20">
        <f t="shared" si="10"/>
        <v>-2.1441582925408334E-2</v>
      </c>
      <c r="Z19" s="20">
        <f t="shared" si="11"/>
        <v>2.3833834510751772E-2</v>
      </c>
    </row>
    <row r="20" spans="1:26" ht="15.75" thickBot="1" x14ac:dyDescent="0.3">
      <c r="A20" s="829" t="s">
        <v>19</v>
      </c>
      <c r="B20" s="825">
        <v>94</v>
      </c>
      <c r="C20" s="826">
        <v>133.5298547061029</v>
      </c>
      <c r="D20" s="826">
        <v>157.13439864863054</v>
      </c>
      <c r="E20" s="826">
        <v>167.1720983027555</v>
      </c>
      <c r="F20" s="826">
        <v>172.62573613585073</v>
      </c>
      <c r="G20" s="833">
        <v>214.04315653818514</v>
      </c>
      <c r="I20" s="21" t="s">
        <v>19</v>
      </c>
      <c r="J20" s="20">
        <f t="shared" si="0"/>
        <v>-1.1261531089014017E-2</v>
      </c>
      <c r="K20" s="20">
        <f t="shared" si="1"/>
        <v>2.384090092248712E-2</v>
      </c>
      <c r="L20" s="21" t="s">
        <v>19</v>
      </c>
      <c r="M20" s="20">
        <f t="shared" si="2"/>
        <v>-1.5864855120519709E-2</v>
      </c>
      <c r="N20" s="20">
        <f t="shared" si="3"/>
        <v>3.3520254011829904E-2</v>
      </c>
      <c r="O20" s="21" t="s">
        <v>19</v>
      </c>
      <c r="P20" s="20">
        <f t="shared" si="4"/>
        <v>-1.8506357099558564E-2</v>
      </c>
      <c r="Q20" s="20">
        <f t="shared" si="5"/>
        <v>3.8597723794250506E-2</v>
      </c>
      <c r="R20" s="21" t="s">
        <v>19</v>
      </c>
      <c r="S20" s="20">
        <f t="shared" si="6"/>
        <v>-1.9480688027485538E-2</v>
      </c>
      <c r="T20" s="20">
        <f t="shared" si="7"/>
        <v>4.2053922015072791E-2</v>
      </c>
      <c r="U20" s="21" t="s">
        <v>19</v>
      </c>
      <c r="V20" s="20">
        <f t="shared" si="8"/>
        <v>-1.9958874735232199E-2</v>
      </c>
      <c r="W20" s="20">
        <f t="shared" si="9"/>
        <v>4.6613111444653327E-2</v>
      </c>
      <c r="X20" s="21" t="s">
        <v>19</v>
      </c>
      <c r="Y20" s="20">
        <f t="shared" si="10"/>
        <v>-2.47181811327827E-2</v>
      </c>
      <c r="Z20" s="20">
        <f t="shared" si="11"/>
        <v>4.9932445274960095E-2</v>
      </c>
    </row>
    <row r="21" spans="1:26" ht="15.75" thickTop="1" x14ac:dyDescent="0.25">
      <c r="A21" s="828" t="s">
        <v>20</v>
      </c>
      <c r="B21" s="823">
        <v>4191</v>
      </c>
      <c r="C21" s="824">
        <v>4213.1450589473097</v>
      </c>
      <c r="D21" s="824">
        <v>4235.9936515928239</v>
      </c>
      <c r="E21" s="824">
        <v>4266.5408430717389</v>
      </c>
      <c r="F21" s="824">
        <v>4284.0392527975546</v>
      </c>
      <c r="G21" s="832">
        <v>4269.4985380307835</v>
      </c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 x14ac:dyDescent="0.25">
      <c r="A22" s="820"/>
      <c r="B22" s="820"/>
      <c r="C22" s="820"/>
      <c r="D22" s="820"/>
      <c r="E22" s="820"/>
      <c r="F22" s="820"/>
      <c r="G22" s="820"/>
    </row>
    <row r="23" spans="1:26" x14ac:dyDescent="0.25">
      <c r="A23" s="922" t="s">
        <v>205</v>
      </c>
      <c r="B23" s="923"/>
      <c r="C23" s="923"/>
      <c r="D23" s="923"/>
      <c r="E23" s="923"/>
      <c r="F23" s="923"/>
      <c r="G23" s="924"/>
    </row>
    <row r="24" spans="1:26" x14ac:dyDescent="0.25">
      <c r="A24" s="827" t="s">
        <v>1</v>
      </c>
      <c r="B24" s="821">
        <v>2010</v>
      </c>
      <c r="C24" s="821">
        <v>2015</v>
      </c>
      <c r="D24" s="821">
        <v>2020</v>
      </c>
      <c r="E24" s="821">
        <v>2025</v>
      </c>
      <c r="F24" s="821">
        <v>2030</v>
      </c>
      <c r="G24" s="830">
        <v>2035</v>
      </c>
      <c r="Q24" s="919" t="s">
        <v>223</v>
      </c>
      <c r="R24" s="918"/>
      <c r="S24" s="920">
        <f>(SUM(B$48:B$50,B$61:B$65)/SUM(B$51:B$60))*100</f>
        <v>62.266718506998444</v>
      </c>
    </row>
    <row r="25" spans="1:26" x14ac:dyDescent="0.25">
      <c r="A25" s="827" t="s">
        <v>2</v>
      </c>
      <c r="B25" s="821">
        <v>226</v>
      </c>
      <c r="C25" s="822">
        <v>220.24305038003536</v>
      </c>
      <c r="D25" s="822">
        <v>240.31897114634234</v>
      </c>
      <c r="E25" s="822">
        <v>265.42772913995947</v>
      </c>
      <c r="F25" s="822">
        <v>271.66374320794108</v>
      </c>
      <c r="G25" s="831">
        <v>261.44239187237633</v>
      </c>
      <c r="Q25" s="919" t="s">
        <v>224</v>
      </c>
      <c r="R25" s="918"/>
      <c r="S25" s="920">
        <f>(SUM(B$48:B$50)/SUM(B$51:B$60))*100</f>
        <v>31.493001555209954</v>
      </c>
    </row>
    <row r="26" spans="1:26" x14ac:dyDescent="0.25">
      <c r="A26" s="827" t="s">
        <v>3</v>
      </c>
      <c r="B26" s="821">
        <v>240</v>
      </c>
      <c r="C26" s="822">
        <v>224.87491029173202</v>
      </c>
      <c r="D26" s="822">
        <v>219.17918878788416</v>
      </c>
      <c r="E26" s="822">
        <v>239.24162148520674</v>
      </c>
      <c r="F26" s="822">
        <v>264.25360829525215</v>
      </c>
      <c r="G26" s="831">
        <v>270.41156653570533</v>
      </c>
      <c r="Q26" s="919" t="s">
        <v>225</v>
      </c>
      <c r="R26" s="918"/>
      <c r="S26" s="920">
        <f>(SUM(B$61:B$65)/SUM(B$51:B$60))*100</f>
        <v>30.773716951788494</v>
      </c>
    </row>
    <row r="27" spans="1:26" x14ac:dyDescent="0.25">
      <c r="A27" s="827" t="s">
        <v>4</v>
      </c>
      <c r="B27" s="821">
        <v>271</v>
      </c>
      <c r="C27" s="822">
        <v>238.79882193051131</v>
      </c>
      <c r="D27" s="822">
        <v>223.80064848649872</v>
      </c>
      <c r="E27" s="822">
        <v>218.16452301081952</v>
      </c>
      <c r="F27" s="822">
        <v>238.21777126992791</v>
      </c>
      <c r="G27" s="831">
        <v>263.13617199962783</v>
      </c>
      <c r="Q27" s="919" t="s">
        <v>226</v>
      </c>
      <c r="R27" s="918"/>
      <c r="S27" s="920">
        <f>(SUM(B$61:B$65)/SUM(B$48:B$50))*100</f>
        <v>97.716049382716051</v>
      </c>
    </row>
    <row r="28" spans="1:26" x14ac:dyDescent="0.25">
      <c r="A28" s="827" t="s">
        <v>5</v>
      </c>
      <c r="B28" s="821">
        <v>274</v>
      </c>
      <c r="C28" s="822">
        <v>270.0059077353402</v>
      </c>
      <c r="D28" s="822">
        <v>237.84399852866235</v>
      </c>
      <c r="E28" s="822">
        <v>222.95712123777395</v>
      </c>
      <c r="F28" s="822">
        <v>217.37536526721442</v>
      </c>
      <c r="G28" s="831">
        <v>237.43699359371485</v>
      </c>
      <c r="Q28" s="919" t="s">
        <v>227</v>
      </c>
      <c r="R28" s="918"/>
      <c r="S28" s="921">
        <f>(B$21/B$43)*100</f>
        <v>100.84215591915304</v>
      </c>
    </row>
    <row r="29" spans="1:26" x14ac:dyDescent="0.25">
      <c r="A29" s="827" t="s">
        <v>6</v>
      </c>
      <c r="B29" s="821">
        <v>156</v>
      </c>
      <c r="C29" s="822">
        <v>273.10691942298689</v>
      </c>
      <c r="D29" s="822">
        <v>268.77506377795481</v>
      </c>
      <c r="E29" s="822">
        <v>236.68297651813111</v>
      </c>
      <c r="F29" s="822">
        <v>221.92108345243665</v>
      </c>
      <c r="G29" s="831">
        <v>216.39606435190839</v>
      </c>
      <c r="Q29" s="919" t="s">
        <v>228</v>
      </c>
      <c r="R29" s="918"/>
      <c r="S29" s="921">
        <f>(SUM(B$48)/SUM(B$28:B$33))*1000</f>
        <v>401.50943396226415</v>
      </c>
    </row>
    <row r="30" spans="1:26" x14ac:dyDescent="0.25">
      <c r="A30" s="827" t="s">
        <v>7</v>
      </c>
      <c r="B30" s="821">
        <v>199</v>
      </c>
      <c r="C30" s="822">
        <v>155.09460221696452</v>
      </c>
      <c r="D30" s="822">
        <v>272.10462591001556</v>
      </c>
      <c r="E30" s="822">
        <v>267.4408641528442</v>
      </c>
      <c r="F30" s="822">
        <v>235.43446578355594</v>
      </c>
      <c r="G30" s="831">
        <v>220.80045569001101</v>
      </c>
      <c r="Q30" s="919" t="s">
        <v>229</v>
      </c>
      <c r="R30" s="918"/>
      <c r="S30" s="921">
        <f>(SUM(B$52:B$54)/SUM(B$48:B$51,B$55:B$65))*100</f>
        <v>17.134437271961829</v>
      </c>
    </row>
    <row r="31" spans="1:26" x14ac:dyDescent="0.25">
      <c r="A31" s="827" t="s">
        <v>8</v>
      </c>
      <c r="B31" s="821">
        <v>232</v>
      </c>
      <c r="C31" s="822">
        <v>197.82364197679999</v>
      </c>
      <c r="D31" s="822">
        <v>154.13174542100381</v>
      </c>
      <c r="E31" s="822">
        <v>270.99242733308671</v>
      </c>
      <c r="F31" s="822">
        <v>266.00429431825347</v>
      </c>
      <c r="G31" s="831">
        <v>234.09593080518738</v>
      </c>
      <c r="Q31" s="918"/>
      <c r="R31" s="918"/>
      <c r="S31" s="904"/>
    </row>
    <row r="32" spans="1:26" x14ac:dyDescent="0.25">
      <c r="A32" s="827" t="s">
        <v>9</v>
      </c>
      <c r="B32" s="821">
        <v>229</v>
      </c>
      <c r="C32" s="822">
        <v>230.65739304851596</v>
      </c>
      <c r="D32" s="822">
        <v>196.57853699326301</v>
      </c>
      <c r="E32" s="822">
        <v>153.11664211135002</v>
      </c>
      <c r="F32" s="822">
        <v>269.77924822110953</v>
      </c>
      <c r="G32" s="831">
        <v>264.47151269286292</v>
      </c>
      <c r="Q32" s="904"/>
      <c r="R32" s="904"/>
      <c r="S32" s="904"/>
    </row>
    <row r="33" spans="1:19" x14ac:dyDescent="0.25">
      <c r="A33" s="827" t="s">
        <v>10</v>
      </c>
      <c r="B33" s="821">
        <v>235</v>
      </c>
      <c r="C33" s="822">
        <v>227.37325840953048</v>
      </c>
      <c r="D33" s="822">
        <v>229.05245488080644</v>
      </c>
      <c r="E33" s="822">
        <v>195.11189228255526</v>
      </c>
      <c r="F33" s="822">
        <v>151.93115140666453</v>
      </c>
      <c r="G33" s="831">
        <v>268.25285283216715</v>
      </c>
      <c r="Q33" s="904"/>
      <c r="R33" s="904"/>
      <c r="S33" s="904"/>
    </row>
    <row r="34" spans="1:19" x14ac:dyDescent="0.25">
      <c r="A34" s="828" t="s">
        <v>11</v>
      </c>
      <c r="B34" s="823">
        <v>324</v>
      </c>
      <c r="C34" s="824">
        <v>232.77700584154977</v>
      </c>
      <c r="D34" s="824">
        <v>225.46991102525675</v>
      </c>
      <c r="E34" s="824">
        <v>227.16770786277647</v>
      </c>
      <c r="F34" s="824">
        <v>193.4101157981919</v>
      </c>
      <c r="G34" s="832">
        <v>150.56228655729558</v>
      </c>
      <c r="Q34" s="904"/>
      <c r="R34" s="904"/>
      <c r="S34" s="904"/>
    </row>
    <row r="35" spans="1:19" x14ac:dyDescent="0.25">
      <c r="A35" s="828" t="s">
        <v>12</v>
      </c>
      <c r="B35" s="823">
        <v>326</v>
      </c>
      <c r="C35" s="824">
        <v>319.58892715610256</v>
      </c>
      <c r="D35" s="824">
        <v>229.36010325876276</v>
      </c>
      <c r="E35" s="824">
        <v>222.4044223965947</v>
      </c>
      <c r="F35" s="824">
        <v>224.11161416365491</v>
      </c>
      <c r="G35" s="832">
        <v>190.71201396843259</v>
      </c>
      <c r="Q35" s="904"/>
      <c r="R35" s="904"/>
      <c r="S35" s="904"/>
    </row>
    <row r="36" spans="1:19" x14ac:dyDescent="0.25">
      <c r="A36" s="828" t="s">
        <v>13</v>
      </c>
      <c r="B36" s="823">
        <v>305</v>
      </c>
      <c r="C36" s="824">
        <v>320.4479478388302</v>
      </c>
      <c r="D36" s="824">
        <v>314.08977706684215</v>
      </c>
      <c r="E36" s="824">
        <v>225.17182054908955</v>
      </c>
      <c r="F36" s="824">
        <v>218.58391465191863</v>
      </c>
      <c r="G36" s="832">
        <v>220.29098806021315</v>
      </c>
      <c r="Q36" s="904"/>
      <c r="R36" s="904"/>
      <c r="S36" s="904"/>
    </row>
    <row r="37" spans="1:19" x14ac:dyDescent="0.25">
      <c r="A37" s="828" t="s">
        <v>14</v>
      </c>
      <c r="B37" s="823">
        <v>220</v>
      </c>
      <c r="C37" s="824">
        <v>297.76016468508402</v>
      </c>
      <c r="D37" s="824">
        <v>312.64928324515279</v>
      </c>
      <c r="E37" s="824">
        <v>306.39218362637797</v>
      </c>
      <c r="F37" s="824">
        <v>219.42073647624076</v>
      </c>
      <c r="G37" s="832">
        <v>213.23334696477559</v>
      </c>
      <c r="Q37" s="904"/>
      <c r="R37" s="904"/>
      <c r="S37" s="904"/>
    </row>
    <row r="38" spans="1:19" x14ac:dyDescent="0.25">
      <c r="A38" s="828" t="s">
        <v>15</v>
      </c>
      <c r="B38" s="823">
        <v>218</v>
      </c>
      <c r="C38" s="824">
        <v>211.72950953354916</v>
      </c>
      <c r="D38" s="824">
        <v>286.82123961936134</v>
      </c>
      <c r="E38" s="824">
        <v>300.9792121465228</v>
      </c>
      <c r="F38" s="824">
        <v>294.9064356930092</v>
      </c>
      <c r="G38" s="832">
        <v>210.970810135221</v>
      </c>
      <c r="Q38" s="904"/>
      <c r="R38" s="904"/>
      <c r="S38" s="904"/>
    </row>
    <row r="39" spans="1:19" x14ac:dyDescent="0.25">
      <c r="A39" s="828" t="s">
        <v>16</v>
      </c>
      <c r="B39" s="823">
        <v>176</v>
      </c>
      <c r="C39" s="824">
        <v>203.17479517846024</v>
      </c>
      <c r="D39" s="824">
        <v>197.23921932067674</v>
      </c>
      <c r="E39" s="824">
        <v>267.42861741122033</v>
      </c>
      <c r="F39" s="824">
        <v>280.45965455140282</v>
      </c>
      <c r="G39" s="832">
        <v>274.75360347391791</v>
      </c>
      <c r="Q39" s="904"/>
      <c r="R39" s="904"/>
      <c r="S39" s="904"/>
    </row>
    <row r="40" spans="1:19" x14ac:dyDescent="0.25">
      <c r="A40" s="828" t="s">
        <v>17</v>
      </c>
      <c r="B40" s="823">
        <v>163</v>
      </c>
      <c r="C40" s="824">
        <v>159.41482653755713</v>
      </c>
      <c r="D40" s="824">
        <v>184.11890506913107</v>
      </c>
      <c r="E40" s="824">
        <v>178.65759370578266</v>
      </c>
      <c r="F40" s="824">
        <v>242.44909709171071</v>
      </c>
      <c r="G40" s="832">
        <v>254.10799691072012</v>
      </c>
      <c r="Q40" s="904"/>
      <c r="R40" s="904"/>
      <c r="S40" s="904"/>
    </row>
    <row r="41" spans="1:19" x14ac:dyDescent="0.25">
      <c r="A41" s="828" t="s">
        <v>18</v>
      </c>
      <c r="B41" s="823">
        <v>163</v>
      </c>
      <c r="C41" s="824">
        <v>138.56117198682159</v>
      </c>
      <c r="D41" s="824">
        <v>135.57942444832491</v>
      </c>
      <c r="E41" s="824">
        <v>156.66594761099523</v>
      </c>
      <c r="F41" s="824">
        <v>151.94988506668659</v>
      </c>
      <c r="G41" s="832">
        <v>206.38529767565194</v>
      </c>
      <c r="Q41" s="904"/>
      <c r="R41" s="904"/>
      <c r="S41" s="904"/>
    </row>
    <row r="42" spans="1:19" ht="15.75" thickBot="1" x14ac:dyDescent="0.3">
      <c r="A42" s="829" t="s">
        <v>19</v>
      </c>
      <c r="B42" s="825">
        <v>199</v>
      </c>
      <c r="C42" s="826">
        <v>282.13019368340019</v>
      </c>
      <c r="D42" s="826">
        <v>327.72685002172369</v>
      </c>
      <c r="E42" s="826">
        <v>360.8826533847834</v>
      </c>
      <c r="F42" s="826">
        <v>403.16013720510557</v>
      </c>
      <c r="G42" s="833">
        <v>432.38206496302416</v>
      </c>
      <c r="Q42" s="904"/>
      <c r="R42" s="904"/>
      <c r="S42" s="904"/>
    </row>
    <row r="43" spans="1:19" ht="15.75" thickTop="1" x14ac:dyDescent="0.25">
      <c r="A43" s="828" t="s">
        <v>20</v>
      </c>
      <c r="B43" s="823">
        <v>4156</v>
      </c>
      <c r="C43" s="824">
        <v>4203.5630478537714</v>
      </c>
      <c r="D43" s="824">
        <v>4254.8399470076629</v>
      </c>
      <c r="E43" s="824">
        <v>4314.8859559658704</v>
      </c>
      <c r="F43" s="824">
        <v>4365.0323219202764</v>
      </c>
      <c r="G43" s="832">
        <v>4389.8423490828127</v>
      </c>
      <c r="Q43" s="904"/>
      <c r="R43" s="904"/>
      <c r="S43" s="904"/>
    </row>
    <row r="44" spans="1:19" x14ac:dyDescent="0.25">
      <c r="A44" s="820"/>
      <c r="B44" s="820"/>
      <c r="C44" s="820"/>
      <c r="D44" s="820"/>
      <c r="E44" s="820"/>
      <c r="F44" s="820"/>
      <c r="G44" s="820"/>
      <c r="Q44" s="919" t="s">
        <v>223</v>
      </c>
      <c r="R44" s="918"/>
      <c r="S44" s="920">
        <f>(SUM(C$48:C$50,C$61:C$65)/SUM(C$51:C$60))*100</f>
        <v>64.114725363119049</v>
      </c>
    </row>
    <row r="45" spans="1:19" x14ac:dyDescent="0.25">
      <c r="A45" s="820"/>
      <c r="B45" s="820"/>
      <c r="C45" s="820"/>
      <c r="D45" s="820"/>
      <c r="E45" s="820"/>
      <c r="F45" s="820"/>
      <c r="G45" s="820"/>
      <c r="Q45" s="919" t="s">
        <v>224</v>
      </c>
      <c r="R45" s="918"/>
      <c r="S45" s="920">
        <f>(SUM(C$48:C$50)/SUM(C$51:C$60))*100</f>
        <v>29.421109499682657</v>
      </c>
    </row>
    <row r="46" spans="1:19" x14ac:dyDescent="0.25">
      <c r="A46" s="922" t="s">
        <v>206</v>
      </c>
      <c r="B46" s="923"/>
      <c r="C46" s="923"/>
      <c r="D46" s="923"/>
      <c r="E46" s="923"/>
      <c r="F46" s="923"/>
      <c r="G46" s="924"/>
      <c r="Q46" s="919" t="s">
        <v>225</v>
      </c>
      <c r="R46" s="918"/>
      <c r="S46" s="920">
        <f>(SUM(C$61:C$65)/SUM(C$51:C$60))*100</f>
        <v>34.693615863436385</v>
      </c>
    </row>
    <row r="47" spans="1:19" x14ac:dyDescent="0.25">
      <c r="A47" s="827" t="s">
        <v>1</v>
      </c>
      <c r="B47" s="821">
        <v>2010</v>
      </c>
      <c r="C47" s="821">
        <v>2015</v>
      </c>
      <c r="D47" s="821">
        <v>2020</v>
      </c>
      <c r="E47" s="821">
        <v>2025</v>
      </c>
      <c r="F47" s="821">
        <v>2030</v>
      </c>
      <c r="G47" s="830">
        <v>2035</v>
      </c>
      <c r="Q47" s="919" t="s">
        <v>226</v>
      </c>
      <c r="R47" s="918"/>
      <c r="S47" s="920">
        <f>(SUM(C$61:C$65)/SUM(C$48:C$50))*100</f>
        <v>117.92082777779198</v>
      </c>
    </row>
    <row r="48" spans="1:19" x14ac:dyDescent="0.25">
      <c r="A48" s="827" t="s">
        <v>2</v>
      </c>
      <c r="B48" s="821">
        <v>532</v>
      </c>
      <c r="C48" s="822">
        <v>449.34413476726456</v>
      </c>
      <c r="D48" s="822">
        <v>490.44716967609224</v>
      </c>
      <c r="E48" s="822">
        <v>541.68924247351993</v>
      </c>
      <c r="F48" s="822">
        <v>554.41580246673789</v>
      </c>
      <c r="G48" s="831">
        <v>533.55590178035629</v>
      </c>
      <c r="Q48" s="919" t="s">
        <v>227</v>
      </c>
      <c r="R48" s="918"/>
      <c r="S48" s="921">
        <f>(C$21/C$43)*100</f>
        <v>100.22794974131364</v>
      </c>
    </row>
    <row r="49" spans="1:19" x14ac:dyDescent="0.25">
      <c r="A49" s="827" t="s">
        <v>3</v>
      </c>
      <c r="B49" s="821">
        <v>533</v>
      </c>
      <c r="C49" s="822">
        <v>529.00539094189162</v>
      </c>
      <c r="D49" s="822">
        <v>446.6342440099549</v>
      </c>
      <c r="E49" s="822">
        <v>487.88927311348232</v>
      </c>
      <c r="F49" s="822">
        <v>538.89518881097331</v>
      </c>
      <c r="G49" s="831">
        <v>551.45318297015592</v>
      </c>
      <c r="Q49" s="919" t="s">
        <v>228</v>
      </c>
      <c r="R49" s="918"/>
      <c r="S49" s="921">
        <f>(SUM(C$48)/SUM(C$28:C$33))*1000</f>
        <v>331.84907836750813</v>
      </c>
    </row>
    <row r="50" spans="1:19" x14ac:dyDescent="0.25">
      <c r="A50" s="827" t="s">
        <v>4</v>
      </c>
      <c r="B50" s="821">
        <v>555</v>
      </c>
      <c r="C50" s="822">
        <v>530.52720847273667</v>
      </c>
      <c r="D50" s="822">
        <v>526.62761172881937</v>
      </c>
      <c r="E50" s="822">
        <v>444.40112151513114</v>
      </c>
      <c r="F50" s="822">
        <v>485.84905589964052</v>
      </c>
      <c r="G50" s="831">
        <v>536.66734889449981</v>
      </c>
      <c r="Q50" s="919" t="s">
        <v>229</v>
      </c>
      <c r="R50" s="918"/>
      <c r="S50" s="921">
        <f>(SUM(C$52:C$54)/SUM(C$48:C$51,C$55:C$65))*100</f>
        <v>17.7359680717197</v>
      </c>
    </row>
    <row r="51" spans="1:19" x14ac:dyDescent="0.25">
      <c r="A51" s="827" t="s">
        <v>5</v>
      </c>
      <c r="B51" s="821">
        <v>526</v>
      </c>
      <c r="C51" s="822">
        <v>553.00452963780458</v>
      </c>
      <c r="D51" s="822">
        <v>528.47847226888973</v>
      </c>
      <c r="E51" s="822">
        <v>524.66538978504025</v>
      </c>
      <c r="F51" s="822">
        <v>442.53655044884954</v>
      </c>
      <c r="G51" s="831">
        <v>484.2024189420722</v>
      </c>
      <c r="Q51" s="904"/>
      <c r="R51" s="904"/>
      <c r="S51" s="904"/>
    </row>
    <row r="52" spans="1:19" x14ac:dyDescent="0.25">
      <c r="A52" s="827" t="s">
        <v>6</v>
      </c>
      <c r="B52" s="821">
        <v>338</v>
      </c>
      <c r="C52" s="822">
        <v>523.49006141236794</v>
      </c>
      <c r="D52" s="822">
        <v>549.8263884096848</v>
      </c>
      <c r="E52" s="822">
        <v>525.25387253846384</v>
      </c>
      <c r="F52" s="822">
        <v>521.5055070524885</v>
      </c>
      <c r="G52" s="831">
        <v>439.73369872170343</v>
      </c>
      <c r="Q52" s="904"/>
      <c r="R52" s="904"/>
      <c r="S52" s="904"/>
    </row>
    <row r="53" spans="1:19" x14ac:dyDescent="0.25">
      <c r="A53" s="827" t="s">
        <v>7</v>
      </c>
      <c r="B53" s="821">
        <v>412</v>
      </c>
      <c r="C53" s="822">
        <v>335.55389678179893</v>
      </c>
      <c r="D53" s="822">
        <v>520.70980886536722</v>
      </c>
      <c r="E53" s="822">
        <v>546.36614421088632</v>
      </c>
      <c r="F53" s="822">
        <v>521.76141571039716</v>
      </c>
      <c r="G53" s="831">
        <v>518.07126503450945</v>
      </c>
      <c r="Q53" s="904"/>
      <c r="R53" s="904"/>
      <c r="S53" s="904"/>
    </row>
    <row r="54" spans="1:19" x14ac:dyDescent="0.25">
      <c r="A54" s="827" t="s">
        <v>8</v>
      </c>
      <c r="B54" s="821">
        <v>471</v>
      </c>
      <c r="C54" s="822">
        <v>408.86481001058712</v>
      </c>
      <c r="D54" s="822">
        <v>332.91108026960774</v>
      </c>
      <c r="E54" s="822">
        <v>517.62043366563375</v>
      </c>
      <c r="F54" s="822">
        <v>542.5833541437587</v>
      </c>
      <c r="G54" s="831">
        <v>517.95251285136817</v>
      </c>
      <c r="Q54" s="904"/>
      <c r="R54" s="904"/>
      <c r="S54" s="904"/>
    </row>
    <row r="55" spans="1:19" x14ac:dyDescent="0.25">
      <c r="A55" s="827" t="s">
        <v>9</v>
      </c>
      <c r="B55" s="821">
        <v>450</v>
      </c>
      <c r="C55" s="822">
        <v>467.33710871036953</v>
      </c>
      <c r="D55" s="822">
        <v>405.45232990868692</v>
      </c>
      <c r="E55" s="822">
        <v>330.04046749748744</v>
      </c>
      <c r="F55" s="822">
        <v>514.18052897189614</v>
      </c>
      <c r="G55" s="831">
        <v>538.42501167577211</v>
      </c>
      <c r="Q55" s="904"/>
      <c r="R55" s="904"/>
      <c r="S55" s="904"/>
    </row>
    <row r="56" spans="1:19" x14ac:dyDescent="0.25">
      <c r="A56" s="827" t="s">
        <v>10</v>
      </c>
      <c r="B56" s="821">
        <v>474</v>
      </c>
      <c r="C56" s="822">
        <v>445.81718150165307</v>
      </c>
      <c r="D56" s="822">
        <v>463.11251569138346</v>
      </c>
      <c r="E56" s="822">
        <v>401.55725324776108</v>
      </c>
      <c r="F56" s="822">
        <v>326.78031425981919</v>
      </c>
      <c r="G56" s="831">
        <v>510.11362331734983</v>
      </c>
      <c r="Q56" s="904"/>
      <c r="R56" s="904"/>
      <c r="S56" s="904"/>
    </row>
    <row r="57" spans="1:19" x14ac:dyDescent="0.25">
      <c r="A57" s="828" t="s">
        <v>11</v>
      </c>
      <c r="B57" s="823">
        <v>647</v>
      </c>
      <c r="C57" s="824">
        <v>468.6663262157266</v>
      </c>
      <c r="D57" s="824">
        <v>441.25424955238748</v>
      </c>
      <c r="E57" s="824">
        <v>458.49345711506186</v>
      </c>
      <c r="F57" s="824">
        <v>397.33023488488988</v>
      </c>
      <c r="G57" s="832">
        <v>323.2540371291733</v>
      </c>
      <c r="Q57" s="904"/>
      <c r="R57" s="904"/>
      <c r="S57" s="904"/>
    </row>
    <row r="58" spans="1:19" x14ac:dyDescent="0.25">
      <c r="A58" s="828" t="s">
        <v>12</v>
      </c>
      <c r="B58" s="823">
        <v>675</v>
      </c>
      <c r="C58" s="824">
        <v>636.71438465780238</v>
      </c>
      <c r="D58" s="824">
        <v>460.78062906174745</v>
      </c>
      <c r="E58" s="824">
        <v>434.28112990755903</v>
      </c>
      <c r="F58" s="824">
        <v>451.3614984182671</v>
      </c>
      <c r="G58" s="832">
        <v>390.92640839439645</v>
      </c>
      <c r="Q58" s="904"/>
      <c r="R58" s="904"/>
      <c r="S58" s="904"/>
    </row>
    <row r="59" spans="1:19" x14ac:dyDescent="0.25">
      <c r="A59" s="828" t="s">
        <v>13</v>
      </c>
      <c r="B59" s="823">
        <v>651</v>
      </c>
      <c r="C59" s="824">
        <v>660.77634969783196</v>
      </c>
      <c r="D59" s="824">
        <v>623.26640531664907</v>
      </c>
      <c r="E59" s="824">
        <v>450.61908581020316</v>
      </c>
      <c r="F59" s="824">
        <v>425.16847062764339</v>
      </c>
      <c r="G59" s="832">
        <v>441.97205101960725</v>
      </c>
      <c r="Q59" s="904"/>
      <c r="R59" s="904"/>
      <c r="S59" s="904"/>
    </row>
    <row r="60" spans="1:19" x14ac:dyDescent="0.25">
      <c r="A60" s="828" t="s">
        <v>14</v>
      </c>
      <c r="B60" s="823">
        <v>500</v>
      </c>
      <c r="C60" s="824">
        <v>628.32678889944452</v>
      </c>
      <c r="D60" s="824">
        <v>637.64029347870905</v>
      </c>
      <c r="E60" s="824">
        <v>601.57043288655495</v>
      </c>
      <c r="F60" s="824">
        <v>434.49839562648089</v>
      </c>
      <c r="G60" s="832">
        <v>410.48220661618586</v>
      </c>
      <c r="Q60" s="904"/>
      <c r="R60" s="904"/>
      <c r="S60" s="904"/>
    </row>
    <row r="61" spans="1:19" x14ac:dyDescent="0.25">
      <c r="A61" s="828" t="s">
        <v>15</v>
      </c>
      <c r="B61" s="823">
        <v>384</v>
      </c>
      <c r="C61" s="824">
        <v>474.28738175525666</v>
      </c>
      <c r="D61" s="824">
        <v>596.60287616886058</v>
      </c>
      <c r="E61" s="824">
        <v>605.39042274620897</v>
      </c>
      <c r="F61" s="824">
        <v>571.33435817538862</v>
      </c>
      <c r="G61" s="832">
        <v>412.23346350317672</v>
      </c>
      <c r="Q61" s="904"/>
      <c r="R61" s="904"/>
      <c r="S61" s="904"/>
    </row>
    <row r="62" spans="1:19" x14ac:dyDescent="0.25">
      <c r="A62" s="828" t="s">
        <v>16</v>
      </c>
      <c r="B62" s="823">
        <v>328</v>
      </c>
      <c r="C62" s="824">
        <v>352.69457985156839</v>
      </c>
      <c r="D62" s="824">
        <v>434.00671103840637</v>
      </c>
      <c r="E62" s="824">
        <v>546.60807337110055</v>
      </c>
      <c r="F62" s="824">
        <v>554.67092560084666</v>
      </c>
      <c r="G62" s="832">
        <v>523.70370024415763</v>
      </c>
      <c r="Q62" s="904"/>
      <c r="R62" s="904"/>
      <c r="S62" s="904"/>
    </row>
    <row r="63" spans="1:19" x14ac:dyDescent="0.25">
      <c r="A63" s="828" t="s">
        <v>17</v>
      </c>
      <c r="B63" s="823">
        <v>303</v>
      </c>
      <c r="C63" s="824">
        <v>289.09070986528775</v>
      </c>
      <c r="D63" s="824">
        <v>311.70613661013971</v>
      </c>
      <c r="E63" s="824">
        <v>380.92872913330655</v>
      </c>
      <c r="F63" s="824">
        <v>480.8065766187334</v>
      </c>
      <c r="G63" s="832">
        <v>488.11356113182558</v>
      </c>
      <c r="Q63" s="904"/>
      <c r="R63" s="904"/>
      <c r="S63" s="904"/>
    </row>
    <row r="64" spans="1:19" x14ac:dyDescent="0.25">
      <c r="A64" s="828" t="s">
        <v>18</v>
      </c>
      <c r="B64" s="823">
        <v>275</v>
      </c>
      <c r="C64" s="824">
        <v>247.54721523218635</v>
      </c>
      <c r="D64" s="824">
        <v>236.51542787474679</v>
      </c>
      <c r="E64" s="824">
        <v>255.99751833266947</v>
      </c>
      <c r="F64" s="824">
        <v>309.60752366006386</v>
      </c>
      <c r="G64" s="832">
        <v>392.05527338607715</v>
      </c>
      <c r="Q64" s="919" t="s">
        <v>223</v>
      </c>
      <c r="R64" s="918"/>
      <c r="S64" s="920">
        <f>(SUM(D$48:D$50,D$61:D$65)/SUM(D$51:D$60))*100</f>
        <v>71.067787429258857</v>
      </c>
    </row>
    <row r="65" spans="1:19" ht="15.75" thickBot="1" x14ac:dyDescent="0.3">
      <c r="A65" s="829" t="s">
        <v>19</v>
      </c>
      <c r="B65" s="825">
        <v>293</v>
      </c>
      <c r="C65" s="826">
        <v>415.66004838950312</v>
      </c>
      <c r="D65" s="826">
        <v>484.86124867035426</v>
      </c>
      <c r="E65" s="826">
        <v>528.0547516875389</v>
      </c>
      <c r="F65" s="826">
        <v>575.7858733409563</v>
      </c>
      <c r="G65" s="833">
        <v>646.42522150120931</v>
      </c>
      <c r="Q65" s="919" t="s">
        <v>224</v>
      </c>
      <c r="R65" s="918"/>
      <c r="S65" s="920">
        <f>(SUM(D$48:D$50)/SUM(D$51:D$60))*100</f>
        <v>29.489856503515682</v>
      </c>
    </row>
    <row r="66" spans="1:19" ht="15.75" thickTop="1" x14ac:dyDescent="0.25">
      <c r="A66" s="828" t="s">
        <v>20</v>
      </c>
      <c r="B66" s="823">
        <v>8347</v>
      </c>
      <c r="C66" s="824">
        <v>8416.7081068010812</v>
      </c>
      <c r="D66" s="824">
        <v>8490.8335986004877</v>
      </c>
      <c r="E66" s="824">
        <v>8581.4267990376102</v>
      </c>
      <c r="F66" s="824">
        <v>8649.0715747178328</v>
      </c>
      <c r="G66" s="832">
        <v>8659.340887113598</v>
      </c>
      <c r="Q66" s="919" t="s">
        <v>225</v>
      </c>
      <c r="R66" s="918"/>
      <c r="S66" s="920">
        <f>(SUM(D$61:D$65)/SUM(D$51:D$60))*100</f>
        <v>41.577930925743175</v>
      </c>
    </row>
    <row r="67" spans="1:19" x14ac:dyDescent="0.25">
      <c r="Q67" s="919" t="s">
        <v>226</v>
      </c>
      <c r="R67" s="918"/>
      <c r="S67" s="920">
        <f>(SUM(D$61:D$65)/SUM(D$48:D$50))*100</f>
        <v>140.99061798007187</v>
      </c>
    </row>
    <row r="68" spans="1:19" x14ac:dyDescent="0.25">
      <c r="Q68" s="919" t="s">
        <v>227</v>
      </c>
      <c r="R68" s="918"/>
      <c r="S68" s="921">
        <f>(D$21/D$43)*100</f>
        <v>99.557062177436478</v>
      </c>
    </row>
    <row r="69" spans="1:19" x14ac:dyDescent="0.25">
      <c r="Q69" s="919" t="s">
        <v>228</v>
      </c>
      <c r="R69" s="918"/>
      <c r="S69" s="921">
        <f>(SUM(D$48)/SUM(D$28:D$33))*1000</f>
        <v>361.02471137417052</v>
      </c>
    </row>
    <row r="70" spans="1:19" x14ac:dyDescent="0.25">
      <c r="Q70" s="919" t="s">
        <v>229</v>
      </c>
      <c r="R70" s="918"/>
      <c r="S70" s="921">
        <f>(SUM(D$52:D$54)/SUM(D$48:D$51,D$55:D$65))*100</f>
        <v>19.80204286840095</v>
      </c>
    </row>
    <row r="71" spans="1:19" x14ac:dyDescent="0.25">
      <c r="Q71" s="904"/>
      <c r="R71" s="904"/>
      <c r="S71" s="904"/>
    </row>
    <row r="72" spans="1:19" x14ac:dyDescent="0.25">
      <c r="Q72" s="904"/>
      <c r="R72" s="904"/>
      <c r="S72" s="904"/>
    </row>
    <row r="73" spans="1:19" x14ac:dyDescent="0.25">
      <c r="Q73" s="904"/>
      <c r="R73" s="904"/>
      <c r="S73" s="904"/>
    </row>
    <row r="74" spans="1:19" x14ac:dyDescent="0.25">
      <c r="Q74" s="904"/>
      <c r="R74" s="904"/>
      <c r="S74" s="904"/>
    </row>
    <row r="75" spans="1:19" x14ac:dyDescent="0.25">
      <c r="Q75" s="904"/>
      <c r="R75" s="904"/>
      <c r="S75" s="904"/>
    </row>
    <row r="76" spans="1:19" x14ac:dyDescent="0.25">
      <c r="Q76" s="904"/>
      <c r="R76" s="904"/>
      <c r="S76" s="904"/>
    </row>
    <row r="77" spans="1:19" x14ac:dyDescent="0.25">
      <c r="Q77" s="904"/>
      <c r="R77" s="904"/>
      <c r="S77" s="904"/>
    </row>
    <row r="78" spans="1:19" x14ac:dyDescent="0.25">
      <c r="Q78" s="904"/>
      <c r="R78" s="904"/>
      <c r="S78" s="904"/>
    </row>
    <row r="79" spans="1:19" x14ac:dyDescent="0.25">
      <c r="Q79" s="904"/>
      <c r="R79" s="904"/>
      <c r="S79" s="904"/>
    </row>
    <row r="80" spans="1:19" x14ac:dyDescent="0.25">
      <c r="Q80" s="904"/>
      <c r="R80" s="904"/>
      <c r="S80" s="904"/>
    </row>
    <row r="81" spans="17:19" x14ac:dyDescent="0.25">
      <c r="Q81" s="904"/>
      <c r="R81" s="904"/>
      <c r="S81" s="904"/>
    </row>
    <row r="82" spans="17:19" x14ac:dyDescent="0.25">
      <c r="Q82" s="904"/>
      <c r="R82" s="904"/>
      <c r="S82" s="904"/>
    </row>
    <row r="83" spans="17:19" x14ac:dyDescent="0.25">
      <c r="Q83" s="904"/>
      <c r="R83" s="904"/>
      <c r="S83" s="904"/>
    </row>
    <row r="84" spans="17:19" x14ac:dyDescent="0.25">
      <c r="Q84" s="919" t="s">
        <v>223</v>
      </c>
      <c r="R84" s="918"/>
      <c r="S84" s="920">
        <f>(SUM(E$48:E$50,E$61:E$65)/SUM(E$51:E$60))*100</f>
        <v>79.135470608705774</v>
      </c>
    </row>
    <row r="85" spans="17:19" x14ac:dyDescent="0.25">
      <c r="Q85" s="919" t="s">
        <v>224</v>
      </c>
      <c r="R85" s="918"/>
      <c r="S85" s="920">
        <f>(SUM(E$48:E$50)/SUM(E$51:E$60))*100</f>
        <v>30.76901337543913</v>
      </c>
    </row>
    <row r="86" spans="17:19" x14ac:dyDescent="0.25">
      <c r="Q86" s="919" t="s">
        <v>225</v>
      </c>
      <c r="R86" s="918"/>
      <c r="S86" s="920">
        <f>(SUM(E$61:E$65)/SUM(E$51:E$60))*100</f>
        <v>48.36645723326663</v>
      </c>
    </row>
    <row r="87" spans="17:19" x14ac:dyDescent="0.25">
      <c r="Q87" s="919" t="s">
        <v>226</v>
      </c>
      <c r="R87" s="918"/>
      <c r="S87" s="920">
        <f>(SUM(E$61:E$65)/SUM(E$48:E$50))*100</f>
        <v>157.19209661715828</v>
      </c>
    </row>
    <row r="88" spans="17:19" x14ac:dyDescent="0.25">
      <c r="Q88" s="919" t="s">
        <v>227</v>
      </c>
      <c r="R88" s="918"/>
      <c r="S88" s="921">
        <f>(E$21/E$43)*100</f>
        <v>98.879573796677334</v>
      </c>
    </row>
    <row r="89" spans="17:19" x14ac:dyDescent="0.25">
      <c r="Q89" s="919" t="s">
        <v>228</v>
      </c>
      <c r="R89" s="918"/>
      <c r="S89" s="921">
        <f>(SUM(E$48)/SUM(E$28:E$33))*1000</f>
        <v>402.3534639322707</v>
      </c>
    </row>
    <row r="90" spans="17:19" x14ac:dyDescent="0.25">
      <c r="Q90" s="919" t="s">
        <v>229</v>
      </c>
      <c r="R90" s="918"/>
      <c r="S90" s="921">
        <f>(SUM(E$52:E$54)/SUM(E$48:E$51,E$55:E$65))*100</f>
        <v>22.728805715082874</v>
      </c>
    </row>
    <row r="91" spans="17:19" x14ac:dyDescent="0.25">
      <c r="Q91" s="904"/>
      <c r="R91" s="904"/>
      <c r="S91" s="904"/>
    </row>
    <row r="92" spans="17:19" x14ac:dyDescent="0.25">
      <c r="Q92" s="904"/>
      <c r="R92" s="904"/>
      <c r="S92" s="904"/>
    </row>
    <row r="93" spans="17:19" x14ac:dyDescent="0.25">
      <c r="Q93" s="904"/>
      <c r="R93" s="904"/>
      <c r="S93" s="904"/>
    </row>
    <row r="94" spans="17:19" x14ac:dyDescent="0.25">
      <c r="Q94" s="904"/>
      <c r="R94" s="904"/>
      <c r="S94" s="904"/>
    </row>
    <row r="95" spans="17:19" x14ac:dyDescent="0.25">
      <c r="Q95" s="904"/>
      <c r="R95" s="904"/>
      <c r="S95" s="904"/>
    </row>
    <row r="96" spans="17:19" x14ac:dyDescent="0.25">
      <c r="Q96" s="904"/>
      <c r="R96" s="904"/>
      <c r="S96" s="904"/>
    </row>
    <row r="97" spans="17:19" x14ac:dyDescent="0.25">
      <c r="Q97" s="904"/>
      <c r="R97" s="904"/>
      <c r="S97" s="904"/>
    </row>
    <row r="98" spans="17:19" x14ac:dyDescent="0.25">
      <c r="Q98" s="904"/>
      <c r="R98" s="904"/>
      <c r="S98" s="904"/>
    </row>
    <row r="99" spans="17:19" x14ac:dyDescent="0.25">
      <c r="Q99" s="904"/>
      <c r="R99" s="904"/>
      <c r="S99" s="904"/>
    </row>
    <row r="100" spans="17:19" x14ac:dyDescent="0.25">
      <c r="Q100" s="904"/>
      <c r="R100" s="904"/>
      <c r="S100" s="904"/>
    </row>
    <row r="101" spans="17:19" x14ac:dyDescent="0.25">
      <c r="Q101" s="904"/>
      <c r="R101" s="904"/>
      <c r="S101" s="904"/>
    </row>
    <row r="102" spans="17:19" x14ac:dyDescent="0.25">
      <c r="Q102" s="904"/>
      <c r="R102" s="904"/>
      <c r="S102" s="904"/>
    </row>
    <row r="103" spans="17:19" x14ac:dyDescent="0.25">
      <c r="Q103" s="904"/>
      <c r="R103" s="904"/>
      <c r="S103" s="904"/>
    </row>
    <row r="104" spans="17:19" x14ac:dyDescent="0.25">
      <c r="Q104" s="919" t="s">
        <v>223</v>
      </c>
      <c r="R104" s="918"/>
      <c r="S104" s="920">
        <f>(SUM(F$48:F$50,F$61:F$65)/SUM(F$51:F$60))*100</f>
        <v>88.938980884958184</v>
      </c>
    </row>
    <row r="105" spans="17:19" x14ac:dyDescent="0.25">
      <c r="Q105" s="919" t="s">
        <v>224</v>
      </c>
      <c r="R105" s="918"/>
      <c r="S105" s="920">
        <f>(SUM(F$48:F$50)/SUM(F$51:F$60))*100</f>
        <v>34.49675348277659</v>
      </c>
    </row>
    <row r="106" spans="17:19" x14ac:dyDescent="0.25">
      <c r="Q106" s="919" t="s">
        <v>225</v>
      </c>
      <c r="R106" s="918"/>
      <c r="S106" s="920">
        <f>(SUM(F$61:F$65)/SUM(F$51:F$60))*100</f>
        <v>54.442227402181608</v>
      </c>
    </row>
    <row r="107" spans="17:19" x14ac:dyDescent="0.25">
      <c r="Q107" s="919" t="s">
        <v>226</v>
      </c>
      <c r="R107" s="918"/>
      <c r="S107" s="920">
        <f>(SUM(F$61:F$65)/SUM(F$48:F$50))*100</f>
        <v>157.81840870725216</v>
      </c>
    </row>
    <row r="108" spans="17:19" x14ac:dyDescent="0.25">
      <c r="Q108" s="919" t="s">
        <v>227</v>
      </c>
      <c r="R108" s="918"/>
      <c r="S108" s="921">
        <f>(F$21/F$43)*100</f>
        <v>98.144502419466832</v>
      </c>
    </row>
    <row r="109" spans="17:19" x14ac:dyDescent="0.25">
      <c r="Q109" s="919" t="s">
        <v>228</v>
      </c>
      <c r="R109" s="918"/>
      <c r="S109" s="921">
        <f>(SUM(F$48)/SUM(F$28:F$33))*1000</f>
        <v>406.92692539688699</v>
      </c>
    </row>
    <row r="110" spans="17:19" x14ac:dyDescent="0.25">
      <c r="Q110" s="919" t="s">
        <v>229</v>
      </c>
      <c r="R110" s="918"/>
      <c r="S110" s="921">
        <f>(SUM(F$52:F$54)/SUM(F$48:F$51,F$55:F$65))*100</f>
        <v>22.45222413458972</v>
      </c>
    </row>
    <row r="111" spans="17:19" x14ac:dyDescent="0.25">
      <c r="Q111" s="904"/>
      <c r="R111" s="904"/>
      <c r="S111" s="904"/>
    </row>
    <row r="112" spans="17:19" x14ac:dyDescent="0.25">
      <c r="Q112" s="904"/>
      <c r="R112" s="904"/>
      <c r="S112" s="904"/>
    </row>
    <row r="113" spans="17:19" x14ac:dyDescent="0.25">
      <c r="Q113" s="904"/>
      <c r="R113" s="904"/>
      <c r="S113" s="904"/>
    </row>
    <row r="114" spans="17:19" x14ac:dyDescent="0.25">
      <c r="Q114" s="904"/>
      <c r="R114" s="904"/>
      <c r="S114" s="904"/>
    </row>
    <row r="115" spans="17:19" x14ac:dyDescent="0.25">
      <c r="Q115" s="904"/>
      <c r="R115" s="904"/>
      <c r="S115" s="904"/>
    </row>
    <row r="116" spans="17:19" x14ac:dyDescent="0.25">
      <c r="Q116" s="904"/>
      <c r="R116" s="904"/>
      <c r="S116" s="904"/>
    </row>
    <row r="117" spans="17:19" x14ac:dyDescent="0.25">
      <c r="Q117" s="904"/>
      <c r="R117" s="904"/>
      <c r="S117" s="904"/>
    </row>
    <row r="118" spans="17:19" x14ac:dyDescent="0.25">
      <c r="Q118" s="904"/>
      <c r="R118" s="904"/>
      <c r="S118" s="904"/>
    </row>
    <row r="119" spans="17:19" x14ac:dyDescent="0.25">
      <c r="Q119" s="904"/>
      <c r="R119" s="904"/>
      <c r="S119" s="904"/>
    </row>
    <row r="120" spans="17:19" x14ac:dyDescent="0.25">
      <c r="Q120" s="904"/>
      <c r="R120" s="904"/>
      <c r="S120" s="904"/>
    </row>
    <row r="121" spans="17:19" x14ac:dyDescent="0.25">
      <c r="Q121" s="904"/>
      <c r="R121" s="904"/>
      <c r="S121" s="904"/>
    </row>
    <row r="122" spans="17:19" x14ac:dyDescent="0.25">
      <c r="Q122" s="904"/>
      <c r="R122" s="904"/>
      <c r="S122" s="904"/>
    </row>
    <row r="123" spans="17:19" x14ac:dyDescent="0.25">
      <c r="Q123" s="904"/>
      <c r="R123" s="904"/>
      <c r="S123" s="904"/>
    </row>
    <row r="124" spans="17:19" x14ac:dyDescent="0.25">
      <c r="Q124" s="919" t="s">
        <v>223</v>
      </c>
      <c r="R124" s="918"/>
      <c r="S124" s="920">
        <f>(SUM(G$48:G$50,G$61:G$65)/SUM(G$51:G$60))*100</f>
        <v>89.269698712283642</v>
      </c>
    </row>
    <row r="125" spans="17:19" x14ac:dyDescent="0.25">
      <c r="Q125" s="919" t="s">
        <v>224</v>
      </c>
      <c r="R125" s="918"/>
      <c r="S125" s="920">
        <f>(SUM(G$48:G$50)/SUM(G$51:G$60))*100</f>
        <v>35.445447177344228</v>
      </c>
    </row>
    <row r="126" spans="17:19" x14ac:dyDescent="0.25">
      <c r="Q126" s="919" t="s">
        <v>225</v>
      </c>
      <c r="R126" s="918"/>
      <c r="S126" s="920">
        <f>(SUM(G$61:G$65)/SUM(G$51:G$60))*100</f>
        <v>53.824251534939428</v>
      </c>
    </row>
    <row r="127" spans="17:19" x14ac:dyDescent="0.25">
      <c r="Q127" s="919" t="s">
        <v>226</v>
      </c>
      <c r="R127" s="918"/>
      <c r="S127" s="920">
        <f>(SUM(G$61:G$65)/SUM(G$48:G$50))*100</f>
        <v>151.8509592096286</v>
      </c>
    </row>
    <row r="128" spans="17:19" x14ac:dyDescent="0.25">
      <c r="Q128" s="919" t="s">
        <v>227</v>
      </c>
      <c r="R128" s="918"/>
      <c r="S128" s="921">
        <f>(G$21/G$43)*100</f>
        <v>97.258584671561763</v>
      </c>
    </row>
    <row r="129" spans="17:19" x14ac:dyDescent="0.25">
      <c r="Q129" s="919" t="s">
        <v>228</v>
      </c>
      <c r="R129" s="918"/>
      <c r="S129" s="921">
        <f>(SUM(G$48)/SUM(G$28:G$33))*1000</f>
        <v>370.15123071685269</v>
      </c>
    </row>
    <row r="130" spans="17:19" x14ac:dyDescent="0.25">
      <c r="Q130" s="919" t="s">
        <v>229</v>
      </c>
      <c r="R130" s="918"/>
      <c r="S130" s="921">
        <f>(SUM(G$52:G$54)/SUM(G$48:G$51,G$55:G$65))*100</f>
        <v>20.543472418643884</v>
      </c>
    </row>
    <row r="147" spans="4:8" x14ac:dyDescent="0.25">
      <c r="D147" s="19"/>
      <c r="E147" s="19"/>
      <c r="F147" s="19"/>
      <c r="G147" s="19"/>
      <c r="H147" s="19"/>
    </row>
  </sheetData>
  <mergeCells count="3">
    <mergeCell ref="A1:G1"/>
    <mergeCell ref="A23:G23"/>
    <mergeCell ref="A46:G46"/>
  </mergeCells>
  <pageMargins left="0.7" right="0.7" top="0.75" bottom="0.75" header="0.3" footer="0.3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Z147"/>
  <sheetViews>
    <sheetView workbookViewId="0">
      <selection sqref="A1:G1"/>
    </sheetView>
  </sheetViews>
  <sheetFormatPr defaultRowHeight="15" x14ac:dyDescent="0.25"/>
  <cols>
    <col min="1" max="9" width="9.140625" style="18"/>
    <col min="10" max="11" width="11.140625" style="18" bestFit="1" customWidth="1"/>
    <col min="12" max="12" width="11.140625" style="18" customWidth="1"/>
    <col min="13" max="14" width="11.140625" style="18" bestFit="1" customWidth="1"/>
    <col min="15" max="15" width="11.140625" style="18" customWidth="1"/>
    <col min="16" max="17" width="11.140625" style="18" bestFit="1" customWidth="1"/>
    <col min="18" max="18" width="11.140625" style="18" customWidth="1"/>
    <col min="19" max="20" width="11.140625" style="18" bestFit="1" customWidth="1"/>
    <col min="21" max="21" width="11.140625" style="18" customWidth="1"/>
    <col min="22" max="23" width="11.140625" style="18" bestFit="1" customWidth="1"/>
    <col min="24" max="24" width="11.140625" style="18" customWidth="1"/>
    <col min="25" max="26" width="11.140625" style="18" bestFit="1" customWidth="1"/>
    <col min="27" max="16384" width="9.140625" style="18"/>
  </cols>
  <sheetData>
    <row r="1" spans="1:26" x14ac:dyDescent="0.25">
      <c r="A1" s="922" t="s">
        <v>207</v>
      </c>
      <c r="B1" s="923"/>
      <c r="C1" s="923"/>
      <c r="D1" s="923"/>
      <c r="E1" s="923"/>
      <c r="F1" s="923"/>
      <c r="G1" s="924"/>
      <c r="J1" s="20" t="s">
        <v>23</v>
      </c>
      <c r="K1" s="20" t="s">
        <v>24</v>
      </c>
      <c r="L1" s="20"/>
      <c r="M1" s="20" t="s">
        <v>23</v>
      </c>
      <c r="N1" s="20" t="s">
        <v>24</v>
      </c>
      <c r="O1" s="20"/>
      <c r="P1" s="20" t="s">
        <v>23</v>
      </c>
      <c r="Q1" s="20" t="s">
        <v>24</v>
      </c>
      <c r="R1" s="20"/>
      <c r="S1" s="20" t="s">
        <v>23</v>
      </c>
      <c r="T1" s="20" t="s">
        <v>24</v>
      </c>
      <c r="U1" s="20"/>
      <c r="V1" s="20" t="s">
        <v>23</v>
      </c>
      <c r="W1" s="20" t="s">
        <v>24</v>
      </c>
      <c r="X1" s="20"/>
      <c r="Y1" s="20" t="s">
        <v>23</v>
      </c>
      <c r="Z1" s="20" t="s">
        <v>24</v>
      </c>
    </row>
    <row r="2" spans="1:26" x14ac:dyDescent="0.25">
      <c r="A2" s="841" t="s">
        <v>1</v>
      </c>
      <c r="B2" s="835">
        <v>2010</v>
      </c>
      <c r="C2" s="835">
        <v>2015</v>
      </c>
      <c r="D2" s="835">
        <v>2020</v>
      </c>
      <c r="E2" s="835">
        <v>2025</v>
      </c>
      <c r="F2" s="835">
        <v>2030</v>
      </c>
      <c r="G2" s="844">
        <v>2035</v>
      </c>
      <c r="J2" s="1">
        <f>B2</f>
        <v>2010</v>
      </c>
      <c r="K2" s="1">
        <f>B24</f>
        <v>2010</v>
      </c>
      <c r="L2" s="1"/>
      <c r="M2" s="1">
        <v>2015</v>
      </c>
      <c r="N2" s="1">
        <v>2015</v>
      </c>
      <c r="O2" s="1"/>
      <c r="P2" s="1">
        <v>2020</v>
      </c>
      <c r="Q2" s="1">
        <v>2020</v>
      </c>
      <c r="R2" s="1"/>
      <c r="S2" s="1">
        <v>2025</v>
      </c>
      <c r="T2" s="1">
        <v>2025</v>
      </c>
      <c r="U2" s="1"/>
      <c r="V2" s="1">
        <v>2030</v>
      </c>
      <c r="W2" s="1">
        <v>2030</v>
      </c>
      <c r="X2" s="1"/>
      <c r="Y2" s="1">
        <v>2035</v>
      </c>
      <c r="Z2" s="1">
        <v>2035</v>
      </c>
    </row>
    <row r="3" spans="1:26" x14ac:dyDescent="0.25">
      <c r="A3" s="841" t="s">
        <v>2</v>
      </c>
      <c r="B3" s="835">
        <v>505</v>
      </c>
      <c r="C3" s="836">
        <v>473.32755806438291</v>
      </c>
      <c r="D3" s="836">
        <v>491.1673387420621</v>
      </c>
      <c r="E3" s="836">
        <v>556.02668301158178</v>
      </c>
      <c r="F3" s="836">
        <v>649.81116571105395</v>
      </c>
      <c r="G3" s="845">
        <v>709.92891450522325</v>
      </c>
      <c r="I3" s="21" t="s">
        <v>2</v>
      </c>
      <c r="J3" s="20">
        <f>-B3/B$66</f>
        <v>-3.507187999166609E-2</v>
      </c>
      <c r="K3" s="20">
        <f>B25/B$66</f>
        <v>3.2849503437738729E-2</v>
      </c>
      <c r="L3" s="21" t="s">
        <v>2</v>
      </c>
      <c r="M3" s="20">
        <f>-C3/C$66</f>
        <v>-3.0415686521832411E-2</v>
      </c>
      <c r="N3" s="20">
        <f>C25/C$66</f>
        <v>2.9207239101729239E-2</v>
      </c>
      <c r="O3" s="21" t="s">
        <v>2</v>
      </c>
      <c r="P3" s="20">
        <f>-D3/D$66</f>
        <v>-2.948282581204555E-2</v>
      </c>
      <c r="Q3" s="20">
        <f>D25/D$66</f>
        <v>2.8326220056542988E-2</v>
      </c>
      <c r="R3" s="21" t="s">
        <v>2</v>
      </c>
      <c r="S3" s="20">
        <f>-E3/E$66</f>
        <v>-3.1290976165600649E-2</v>
      </c>
      <c r="T3" s="20">
        <f>E25/E$66</f>
        <v>3.0063865881973025E-2</v>
      </c>
      <c r="U3" s="21" t="s">
        <v>2</v>
      </c>
      <c r="V3" s="20">
        <f>-F3/F$66</f>
        <v>-3.4328186344539414E-2</v>
      </c>
      <c r="W3" s="20">
        <f>F25/F$66</f>
        <v>3.2981982534029973E-2</v>
      </c>
      <c r="X3" s="21" t="s">
        <v>2</v>
      </c>
      <c r="Y3" s="20">
        <f>-G3/G$66</f>
        <v>-3.5385666406236013E-2</v>
      </c>
      <c r="Z3" s="20">
        <f>G25/G$66</f>
        <v>3.3997993200648495E-2</v>
      </c>
    </row>
    <row r="4" spans="1:26" x14ac:dyDescent="0.25">
      <c r="A4" s="841" t="s">
        <v>3</v>
      </c>
      <c r="B4" s="835">
        <v>509</v>
      </c>
      <c r="C4" s="836">
        <v>531.184619412036</v>
      </c>
      <c r="D4" s="836">
        <v>498.65565494266804</v>
      </c>
      <c r="E4" s="836">
        <v>513.14219682174621</v>
      </c>
      <c r="F4" s="836">
        <v>576.97260795612408</v>
      </c>
      <c r="G4" s="845">
        <v>671.72456872523287</v>
      </c>
      <c r="I4" s="21" t="s">
        <v>3</v>
      </c>
      <c r="J4" s="20">
        <f t="shared" ref="J4:J20" si="0">-B4/B$66</f>
        <v>-3.5349677060907005E-2</v>
      </c>
      <c r="K4" s="20">
        <f t="shared" ref="K4:K20" si="1">B26/B$66</f>
        <v>3.7641502882144594E-2</v>
      </c>
      <c r="L4" s="21" t="s">
        <v>3</v>
      </c>
      <c r="M4" s="20">
        <f t="shared" ref="M4:M20" si="2">-C4/C$66</f>
        <v>-3.4133539435829183E-2</v>
      </c>
      <c r="N4" s="20">
        <f t="shared" ref="N4:N20" si="3">C26/C$66</f>
        <v>3.222375748290103E-2</v>
      </c>
      <c r="O4" s="21" t="s">
        <v>3</v>
      </c>
      <c r="P4" s="20">
        <f t="shared" ref="P4:P20" si="4">-D4/D$66</f>
        <v>-2.9932319711076821E-2</v>
      </c>
      <c r="Q4" s="20">
        <f t="shared" ref="Q4:Q20" si="5">D26/D$66</f>
        <v>2.8739013602280612E-2</v>
      </c>
      <c r="R4" s="21" t="s">
        <v>3</v>
      </c>
      <c r="S4" s="20">
        <f t="shared" ref="S4:S20" si="6">-E4/E$66</f>
        <v>-2.8877607389893489E-2</v>
      </c>
      <c r="T4" s="20">
        <f t="shared" ref="T4:T20" si="7">E26/E$66</f>
        <v>2.7765338923704752E-2</v>
      </c>
      <c r="U4" s="21" t="s">
        <v>3</v>
      </c>
      <c r="V4" s="20">
        <f t="shared" ref="V4:V20" si="8">-F4/F$66</f>
        <v>-3.0480275265722147E-2</v>
      </c>
      <c r="W4" s="20">
        <f t="shared" ref="W4:W20" si="9">F26/F$66</f>
        <v>2.9308576351400845E-2</v>
      </c>
      <c r="X4" s="21" t="s">
        <v>3</v>
      </c>
      <c r="Y4" s="20">
        <f t="shared" ref="Y4:Y20" si="10">-G4/G$66</f>
        <v>-3.3481410631583684E-2</v>
      </c>
      <c r="Z4" s="20">
        <f t="shared" ref="Z4:Z20" si="11">G26/G$66</f>
        <v>3.2194457224687903E-2</v>
      </c>
    </row>
    <row r="5" spans="1:26" x14ac:dyDescent="0.25">
      <c r="A5" s="841" t="s">
        <v>4</v>
      </c>
      <c r="B5" s="835">
        <v>581</v>
      </c>
      <c r="C5" s="836">
        <v>540.14732908084511</v>
      </c>
      <c r="D5" s="836">
        <v>557.88113028110809</v>
      </c>
      <c r="E5" s="836">
        <v>524.42653512763741</v>
      </c>
      <c r="F5" s="836">
        <v>535.77789103479176</v>
      </c>
      <c r="G5" s="845">
        <v>598.59340672681458</v>
      </c>
      <c r="I5" s="21" t="s">
        <v>4</v>
      </c>
      <c r="J5" s="20">
        <f t="shared" si="0"/>
        <v>-4.0350024307243555E-2</v>
      </c>
      <c r="K5" s="20">
        <f t="shared" si="1"/>
        <v>3.5210778526286547E-2</v>
      </c>
      <c r="L5" s="21" t="s">
        <v>4</v>
      </c>
      <c r="M5" s="20">
        <f t="shared" si="2"/>
        <v>-3.4709476676389378E-2</v>
      </c>
      <c r="N5" s="20">
        <f t="shared" si="3"/>
        <v>3.6604684010232369E-2</v>
      </c>
      <c r="O5" s="21" t="s">
        <v>4</v>
      </c>
      <c r="P5" s="20">
        <f t="shared" si="4"/>
        <v>-3.3487389918943018E-2</v>
      </c>
      <c r="Q5" s="20">
        <f t="shared" si="5"/>
        <v>3.1825762806328504E-2</v>
      </c>
      <c r="R5" s="21" t="s">
        <v>4</v>
      </c>
      <c r="S5" s="20">
        <f t="shared" si="6"/>
        <v>-2.9512645188910159E-2</v>
      </c>
      <c r="T5" s="20">
        <f t="shared" si="7"/>
        <v>2.8349562141437593E-2</v>
      </c>
      <c r="U5" s="21" t="s">
        <v>4</v>
      </c>
      <c r="V5" s="20">
        <f t="shared" si="8"/>
        <v>-2.8304043163987443E-2</v>
      </c>
      <c r="W5" s="20">
        <f t="shared" si="9"/>
        <v>2.7239781899239437E-2</v>
      </c>
      <c r="X5" s="21" t="s">
        <v>4</v>
      </c>
      <c r="Y5" s="20">
        <f t="shared" si="10"/>
        <v>-2.9836264125359231E-2</v>
      </c>
      <c r="Z5" s="20">
        <f t="shared" si="11"/>
        <v>2.8718907156330954E-2</v>
      </c>
    </row>
    <row r="6" spans="1:26" x14ac:dyDescent="0.25">
      <c r="A6" s="841" t="s">
        <v>5</v>
      </c>
      <c r="B6" s="835">
        <v>509</v>
      </c>
      <c r="C6" s="836">
        <v>606.52006869234765</v>
      </c>
      <c r="D6" s="836">
        <v>568.66967679507411</v>
      </c>
      <c r="E6" s="836">
        <v>582.53637687091259</v>
      </c>
      <c r="F6" s="836">
        <v>548.14871916494246</v>
      </c>
      <c r="G6" s="845">
        <v>556.45368195948606</v>
      </c>
      <c r="I6" s="21" t="s">
        <v>5</v>
      </c>
      <c r="J6" s="20">
        <f t="shared" si="0"/>
        <v>-3.5349677060907005E-2</v>
      </c>
      <c r="K6" s="20">
        <f t="shared" si="1"/>
        <v>2.9932634210709078E-2</v>
      </c>
      <c r="L6" s="21" t="s">
        <v>5</v>
      </c>
      <c r="M6" s="20">
        <f t="shared" si="2"/>
        <v>-3.8974540916202921E-2</v>
      </c>
      <c r="N6" s="20">
        <f t="shared" si="3"/>
        <v>3.4078045236701861E-2</v>
      </c>
      <c r="O6" s="21" t="s">
        <v>5</v>
      </c>
      <c r="P6" s="20">
        <f t="shared" si="4"/>
        <v>-3.4134983544469998E-2</v>
      </c>
      <c r="Q6" s="20">
        <f t="shared" si="5"/>
        <v>3.5787151793976554E-2</v>
      </c>
      <c r="R6" s="21" t="s">
        <v>5</v>
      </c>
      <c r="S6" s="20">
        <f t="shared" si="6"/>
        <v>-3.2782836581753398E-2</v>
      </c>
      <c r="T6" s="20">
        <f t="shared" si="7"/>
        <v>3.1408110864316593E-2</v>
      </c>
      <c r="U6" s="21" t="s">
        <v>5</v>
      </c>
      <c r="V6" s="20">
        <f t="shared" si="8"/>
        <v>-2.8957568550587086E-2</v>
      </c>
      <c r="W6" s="20">
        <f t="shared" si="9"/>
        <v>2.790580360167131E-2</v>
      </c>
      <c r="X6" s="21" t="s">
        <v>5</v>
      </c>
      <c r="Y6" s="20">
        <f t="shared" si="10"/>
        <v>-2.7735853489025984E-2</v>
      </c>
      <c r="Z6" s="20">
        <f t="shared" si="11"/>
        <v>2.6784101458737934E-2</v>
      </c>
    </row>
    <row r="7" spans="1:26" x14ac:dyDescent="0.25">
      <c r="A7" s="841" t="s">
        <v>6</v>
      </c>
      <c r="B7" s="835">
        <v>271</v>
      </c>
      <c r="C7" s="836">
        <v>520.54375053981562</v>
      </c>
      <c r="D7" s="836">
        <v>628.92865094866261</v>
      </c>
      <c r="E7" s="836">
        <v>594.6958149307502</v>
      </c>
      <c r="F7" s="836">
        <v>605.11080462795098</v>
      </c>
      <c r="G7" s="845">
        <v>569.76361458531471</v>
      </c>
      <c r="I7" s="21" t="s">
        <v>6</v>
      </c>
      <c r="J7" s="20">
        <f t="shared" si="0"/>
        <v>-1.8820751441072297E-2</v>
      </c>
      <c r="K7" s="20">
        <f t="shared" si="1"/>
        <v>1.9584693381484827E-2</v>
      </c>
      <c r="L7" s="21" t="s">
        <v>6</v>
      </c>
      <c r="M7" s="20">
        <f t="shared" si="2"/>
        <v>-3.3449764898675877E-2</v>
      </c>
      <c r="N7" s="20">
        <f t="shared" si="3"/>
        <v>2.8647213329259187E-2</v>
      </c>
      <c r="O7" s="21" t="s">
        <v>6</v>
      </c>
      <c r="P7" s="20">
        <f t="shared" si="4"/>
        <v>-3.7752090584064486E-2</v>
      </c>
      <c r="Q7" s="20">
        <f t="shared" si="5"/>
        <v>3.3141033081546797E-2</v>
      </c>
      <c r="R7" s="21" t="s">
        <v>6</v>
      </c>
      <c r="S7" s="20">
        <f t="shared" si="6"/>
        <v>-3.3467121523721818E-2</v>
      </c>
      <c r="T7" s="20">
        <f t="shared" si="7"/>
        <v>3.4971323414246865E-2</v>
      </c>
      <c r="U7" s="21" t="s">
        <v>6</v>
      </c>
      <c r="V7" s="20">
        <f t="shared" si="8"/>
        <v>-3.1966758277587298E-2</v>
      </c>
      <c r="W7" s="20">
        <f t="shared" si="9"/>
        <v>3.0895151847116237E-2</v>
      </c>
      <c r="X7" s="21" t="s">
        <v>6</v>
      </c>
      <c r="Y7" s="20">
        <f t="shared" si="10"/>
        <v>-2.8399273200723871E-2</v>
      </c>
      <c r="Z7" s="20">
        <f t="shared" si="11"/>
        <v>2.750373778926804E-2</v>
      </c>
    </row>
    <row r="8" spans="1:26" x14ac:dyDescent="0.25">
      <c r="A8" s="841" t="s">
        <v>7</v>
      </c>
      <c r="B8" s="835">
        <v>396</v>
      </c>
      <c r="C8" s="836">
        <v>290.84710268070779</v>
      </c>
      <c r="D8" s="836">
        <v>531.86922615193487</v>
      </c>
      <c r="E8" s="836">
        <v>649.9480186720009</v>
      </c>
      <c r="F8" s="836">
        <v>619.58586056527815</v>
      </c>
      <c r="G8" s="845">
        <v>626.91554142592088</v>
      </c>
      <c r="I8" s="21" t="s">
        <v>7</v>
      </c>
      <c r="J8" s="20">
        <f t="shared" si="0"/>
        <v>-2.7501909854851032E-2</v>
      </c>
      <c r="K8" s="20">
        <f t="shared" si="1"/>
        <v>2.8682547399124941E-2</v>
      </c>
      <c r="L8" s="21" t="s">
        <v>7</v>
      </c>
      <c r="M8" s="20">
        <f t="shared" si="2"/>
        <v>-1.8689624447593055E-2</v>
      </c>
      <c r="N8" s="20">
        <f t="shared" si="3"/>
        <v>1.9532530242393216E-2</v>
      </c>
      <c r="O8" s="21" t="s">
        <v>7</v>
      </c>
      <c r="P8" s="20">
        <f t="shared" si="4"/>
        <v>-3.1925998560054666E-2</v>
      </c>
      <c r="Q8" s="20">
        <f t="shared" si="5"/>
        <v>2.7628057808014202E-2</v>
      </c>
      <c r="R8" s="21" t="s">
        <v>7</v>
      </c>
      <c r="S8" s="20">
        <f t="shared" si="6"/>
        <v>-3.6576496385014895E-2</v>
      </c>
      <c r="T8" s="20">
        <f t="shared" si="7"/>
        <v>3.2230377415941563E-2</v>
      </c>
      <c r="U8" s="21" t="s">
        <v>7</v>
      </c>
      <c r="V8" s="20">
        <f t="shared" si="8"/>
        <v>-3.273144568799901E-2</v>
      </c>
      <c r="W8" s="20">
        <f t="shared" si="9"/>
        <v>3.4100990892035506E-2</v>
      </c>
      <c r="X8" s="21" t="s">
        <v>7</v>
      </c>
      <c r="Y8" s="20">
        <f t="shared" si="10"/>
        <v>-3.1247951394180403E-2</v>
      </c>
      <c r="Z8" s="20">
        <f t="shared" si="11"/>
        <v>3.0427325777800579E-2</v>
      </c>
    </row>
    <row r="9" spans="1:26" x14ac:dyDescent="0.25">
      <c r="A9" s="841" t="s">
        <v>8</v>
      </c>
      <c r="B9" s="835">
        <v>398</v>
      </c>
      <c r="C9" s="836">
        <v>416.14675810111657</v>
      </c>
      <c r="D9" s="836">
        <v>310.69966085606512</v>
      </c>
      <c r="E9" s="836">
        <v>544.42600325805859</v>
      </c>
      <c r="F9" s="836">
        <v>671.45287184363929</v>
      </c>
      <c r="G9" s="845">
        <v>645.00382309687961</v>
      </c>
      <c r="I9" s="21" t="s">
        <v>8</v>
      </c>
      <c r="J9" s="20">
        <f t="shared" si="0"/>
        <v>-2.7640808389471493E-2</v>
      </c>
      <c r="K9" s="20">
        <f t="shared" si="1"/>
        <v>3.0696576151121605E-2</v>
      </c>
      <c r="L9" s="21" t="s">
        <v>8</v>
      </c>
      <c r="M9" s="20">
        <f t="shared" si="2"/>
        <v>-2.6741289675254239E-2</v>
      </c>
      <c r="N9" s="20">
        <f t="shared" si="3"/>
        <v>2.8022731420033895E-2</v>
      </c>
      <c r="O9" s="21" t="s">
        <v>8</v>
      </c>
      <c r="P9" s="20">
        <f t="shared" si="4"/>
        <v>-1.8650067417637382E-2</v>
      </c>
      <c r="Q9" s="20">
        <f t="shared" si="5"/>
        <v>1.9521671648909066E-2</v>
      </c>
      <c r="R9" s="21" t="s">
        <v>8</v>
      </c>
      <c r="S9" s="20">
        <f t="shared" si="6"/>
        <v>-3.0638135924721959E-2</v>
      </c>
      <c r="T9" s="20">
        <f t="shared" si="7"/>
        <v>2.6701218632416264E-2</v>
      </c>
      <c r="U9" s="21" t="s">
        <v>8</v>
      </c>
      <c r="V9" s="20">
        <f t="shared" si="8"/>
        <v>-3.5471473133279363E-2</v>
      </c>
      <c r="W9" s="20">
        <f t="shared" si="9"/>
        <v>3.1289018879260597E-2</v>
      </c>
      <c r="X9" s="21" t="s">
        <v>8</v>
      </c>
      <c r="Y9" s="20">
        <f t="shared" si="10"/>
        <v>-3.2149542931012881E-2</v>
      </c>
      <c r="Z9" s="20">
        <f t="shared" si="11"/>
        <v>3.3320506022412565E-2</v>
      </c>
    </row>
    <row r="10" spans="1:26" x14ac:dyDescent="0.25">
      <c r="A10" s="841" t="s">
        <v>9</v>
      </c>
      <c r="B10" s="835">
        <v>442</v>
      </c>
      <c r="C10" s="836">
        <v>419.54929686792912</v>
      </c>
      <c r="D10" s="836">
        <v>434.64663752640183</v>
      </c>
      <c r="E10" s="836">
        <v>329.19167508079829</v>
      </c>
      <c r="F10" s="836">
        <v>555.48384271267025</v>
      </c>
      <c r="G10" s="845">
        <v>690.19091974773005</v>
      </c>
      <c r="I10" s="21" t="s">
        <v>9</v>
      </c>
      <c r="J10" s="20">
        <f t="shared" si="0"/>
        <v>-3.0696576151121605E-2</v>
      </c>
      <c r="K10" s="20">
        <f t="shared" si="1"/>
        <v>3.1113271754982984E-2</v>
      </c>
      <c r="L10" s="21" t="s">
        <v>9</v>
      </c>
      <c r="M10" s="20">
        <f t="shared" si="2"/>
        <v>-2.6959934355342094E-2</v>
      </c>
      <c r="N10" s="20">
        <f t="shared" si="3"/>
        <v>2.9880556867511999E-2</v>
      </c>
      <c r="O10" s="21" t="s">
        <v>9</v>
      </c>
      <c r="P10" s="20">
        <f t="shared" si="4"/>
        <v>-2.6090112459028623E-2</v>
      </c>
      <c r="Q10" s="20">
        <f t="shared" si="5"/>
        <v>2.7500311112141858E-2</v>
      </c>
      <c r="R10" s="21" t="s">
        <v>9</v>
      </c>
      <c r="S10" s="20">
        <f t="shared" si="6"/>
        <v>-1.8525601690688741E-2</v>
      </c>
      <c r="T10" s="20">
        <f t="shared" si="7"/>
        <v>1.9458004502842702E-2</v>
      </c>
      <c r="U10" s="21" t="s">
        <v>9</v>
      </c>
      <c r="V10" s="20">
        <f t="shared" si="8"/>
        <v>-2.9345068029348869E-2</v>
      </c>
      <c r="W10" s="20">
        <f t="shared" si="9"/>
        <v>2.5791374635487065E-2</v>
      </c>
      <c r="X10" s="21" t="s">
        <v>9</v>
      </c>
      <c r="Y10" s="20">
        <f t="shared" si="10"/>
        <v>-3.4401846640980414E-2</v>
      </c>
      <c r="Z10" s="20">
        <f t="shared" si="11"/>
        <v>3.0435699776383943E-2</v>
      </c>
    </row>
    <row r="11" spans="1:26" x14ac:dyDescent="0.25">
      <c r="A11" s="841" t="s">
        <v>10</v>
      </c>
      <c r="B11" s="835">
        <v>523</v>
      </c>
      <c r="C11" s="836">
        <v>467.42226772543484</v>
      </c>
      <c r="D11" s="836">
        <v>440.19422680579441</v>
      </c>
      <c r="E11" s="836">
        <v>452.34971932081959</v>
      </c>
      <c r="F11" s="836">
        <v>346.87326939073898</v>
      </c>
      <c r="G11" s="845">
        <v>565.984695988304</v>
      </c>
      <c r="I11" s="21" t="s">
        <v>10</v>
      </c>
      <c r="J11" s="20">
        <f t="shared" si="0"/>
        <v>-3.6321966803250227E-2</v>
      </c>
      <c r="K11" s="20">
        <f t="shared" si="1"/>
        <v>3.396069171470241E-2</v>
      </c>
      <c r="L11" s="21" t="s">
        <v>10</v>
      </c>
      <c r="M11" s="20">
        <f t="shared" si="2"/>
        <v>-3.0036216835967598E-2</v>
      </c>
      <c r="N11" s="20">
        <f t="shared" si="3"/>
        <v>3.0364458360981159E-2</v>
      </c>
      <c r="O11" s="21" t="s">
        <v>10</v>
      </c>
      <c r="P11" s="20">
        <f t="shared" si="4"/>
        <v>-2.6423112224078137E-2</v>
      </c>
      <c r="Q11" s="20">
        <f t="shared" si="5"/>
        <v>2.921025242870124E-2</v>
      </c>
      <c r="R11" s="21" t="s">
        <v>10</v>
      </c>
      <c r="S11" s="20">
        <f t="shared" si="6"/>
        <v>-2.5456447897643571E-2</v>
      </c>
      <c r="T11" s="20">
        <f t="shared" si="7"/>
        <v>2.6950188712239167E-2</v>
      </c>
      <c r="U11" s="21" t="s">
        <v>10</v>
      </c>
      <c r="V11" s="20">
        <f t="shared" si="8"/>
        <v>-1.8324600834698074E-2</v>
      </c>
      <c r="W11" s="20">
        <f t="shared" si="9"/>
        <v>1.9296619728531882E-2</v>
      </c>
      <c r="X11" s="21" t="s">
        <v>10</v>
      </c>
      <c r="Y11" s="20">
        <f t="shared" si="10"/>
        <v>-2.8210916944036768E-2</v>
      </c>
      <c r="Z11" s="20">
        <f t="shared" si="11"/>
        <v>2.4973946021076849E-2</v>
      </c>
    </row>
    <row r="12" spans="1:26" x14ac:dyDescent="0.25">
      <c r="A12" s="842" t="s">
        <v>11</v>
      </c>
      <c r="B12" s="837">
        <v>566</v>
      </c>
      <c r="C12" s="838">
        <v>548.40528185079211</v>
      </c>
      <c r="D12" s="838">
        <v>490.21338421977038</v>
      </c>
      <c r="E12" s="838">
        <v>458.7047348561378</v>
      </c>
      <c r="F12" s="838">
        <v>467.89850682747198</v>
      </c>
      <c r="G12" s="846">
        <v>362.6612025437642</v>
      </c>
      <c r="I12" s="21" t="s">
        <v>11</v>
      </c>
      <c r="J12" s="20">
        <f t="shared" si="0"/>
        <v>-3.9308285297590111E-2</v>
      </c>
      <c r="K12" s="20">
        <f t="shared" si="1"/>
        <v>3.7572053614834365E-2</v>
      </c>
      <c r="L12" s="21" t="s">
        <v>11</v>
      </c>
      <c r="M12" s="20">
        <f t="shared" si="2"/>
        <v>-3.524012674838168E-2</v>
      </c>
      <c r="N12" s="20">
        <f t="shared" si="3"/>
        <v>3.3104498073638307E-2</v>
      </c>
      <c r="O12" s="21" t="s">
        <v>11</v>
      </c>
      <c r="P12" s="20">
        <f t="shared" si="4"/>
        <v>-2.9425563708491653E-2</v>
      </c>
      <c r="Q12" s="20">
        <f t="shared" si="5"/>
        <v>2.9731251488189305E-2</v>
      </c>
      <c r="R12" s="21" t="s">
        <v>11</v>
      </c>
      <c r="S12" s="20">
        <f t="shared" si="6"/>
        <v>-2.5814082963951209E-2</v>
      </c>
      <c r="T12" s="20">
        <f t="shared" si="7"/>
        <v>2.8512716262881301E-2</v>
      </c>
      <c r="U12" s="21" t="s">
        <v>11</v>
      </c>
      <c r="V12" s="20">
        <f t="shared" si="8"/>
        <v>-2.4718115015966668E-2</v>
      </c>
      <c r="W12" s="20">
        <f t="shared" si="9"/>
        <v>2.6309406424054903E-2</v>
      </c>
      <c r="X12" s="21" t="s">
        <v>11</v>
      </c>
      <c r="Y12" s="20">
        <f t="shared" si="10"/>
        <v>-1.8076469445735772E-2</v>
      </c>
      <c r="Z12" s="20">
        <f t="shared" si="11"/>
        <v>1.9112336372185675E-2</v>
      </c>
    </row>
    <row r="13" spans="1:26" x14ac:dyDescent="0.25">
      <c r="A13" s="842" t="s">
        <v>12</v>
      </c>
      <c r="B13" s="837">
        <v>559</v>
      </c>
      <c r="C13" s="838">
        <v>588.5332811733939</v>
      </c>
      <c r="D13" s="838">
        <v>570.39776899601338</v>
      </c>
      <c r="E13" s="838">
        <v>510.21211175582692</v>
      </c>
      <c r="F13" s="838">
        <v>474.80768085513421</v>
      </c>
      <c r="G13" s="846">
        <v>481.02320895553709</v>
      </c>
      <c r="I13" s="21" t="s">
        <v>12</v>
      </c>
      <c r="J13" s="20">
        <f t="shared" si="0"/>
        <v>-3.8822140426418503E-2</v>
      </c>
      <c r="K13" s="20">
        <f t="shared" si="1"/>
        <v>3.8058198486005973E-2</v>
      </c>
      <c r="L13" s="21" t="s">
        <v>12</v>
      </c>
      <c r="M13" s="20">
        <f t="shared" si="2"/>
        <v>-3.7818722960137725E-2</v>
      </c>
      <c r="N13" s="20">
        <f t="shared" si="3"/>
        <v>3.6316783339953654E-2</v>
      </c>
      <c r="O13" s="21" t="s">
        <v>12</v>
      </c>
      <c r="P13" s="20">
        <f t="shared" si="4"/>
        <v>-3.4238714060179642E-2</v>
      </c>
      <c r="Q13" s="20">
        <f t="shared" si="5"/>
        <v>3.2308216098852302E-2</v>
      </c>
      <c r="R13" s="21" t="s">
        <v>12</v>
      </c>
      <c r="S13" s="20">
        <f t="shared" si="6"/>
        <v>-2.8712713824958307E-2</v>
      </c>
      <c r="T13" s="20">
        <f t="shared" si="7"/>
        <v>2.90066453650056E-2</v>
      </c>
      <c r="U13" s="21" t="s">
        <v>12</v>
      </c>
      <c r="V13" s="20">
        <f t="shared" si="8"/>
        <v>-2.5083112458337341E-2</v>
      </c>
      <c r="W13" s="20">
        <f t="shared" si="9"/>
        <v>2.7685843163747715E-2</v>
      </c>
      <c r="X13" s="21" t="s">
        <v>12</v>
      </c>
      <c r="Y13" s="20">
        <f t="shared" si="10"/>
        <v>-2.3976100223528172E-2</v>
      </c>
      <c r="Z13" s="20">
        <f t="shared" si="11"/>
        <v>2.564434668218608E-2</v>
      </c>
    </row>
    <row r="14" spans="1:26" x14ac:dyDescent="0.25">
      <c r="A14" s="842" t="s">
        <v>13</v>
      </c>
      <c r="B14" s="837">
        <v>580</v>
      </c>
      <c r="C14" s="838">
        <v>577.08978010711473</v>
      </c>
      <c r="D14" s="838">
        <v>603.39841024787211</v>
      </c>
      <c r="E14" s="838">
        <v>585.02381230208039</v>
      </c>
      <c r="F14" s="838">
        <v>523.70695386644525</v>
      </c>
      <c r="G14" s="846">
        <v>485.0331589236369</v>
      </c>
      <c r="I14" s="21" t="s">
        <v>13</v>
      </c>
      <c r="J14" s="20">
        <f t="shared" si="0"/>
        <v>-4.0280575039933326E-2</v>
      </c>
      <c r="K14" s="20">
        <f t="shared" si="1"/>
        <v>3.6391416070560456E-2</v>
      </c>
      <c r="L14" s="21" t="s">
        <v>13</v>
      </c>
      <c r="M14" s="20">
        <f t="shared" si="2"/>
        <v>-3.7083371858740714E-2</v>
      </c>
      <c r="N14" s="20">
        <f t="shared" si="3"/>
        <v>3.6616126448395452E-2</v>
      </c>
      <c r="O14" s="21" t="s">
        <v>13</v>
      </c>
      <c r="P14" s="20">
        <f t="shared" si="4"/>
        <v>-3.6219611568972063E-2</v>
      </c>
      <c r="Q14" s="20">
        <f t="shared" si="5"/>
        <v>3.5231904122088868E-2</v>
      </c>
      <c r="R14" s="21" t="s">
        <v>13</v>
      </c>
      <c r="S14" s="20">
        <f t="shared" si="6"/>
        <v>-3.2922819581073813E-2</v>
      </c>
      <c r="T14" s="20">
        <f t="shared" si="7"/>
        <v>3.1473232868197247E-2</v>
      </c>
      <c r="U14" s="21" t="s">
        <v>13</v>
      </c>
      <c r="V14" s="20">
        <f t="shared" si="8"/>
        <v>-2.7666360399618811E-2</v>
      </c>
      <c r="W14" s="20">
        <f t="shared" si="9"/>
        <v>2.8199235170485514E-2</v>
      </c>
      <c r="X14" s="21" t="s">
        <v>13</v>
      </c>
      <c r="Y14" s="20">
        <f t="shared" si="10"/>
        <v>-2.4175971997980081E-2</v>
      </c>
      <c r="Z14" s="20">
        <f t="shared" si="11"/>
        <v>2.6903677044709053E-2</v>
      </c>
    </row>
    <row r="15" spans="1:26" x14ac:dyDescent="0.25">
      <c r="A15" s="842" t="s">
        <v>14</v>
      </c>
      <c r="B15" s="837">
        <v>453</v>
      </c>
      <c r="C15" s="838">
        <v>579.7805564343015</v>
      </c>
      <c r="D15" s="838">
        <v>581.54502779395875</v>
      </c>
      <c r="E15" s="838">
        <v>604.8799527679015</v>
      </c>
      <c r="F15" s="838">
        <v>586.6136382756896</v>
      </c>
      <c r="G15" s="846">
        <v>525.53609936483326</v>
      </c>
      <c r="I15" s="21" t="s">
        <v>14</v>
      </c>
      <c r="J15" s="20">
        <f t="shared" si="0"/>
        <v>-3.1460518091534134E-2</v>
      </c>
      <c r="K15" s="20">
        <f t="shared" si="1"/>
        <v>3.0904923953052294E-2</v>
      </c>
      <c r="L15" s="21" t="s">
        <v>14</v>
      </c>
      <c r="M15" s="20">
        <f t="shared" si="2"/>
        <v>-3.725627919927834E-2</v>
      </c>
      <c r="N15" s="20">
        <f t="shared" si="3"/>
        <v>3.4502477386357276E-2</v>
      </c>
      <c r="O15" s="21" t="s">
        <v>14</v>
      </c>
      <c r="P15" s="20">
        <f t="shared" si="4"/>
        <v>-3.4907839760319505E-2</v>
      </c>
      <c r="Q15" s="20">
        <f t="shared" si="5"/>
        <v>3.5089869899171018E-2</v>
      </c>
      <c r="R15" s="21" t="s">
        <v>14</v>
      </c>
      <c r="S15" s="20">
        <f t="shared" si="6"/>
        <v>-3.404024440445029E-2</v>
      </c>
      <c r="T15" s="20">
        <f t="shared" si="7"/>
        <v>3.3866548557411724E-2</v>
      </c>
      <c r="U15" s="21" t="s">
        <v>14</v>
      </c>
      <c r="V15" s="20">
        <f t="shared" si="8"/>
        <v>-3.0989591052872786E-2</v>
      </c>
      <c r="W15" s="20">
        <f t="shared" si="9"/>
        <v>3.0310210605766122E-2</v>
      </c>
      <c r="X15" s="21" t="s">
        <v>14</v>
      </c>
      <c r="Y15" s="20">
        <f t="shared" si="10"/>
        <v>-2.6194798826469929E-2</v>
      </c>
      <c r="Z15" s="20">
        <f t="shared" si="11"/>
        <v>2.7216857134718178E-2</v>
      </c>
    </row>
    <row r="16" spans="1:26" x14ac:dyDescent="0.25">
      <c r="A16" s="842" t="s">
        <v>15</v>
      </c>
      <c r="B16" s="837">
        <v>303</v>
      </c>
      <c r="C16" s="838">
        <v>436.3217992460406</v>
      </c>
      <c r="D16" s="838">
        <v>559.30229337679259</v>
      </c>
      <c r="E16" s="838">
        <v>565.28241371355284</v>
      </c>
      <c r="F16" s="838">
        <v>585.52502962719529</v>
      </c>
      <c r="G16" s="846">
        <v>567.90670034979485</v>
      </c>
      <c r="I16" s="21" t="s">
        <v>15</v>
      </c>
      <c r="J16" s="20">
        <f t="shared" si="0"/>
        <v>-2.1043127994999654E-2</v>
      </c>
      <c r="K16" s="20">
        <f t="shared" si="1"/>
        <v>2.1043127994999654E-2</v>
      </c>
      <c r="L16" s="21" t="s">
        <v>15</v>
      </c>
      <c r="M16" s="20">
        <f t="shared" si="2"/>
        <v>-2.8037723226553214E-2</v>
      </c>
      <c r="N16" s="20">
        <f t="shared" si="3"/>
        <v>2.8470012600105388E-2</v>
      </c>
      <c r="O16" s="21" t="s">
        <v>15</v>
      </c>
      <c r="P16" s="20">
        <f t="shared" si="4"/>
        <v>-3.3572696698721746E-2</v>
      </c>
      <c r="Q16" s="20">
        <f t="shared" si="5"/>
        <v>3.2233365361925462E-2</v>
      </c>
      <c r="R16" s="21" t="s">
        <v>15</v>
      </c>
      <c r="S16" s="20">
        <f t="shared" si="6"/>
        <v>-3.1811851975412392E-2</v>
      </c>
      <c r="T16" s="20">
        <f t="shared" si="7"/>
        <v>3.2956244903788963E-2</v>
      </c>
      <c r="U16" s="21" t="s">
        <v>15</v>
      </c>
      <c r="V16" s="20">
        <f t="shared" si="8"/>
        <v>-3.0932082098712392E-2</v>
      </c>
      <c r="W16" s="20">
        <f t="shared" si="9"/>
        <v>3.1838691713732679E-2</v>
      </c>
      <c r="X16" s="21" t="s">
        <v>15</v>
      </c>
      <c r="Y16" s="20">
        <f t="shared" si="10"/>
        <v>-2.8306717247105765E-2</v>
      </c>
      <c r="Z16" s="20">
        <f t="shared" si="11"/>
        <v>2.8656938165777694E-2</v>
      </c>
    </row>
    <row r="17" spans="1:26" x14ac:dyDescent="0.25">
      <c r="A17" s="842" t="s">
        <v>16</v>
      </c>
      <c r="B17" s="837">
        <v>201</v>
      </c>
      <c r="C17" s="838">
        <v>280.94324623814282</v>
      </c>
      <c r="D17" s="838">
        <v>402.9520516682179</v>
      </c>
      <c r="E17" s="838">
        <v>517.34812697242296</v>
      </c>
      <c r="F17" s="838">
        <v>526.54410507411558</v>
      </c>
      <c r="G17" s="846">
        <v>543.5621140046328</v>
      </c>
      <c r="I17" s="21" t="s">
        <v>16</v>
      </c>
      <c r="J17" s="20">
        <f t="shared" si="0"/>
        <v>-1.3959302729356205E-2</v>
      </c>
      <c r="K17" s="20">
        <f t="shared" si="1"/>
        <v>1.5487186610181263E-2</v>
      </c>
      <c r="L17" s="21" t="s">
        <v>16</v>
      </c>
      <c r="M17" s="20">
        <f t="shared" si="2"/>
        <v>-1.8053209796085878E-2</v>
      </c>
      <c r="N17" s="20">
        <f t="shared" si="3"/>
        <v>1.910885076269175E-2</v>
      </c>
      <c r="O17" s="21" t="s">
        <v>16</v>
      </c>
      <c r="P17" s="20">
        <f t="shared" si="4"/>
        <v>-2.418761227154672E-2</v>
      </c>
      <c r="Q17" s="20">
        <f t="shared" si="5"/>
        <v>2.5933775901684275E-2</v>
      </c>
      <c r="R17" s="21" t="s">
        <v>16</v>
      </c>
      <c r="S17" s="20">
        <f t="shared" si="6"/>
        <v>-2.9114300455388452E-2</v>
      </c>
      <c r="T17" s="20">
        <f t="shared" si="7"/>
        <v>2.9591403877557793E-2</v>
      </c>
      <c r="U17" s="21" t="s">
        <v>16</v>
      </c>
      <c r="V17" s="20">
        <f t="shared" si="8"/>
        <v>-2.7816241258064773E-2</v>
      </c>
      <c r="W17" s="20">
        <f t="shared" si="9"/>
        <v>3.0348107616719248E-2</v>
      </c>
      <c r="X17" s="21" t="s">
        <v>16</v>
      </c>
      <c r="Y17" s="20">
        <f t="shared" si="10"/>
        <v>-2.7093286728068391E-2</v>
      </c>
      <c r="Z17" s="20">
        <f t="shared" si="11"/>
        <v>2.9464339847825469E-2</v>
      </c>
    </row>
    <row r="18" spans="1:26" x14ac:dyDescent="0.25">
      <c r="A18" s="842" t="s">
        <v>17</v>
      </c>
      <c r="B18" s="837">
        <v>166</v>
      </c>
      <c r="C18" s="838">
        <v>180.22865690509292</v>
      </c>
      <c r="D18" s="838">
        <v>248.35259440417303</v>
      </c>
      <c r="E18" s="838">
        <v>354.87072878355036</v>
      </c>
      <c r="F18" s="838">
        <v>456.26901113518431</v>
      </c>
      <c r="G18" s="846">
        <v>467.34506500864831</v>
      </c>
      <c r="I18" s="21" t="s">
        <v>17</v>
      </c>
      <c r="J18" s="20">
        <f t="shared" si="0"/>
        <v>-1.1528578373498159E-2</v>
      </c>
      <c r="K18" s="20">
        <f t="shared" si="1"/>
        <v>1.4445447600527815E-2</v>
      </c>
      <c r="L18" s="21" t="s">
        <v>17</v>
      </c>
      <c r="M18" s="20">
        <f t="shared" si="2"/>
        <v>-1.1581363132738937E-2</v>
      </c>
      <c r="N18" s="20">
        <f t="shared" si="3"/>
        <v>1.3685080362370379E-2</v>
      </c>
      <c r="O18" s="21" t="s">
        <v>17</v>
      </c>
      <c r="P18" s="20">
        <f t="shared" si="4"/>
        <v>-1.4907620485394433E-2</v>
      </c>
      <c r="Q18" s="20">
        <f t="shared" si="5"/>
        <v>1.6784048526495357E-2</v>
      </c>
      <c r="R18" s="21" t="s">
        <v>17</v>
      </c>
      <c r="S18" s="20">
        <f t="shared" si="6"/>
        <v>-1.9970716973674644E-2</v>
      </c>
      <c r="T18" s="20">
        <f t="shared" si="7"/>
        <v>2.2724784015209634E-2</v>
      </c>
      <c r="U18" s="21" t="s">
        <v>17</v>
      </c>
      <c r="V18" s="20">
        <f t="shared" si="8"/>
        <v>-2.4103752696136377E-2</v>
      </c>
      <c r="W18" s="20">
        <f t="shared" si="9"/>
        <v>2.6058336880065452E-2</v>
      </c>
      <c r="X18" s="21" t="s">
        <v>17</v>
      </c>
      <c r="Y18" s="20">
        <f t="shared" si="10"/>
        <v>-2.3294327402514945E-2</v>
      </c>
      <c r="Z18" s="20">
        <f t="shared" si="11"/>
        <v>2.6909125213808803E-2</v>
      </c>
    </row>
    <row r="19" spans="1:26" x14ac:dyDescent="0.25">
      <c r="A19" s="842" t="s">
        <v>18</v>
      </c>
      <c r="B19" s="837">
        <v>145</v>
      </c>
      <c r="C19" s="838">
        <v>135.20090643395636</v>
      </c>
      <c r="D19" s="838">
        <v>145.02699271455782</v>
      </c>
      <c r="E19" s="838">
        <v>197.28104215873552</v>
      </c>
      <c r="F19" s="838">
        <v>280.8451551200227</v>
      </c>
      <c r="G19" s="846">
        <v>361.53306789032382</v>
      </c>
      <c r="I19" s="21" t="s">
        <v>18</v>
      </c>
      <c r="J19" s="20">
        <f t="shared" si="0"/>
        <v>-1.0070143759983332E-2</v>
      </c>
      <c r="K19" s="20">
        <f t="shared" si="1"/>
        <v>1.3750954927425516E-2</v>
      </c>
      <c r="L19" s="21" t="s">
        <v>18</v>
      </c>
      <c r="M19" s="20">
        <f t="shared" si="2"/>
        <v>-8.6879124561842196E-3</v>
      </c>
      <c r="N19" s="20">
        <f t="shared" si="3"/>
        <v>1.2486208954002327E-2</v>
      </c>
      <c r="O19" s="21" t="s">
        <v>18</v>
      </c>
      <c r="P19" s="20">
        <f t="shared" si="4"/>
        <v>-8.705394734102135E-3</v>
      </c>
      <c r="Q19" s="20">
        <f t="shared" si="5"/>
        <v>1.1867084399439223E-2</v>
      </c>
      <c r="R19" s="21" t="s">
        <v>18</v>
      </c>
      <c r="S19" s="20">
        <f t="shared" si="6"/>
        <v>-1.1102194511023613E-2</v>
      </c>
      <c r="T19" s="20">
        <f t="shared" si="7"/>
        <v>1.440744866851214E-2</v>
      </c>
      <c r="U19" s="21" t="s">
        <v>18</v>
      </c>
      <c r="V19" s="20">
        <f t="shared" si="8"/>
        <v>-1.4836471466863279E-2</v>
      </c>
      <c r="W19" s="20">
        <f t="shared" si="9"/>
        <v>1.941874849431877E-2</v>
      </c>
      <c r="X19" s="21" t="s">
        <v>18</v>
      </c>
      <c r="Y19" s="20">
        <f t="shared" si="10"/>
        <v>-1.8020238750391045E-2</v>
      </c>
      <c r="Z19" s="20">
        <f t="shared" si="11"/>
        <v>2.2452053531457565E-2</v>
      </c>
    </row>
    <row r="20" spans="1:26" ht="15.75" thickBot="1" x14ac:dyDescent="0.3">
      <c r="A20" s="843" t="s">
        <v>19</v>
      </c>
      <c r="B20" s="839">
        <v>111</v>
      </c>
      <c r="C20" s="840">
        <v>172.61941479559579</v>
      </c>
      <c r="D20" s="840">
        <v>208.99269224686071</v>
      </c>
      <c r="E20" s="840">
        <v>240.19288189483777</v>
      </c>
      <c r="F20" s="840">
        <v>295.25598795860975</v>
      </c>
      <c r="G20" s="847">
        <v>387.08794974779306</v>
      </c>
      <c r="I20" s="21" t="s">
        <v>19</v>
      </c>
      <c r="J20" s="20">
        <f t="shared" si="0"/>
        <v>-7.7088686714355164E-3</v>
      </c>
      <c r="K20" s="20">
        <f t="shared" si="1"/>
        <v>1.13896798388777E-2</v>
      </c>
      <c r="L20" s="21" t="s">
        <v>19</v>
      </c>
      <c r="M20" s="20">
        <f t="shared" si="2"/>
        <v>-1.1092398738572581E-2</v>
      </c>
      <c r="N20" s="20">
        <f t="shared" si="3"/>
        <v>1.8187564140981275E-2</v>
      </c>
      <c r="O20" s="21" t="s">
        <v>19</v>
      </c>
      <c r="P20" s="20">
        <f t="shared" si="4"/>
        <v>-1.2545001785512591E-2</v>
      </c>
      <c r="Q20" s="20">
        <f t="shared" si="5"/>
        <v>2.2552054559073064E-2</v>
      </c>
      <c r="R20" s="21" t="s">
        <v>19</v>
      </c>
      <c r="S20" s="20">
        <f t="shared" si="6"/>
        <v>-1.351710263581316E-2</v>
      </c>
      <c r="T20" s="20">
        <f t="shared" si="7"/>
        <v>2.5429088918622805E-2</v>
      </c>
      <c r="U20" s="21" t="s">
        <v>19</v>
      </c>
      <c r="V20" s="20">
        <f t="shared" si="8"/>
        <v>-1.5597766103162276E-2</v>
      </c>
      <c r="W20" s="20">
        <f t="shared" si="9"/>
        <v>2.936920772485312E-2</v>
      </c>
      <c r="X20" s="21" t="s">
        <v>19</v>
      </c>
      <c r="Y20" s="20">
        <f t="shared" si="10"/>
        <v>-1.929399518710331E-2</v>
      </c>
      <c r="Z20" s="20">
        <f t="shared" si="11"/>
        <v>3.6003020007947514E-2</v>
      </c>
    </row>
    <row r="21" spans="1:26" ht="15.75" thickTop="1" x14ac:dyDescent="0.25">
      <c r="A21" s="842" t="s">
        <v>20</v>
      </c>
      <c r="B21" s="837">
        <v>7218</v>
      </c>
      <c r="C21" s="838">
        <v>7764.8116743490473</v>
      </c>
      <c r="D21" s="838">
        <v>8272.8934187179875</v>
      </c>
      <c r="E21" s="838">
        <v>8780.5388282993517</v>
      </c>
      <c r="F21" s="838">
        <v>9306.6831017470595</v>
      </c>
      <c r="G21" s="846">
        <v>9816.2477335498716</v>
      </c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 x14ac:dyDescent="0.25">
      <c r="A22" s="834"/>
      <c r="B22" s="834"/>
      <c r="C22" s="834"/>
      <c r="D22" s="834"/>
      <c r="E22" s="834"/>
      <c r="F22" s="834"/>
      <c r="G22" s="834"/>
    </row>
    <row r="23" spans="1:26" x14ac:dyDescent="0.25">
      <c r="A23" s="922" t="s">
        <v>208</v>
      </c>
      <c r="B23" s="923"/>
      <c r="C23" s="923"/>
      <c r="D23" s="923"/>
      <c r="E23" s="923"/>
      <c r="F23" s="923"/>
      <c r="G23" s="924"/>
    </row>
    <row r="24" spans="1:26" x14ac:dyDescent="0.25">
      <c r="A24" s="841" t="s">
        <v>1</v>
      </c>
      <c r="B24" s="835">
        <v>2010</v>
      </c>
      <c r="C24" s="835">
        <v>2015</v>
      </c>
      <c r="D24" s="835">
        <v>2020</v>
      </c>
      <c r="E24" s="835">
        <v>2025</v>
      </c>
      <c r="F24" s="835">
        <v>2030</v>
      </c>
      <c r="G24" s="844">
        <v>2035</v>
      </c>
      <c r="Q24" s="919" t="s">
        <v>223</v>
      </c>
      <c r="R24" s="918"/>
      <c r="S24" s="920">
        <f>(SUM(B$48:B$50,B$61:B$65)/SUM(B$51:B$60))*100</f>
        <v>55.496760259179268</v>
      </c>
    </row>
    <row r="25" spans="1:26" x14ac:dyDescent="0.25">
      <c r="A25" s="841" t="s">
        <v>2</v>
      </c>
      <c r="B25" s="835">
        <v>473</v>
      </c>
      <c r="C25" s="836">
        <v>454.52175317169826</v>
      </c>
      <c r="D25" s="836">
        <v>471.89893568851738</v>
      </c>
      <c r="E25" s="836">
        <v>534.22148086371931</v>
      </c>
      <c r="F25" s="836">
        <v>624.32836686429937</v>
      </c>
      <c r="G25" s="845">
        <v>682.08856465223539</v>
      </c>
      <c r="Q25" s="919" t="s">
        <v>224</v>
      </c>
      <c r="R25" s="918"/>
      <c r="S25" s="920">
        <f>(SUM(B$48:B$50)/SUM(B$51:B$60))*100</f>
        <v>33.660907127429809</v>
      </c>
    </row>
    <row r="26" spans="1:26" x14ac:dyDescent="0.25">
      <c r="A26" s="841" t="s">
        <v>3</v>
      </c>
      <c r="B26" s="835">
        <v>542</v>
      </c>
      <c r="C26" s="836">
        <v>501.46467777711507</v>
      </c>
      <c r="D26" s="836">
        <v>478.77584459142901</v>
      </c>
      <c r="E26" s="836">
        <v>493.37768252215113</v>
      </c>
      <c r="F26" s="836">
        <v>554.79307799972673</v>
      </c>
      <c r="G26" s="845">
        <v>645.90492116829694</v>
      </c>
      <c r="Q26" s="919" t="s">
        <v>225</v>
      </c>
      <c r="R26" s="918"/>
      <c r="S26" s="920">
        <f>(SUM(B$61:B$65)/SUM(B$51:B$60))*100</f>
        <v>21.83585313174946</v>
      </c>
    </row>
    <row r="27" spans="1:26" x14ac:dyDescent="0.25">
      <c r="A27" s="841" t="s">
        <v>4</v>
      </c>
      <c r="B27" s="835">
        <v>507</v>
      </c>
      <c r="C27" s="836">
        <v>569.64046114313498</v>
      </c>
      <c r="D27" s="836">
        <v>530.19935472514749</v>
      </c>
      <c r="E27" s="836">
        <v>503.75906839439688</v>
      </c>
      <c r="F27" s="836">
        <v>515.63208880317961</v>
      </c>
      <c r="G27" s="845">
        <v>576.17630679062972</v>
      </c>
      <c r="Q27" s="919" t="s">
        <v>226</v>
      </c>
      <c r="R27" s="918"/>
      <c r="S27" s="920">
        <f>(SUM(B$61:B$65)/SUM(B$48:B$50))*100</f>
        <v>64.870067372473528</v>
      </c>
    </row>
    <row r="28" spans="1:26" x14ac:dyDescent="0.25">
      <c r="A28" s="841" t="s">
        <v>5</v>
      </c>
      <c r="B28" s="835">
        <v>431</v>
      </c>
      <c r="C28" s="836">
        <v>530.32102115852229</v>
      </c>
      <c r="D28" s="836">
        <v>596.19387299789275</v>
      </c>
      <c r="E28" s="836">
        <v>558.10811433695494</v>
      </c>
      <c r="F28" s="836">
        <v>528.23946440124871</v>
      </c>
      <c r="G28" s="845">
        <v>537.3590497436162</v>
      </c>
      <c r="Q28" s="919" t="s">
        <v>227</v>
      </c>
      <c r="R28" s="918"/>
      <c r="S28" s="921">
        <f>(B$21/B$43)*100</f>
        <v>100.5152485726222</v>
      </c>
    </row>
    <row r="29" spans="1:26" x14ac:dyDescent="0.25">
      <c r="A29" s="841" t="s">
        <v>6</v>
      </c>
      <c r="B29" s="835">
        <v>282</v>
      </c>
      <c r="C29" s="836">
        <v>445.80665706015407</v>
      </c>
      <c r="D29" s="836">
        <v>552.1110196694749</v>
      </c>
      <c r="E29" s="836">
        <v>621.4248112823517</v>
      </c>
      <c r="F29" s="836">
        <v>584.8259629885199</v>
      </c>
      <c r="G29" s="845">
        <v>551.79683461126888</v>
      </c>
      <c r="Q29" s="919" t="s">
        <v>228</v>
      </c>
      <c r="R29" s="918"/>
      <c r="S29" s="921">
        <f>(SUM(B$48)/SUM(B$28:B$33))*1000</f>
        <v>390.4191616766467</v>
      </c>
    </row>
    <row r="30" spans="1:26" x14ac:dyDescent="0.25">
      <c r="A30" s="841" t="s">
        <v>7</v>
      </c>
      <c r="B30" s="835">
        <v>413</v>
      </c>
      <c r="C30" s="836">
        <v>303.96436509215124</v>
      </c>
      <c r="D30" s="836">
        <v>460.26794428334631</v>
      </c>
      <c r="E30" s="836">
        <v>572.71942402674415</v>
      </c>
      <c r="F30" s="836">
        <v>645.51049743938734</v>
      </c>
      <c r="G30" s="845">
        <v>610.45164764578169</v>
      </c>
      <c r="Q30" s="919" t="s">
        <v>229</v>
      </c>
      <c r="R30" s="918"/>
      <c r="S30" s="921">
        <f>(SUM(B$52:B$54)/SUM(B$48:B$51,B$55:B$65))*100</f>
        <v>18.053619742559647</v>
      </c>
    </row>
    <row r="31" spans="1:26" x14ac:dyDescent="0.25">
      <c r="A31" s="841" t="s">
        <v>8</v>
      </c>
      <c r="B31" s="835">
        <v>442</v>
      </c>
      <c r="C31" s="836">
        <v>436.08849742115262</v>
      </c>
      <c r="D31" s="836">
        <v>325.22009839618477</v>
      </c>
      <c r="E31" s="836">
        <v>474.46873980463658</v>
      </c>
      <c r="F31" s="836">
        <v>592.28162035195044</v>
      </c>
      <c r="G31" s="845">
        <v>668.49640189586341</v>
      </c>
      <c r="Q31" s="918"/>
      <c r="R31" s="918"/>
      <c r="S31" s="904"/>
    </row>
    <row r="32" spans="1:26" x14ac:dyDescent="0.25">
      <c r="A32" s="841" t="s">
        <v>9</v>
      </c>
      <c r="B32" s="835">
        <v>448</v>
      </c>
      <c r="C32" s="836">
        <v>464.99989423389513</v>
      </c>
      <c r="D32" s="836">
        <v>458.13975599350215</v>
      </c>
      <c r="E32" s="836">
        <v>345.76005697239873</v>
      </c>
      <c r="F32" s="836">
        <v>488.21464230493189</v>
      </c>
      <c r="G32" s="845">
        <v>610.61965193475305</v>
      </c>
      <c r="Q32" s="904"/>
      <c r="R32" s="904"/>
      <c r="S32" s="904"/>
    </row>
    <row r="33" spans="1:19" x14ac:dyDescent="0.25">
      <c r="A33" s="841" t="s">
        <v>10</v>
      </c>
      <c r="B33" s="835">
        <v>489</v>
      </c>
      <c r="C33" s="836">
        <v>472.53034770838951</v>
      </c>
      <c r="D33" s="836">
        <v>486.62641908386411</v>
      </c>
      <c r="E33" s="836">
        <v>478.89282702136086</v>
      </c>
      <c r="F33" s="836">
        <v>365.27298104913797</v>
      </c>
      <c r="G33" s="845">
        <v>501.04260256437101</v>
      </c>
      <c r="Q33" s="904"/>
      <c r="R33" s="904"/>
      <c r="S33" s="904"/>
    </row>
    <row r="34" spans="1:19" x14ac:dyDescent="0.25">
      <c r="A34" s="842" t="s">
        <v>11</v>
      </c>
      <c r="B34" s="837">
        <v>541</v>
      </c>
      <c r="C34" s="838">
        <v>515.17072359668316</v>
      </c>
      <c r="D34" s="838">
        <v>495.30597114468867</v>
      </c>
      <c r="E34" s="838">
        <v>506.65824432569121</v>
      </c>
      <c r="F34" s="838">
        <v>498.02066109736353</v>
      </c>
      <c r="G34" s="846">
        <v>383.44339932999861</v>
      </c>
      <c r="Q34" s="904"/>
      <c r="R34" s="904"/>
      <c r="S34" s="904"/>
    </row>
    <row r="35" spans="1:19" x14ac:dyDescent="0.25">
      <c r="A35" s="842" t="s">
        <v>12</v>
      </c>
      <c r="B35" s="837">
        <v>548</v>
      </c>
      <c r="C35" s="838">
        <v>565.16016374362346</v>
      </c>
      <c r="D35" s="838">
        <v>538.23675593176608</v>
      </c>
      <c r="E35" s="838">
        <v>515.43514405689814</v>
      </c>
      <c r="F35" s="838">
        <v>524.07575044494229</v>
      </c>
      <c r="G35" s="846">
        <v>514.49259127338644</v>
      </c>
      <c r="Q35" s="904"/>
      <c r="R35" s="904"/>
      <c r="S35" s="904"/>
    </row>
    <row r="36" spans="1:19" x14ac:dyDescent="0.25">
      <c r="A36" s="842" t="s">
        <v>13</v>
      </c>
      <c r="B36" s="837">
        <v>524</v>
      </c>
      <c r="C36" s="838">
        <v>569.81852785585397</v>
      </c>
      <c r="D36" s="838">
        <v>586.94375826728992</v>
      </c>
      <c r="E36" s="838">
        <v>559.26530328552587</v>
      </c>
      <c r="F36" s="838">
        <v>533.79394105998756</v>
      </c>
      <c r="G36" s="846">
        <v>539.75804839395232</v>
      </c>
      <c r="Q36" s="904"/>
      <c r="R36" s="904"/>
      <c r="S36" s="904"/>
    </row>
    <row r="37" spans="1:19" x14ac:dyDescent="0.25">
      <c r="A37" s="842" t="s">
        <v>14</v>
      </c>
      <c r="B37" s="837">
        <v>445</v>
      </c>
      <c r="C37" s="838">
        <v>536.92601535506003</v>
      </c>
      <c r="D37" s="838">
        <v>584.57754779188986</v>
      </c>
      <c r="E37" s="838">
        <v>601.79345507698213</v>
      </c>
      <c r="F37" s="838">
        <v>573.75338996939058</v>
      </c>
      <c r="G37" s="846">
        <v>546.04125919440355</v>
      </c>
      <c r="Q37" s="904"/>
      <c r="R37" s="904"/>
      <c r="S37" s="904"/>
    </row>
    <row r="38" spans="1:19" x14ac:dyDescent="0.25">
      <c r="A38" s="842" t="s">
        <v>15</v>
      </c>
      <c r="B38" s="837">
        <v>303</v>
      </c>
      <c r="C38" s="838">
        <v>443.04906721067323</v>
      </c>
      <c r="D38" s="838">
        <v>536.98978464435925</v>
      </c>
      <c r="E38" s="838">
        <v>585.6177653708354</v>
      </c>
      <c r="F38" s="838">
        <v>602.68658441684693</v>
      </c>
      <c r="G38" s="846">
        <v>574.93304694379219</v>
      </c>
      <c r="Q38" s="904"/>
      <c r="R38" s="904"/>
      <c r="S38" s="904"/>
    </row>
    <row r="39" spans="1:19" x14ac:dyDescent="0.25">
      <c r="A39" s="842" t="s">
        <v>16</v>
      </c>
      <c r="B39" s="837">
        <v>223</v>
      </c>
      <c r="C39" s="838">
        <v>297.37108391189128</v>
      </c>
      <c r="D39" s="838">
        <v>432.04215818278527</v>
      </c>
      <c r="E39" s="838">
        <v>525.82604187921095</v>
      </c>
      <c r="F39" s="838">
        <v>574.47075675997064</v>
      </c>
      <c r="G39" s="846">
        <v>591.13163405320029</v>
      </c>
      <c r="Q39" s="904"/>
      <c r="R39" s="904"/>
      <c r="S39" s="904"/>
    </row>
    <row r="40" spans="1:19" x14ac:dyDescent="0.25">
      <c r="A40" s="842" t="s">
        <v>17</v>
      </c>
      <c r="B40" s="837">
        <v>208</v>
      </c>
      <c r="C40" s="838">
        <v>212.96661067262241</v>
      </c>
      <c r="D40" s="838">
        <v>279.6128329296123</v>
      </c>
      <c r="E40" s="838">
        <v>403.80927112214556</v>
      </c>
      <c r="F40" s="838">
        <v>493.26807115809692</v>
      </c>
      <c r="G40" s="846">
        <v>539.86735289964179</v>
      </c>
      <c r="Q40" s="904"/>
      <c r="R40" s="904"/>
      <c r="S40" s="904"/>
    </row>
    <row r="41" spans="1:19" x14ac:dyDescent="0.25">
      <c r="A41" s="842" t="s">
        <v>18</v>
      </c>
      <c r="B41" s="837">
        <v>198</v>
      </c>
      <c r="C41" s="838">
        <v>194.30982724776908</v>
      </c>
      <c r="D41" s="838">
        <v>197.69896889322641</v>
      </c>
      <c r="E41" s="838">
        <v>256.01393358316346</v>
      </c>
      <c r="F41" s="838">
        <v>367.58480244471991</v>
      </c>
      <c r="G41" s="846">
        <v>450.44685068279063</v>
      </c>
      <c r="Q41" s="904"/>
      <c r="R41" s="904"/>
      <c r="S41" s="904"/>
    </row>
    <row r="42" spans="1:19" ht="15.75" thickBot="1" x14ac:dyDescent="0.3">
      <c r="A42" s="843" t="s">
        <v>19</v>
      </c>
      <c r="B42" s="839">
        <v>164</v>
      </c>
      <c r="C42" s="840">
        <v>283.03406256540313</v>
      </c>
      <c r="D42" s="840">
        <v>375.70457769418215</v>
      </c>
      <c r="E42" s="840">
        <v>451.86356247243646</v>
      </c>
      <c r="F42" s="840">
        <v>555.94079209875463</v>
      </c>
      <c r="G42" s="847">
        <v>722.31464061526469</v>
      </c>
      <c r="Q42" s="904"/>
      <c r="R42" s="904"/>
      <c r="S42" s="904"/>
    </row>
    <row r="43" spans="1:19" ht="15.75" thickTop="1" x14ac:dyDescent="0.25">
      <c r="A43" s="842" t="s">
        <v>20</v>
      </c>
      <c r="B43" s="837">
        <v>7181</v>
      </c>
      <c r="C43" s="838">
        <v>7797.1437569257942</v>
      </c>
      <c r="D43" s="838">
        <v>8386.5456009091577</v>
      </c>
      <c r="E43" s="838">
        <v>8989.0149263976018</v>
      </c>
      <c r="F43" s="838">
        <v>9622.6934516524543</v>
      </c>
      <c r="G43" s="846">
        <v>10246.364804393246</v>
      </c>
      <c r="Q43" s="904"/>
      <c r="R43" s="904"/>
      <c r="S43" s="904"/>
    </row>
    <row r="44" spans="1:19" x14ac:dyDescent="0.25">
      <c r="A44" s="834"/>
      <c r="B44" s="834"/>
      <c r="C44" s="834"/>
      <c r="D44" s="834"/>
      <c r="E44" s="834"/>
      <c r="F44" s="834"/>
      <c r="G44" s="834"/>
      <c r="Q44" s="919" t="s">
        <v>223</v>
      </c>
      <c r="R44" s="918"/>
      <c r="S44" s="920">
        <f>(SUM(C$48:C$50,C$61:C$65)/SUM(C$51:C$60))*100</f>
        <v>57.899234659778408</v>
      </c>
    </row>
    <row r="45" spans="1:19" x14ac:dyDescent="0.25">
      <c r="A45" s="834"/>
      <c r="B45" s="834"/>
      <c r="C45" s="834"/>
      <c r="D45" s="834"/>
      <c r="E45" s="834"/>
      <c r="F45" s="834"/>
      <c r="G45" s="834"/>
      <c r="Q45" s="919" t="s">
        <v>224</v>
      </c>
      <c r="R45" s="918"/>
      <c r="S45" s="920">
        <f>(SUM(C$48:C$50)/SUM(C$51:C$60))*100</f>
        <v>31.152632114518486</v>
      </c>
    </row>
    <row r="46" spans="1:19" x14ac:dyDescent="0.25">
      <c r="A46" s="922" t="s">
        <v>209</v>
      </c>
      <c r="B46" s="923"/>
      <c r="C46" s="923"/>
      <c r="D46" s="923"/>
      <c r="E46" s="923"/>
      <c r="F46" s="923"/>
      <c r="G46" s="924"/>
      <c r="Q46" s="919" t="s">
        <v>225</v>
      </c>
      <c r="R46" s="918"/>
      <c r="S46" s="920">
        <f>(SUM(C$61:C$65)/SUM(C$51:C$60))*100</f>
        <v>26.746602545259918</v>
      </c>
    </row>
    <row r="47" spans="1:19" x14ac:dyDescent="0.25">
      <c r="A47" s="841" t="s">
        <v>1</v>
      </c>
      <c r="B47" s="835">
        <v>2010</v>
      </c>
      <c r="C47" s="835">
        <v>2015</v>
      </c>
      <c r="D47" s="835">
        <v>2020</v>
      </c>
      <c r="E47" s="835">
        <v>2025</v>
      </c>
      <c r="F47" s="835">
        <v>2030</v>
      </c>
      <c r="G47" s="844">
        <v>2035</v>
      </c>
      <c r="Q47" s="919" t="s">
        <v>226</v>
      </c>
      <c r="R47" s="918"/>
      <c r="S47" s="920">
        <f>(SUM(C$61:C$65)/SUM(C$48:C$50))*100</f>
        <v>85.856637881955507</v>
      </c>
    </row>
    <row r="48" spans="1:19" x14ac:dyDescent="0.25">
      <c r="A48" s="841" t="s">
        <v>2</v>
      </c>
      <c r="B48" s="835">
        <v>978</v>
      </c>
      <c r="C48" s="836">
        <v>927.84931123608112</v>
      </c>
      <c r="D48" s="836">
        <v>963.06627443057948</v>
      </c>
      <c r="E48" s="836">
        <v>1090.2481638753011</v>
      </c>
      <c r="F48" s="836">
        <v>1274.1395325753533</v>
      </c>
      <c r="G48" s="845">
        <v>1392.0174791574586</v>
      </c>
      <c r="Q48" s="919" t="s">
        <v>227</v>
      </c>
      <c r="R48" s="918"/>
      <c r="S48" s="921">
        <f>(C$21/C$43)*100</f>
        <v>99.585334276439013</v>
      </c>
    </row>
    <row r="49" spans="1:19" x14ac:dyDescent="0.25">
      <c r="A49" s="841" t="s">
        <v>3</v>
      </c>
      <c r="B49" s="835">
        <v>1051</v>
      </c>
      <c r="C49" s="836">
        <v>1032.6492971891512</v>
      </c>
      <c r="D49" s="836">
        <v>977.43149953409704</v>
      </c>
      <c r="E49" s="836">
        <v>1006.5198793438974</v>
      </c>
      <c r="F49" s="836">
        <v>1131.7656859558508</v>
      </c>
      <c r="G49" s="845">
        <v>1317.6294898935298</v>
      </c>
      <c r="Q49" s="919" t="s">
        <v>228</v>
      </c>
      <c r="R49" s="918"/>
      <c r="S49" s="921">
        <f>(SUM(C$48)/SUM(C$28:C$33))*1000</f>
        <v>349.64221319591019</v>
      </c>
    </row>
    <row r="50" spans="1:19" x14ac:dyDescent="0.25">
      <c r="A50" s="841" t="s">
        <v>4</v>
      </c>
      <c r="B50" s="835">
        <v>1088</v>
      </c>
      <c r="C50" s="836">
        <v>1109.7877902239802</v>
      </c>
      <c r="D50" s="836">
        <v>1088.0804850062555</v>
      </c>
      <c r="E50" s="836">
        <v>1028.1856035220344</v>
      </c>
      <c r="F50" s="836">
        <v>1051.4099798379714</v>
      </c>
      <c r="G50" s="845">
        <v>1174.7697135174444</v>
      </c>
      <c r="Q50" s="919" t="s">
        <v>229</v>
      </c>
      <c r="R50" s="918"/>
      <c r="S50" s="921">
        <f>(SUM(C$52:C$54)/SUM(C$48:C$51,C$55:C$65))*100</f>
        <v>18.354842224986726</v>
      </c>
    </row>
    <row r="51" spans="1:19" x14ac:dyDescent="0.25">
      <c r="A51" s="841" t="s">
        <v>5</v>
      </c>
      <c r="B51" s="835">
        <v>940</v>
      </c>
      <c r="C51" s="836">
        <v>1136.84108985087</v>
      </c>
      <c r="D51" s="836">
        <v>1164.8635497929668</v>
      </c>
      <c r="E51" s="836">
        <v>1140.6444912078675</v>
      </c>
      <c r="F51" s="836">
        <v>1076.3881835661912</v>
      </c>
      <c r="G51" s="845">
        <v>1093.8127317031021</v>
      </c>
      <c r="Q51" s="904"/>
      <c r="R51" s="904"/>
      <c r="S51" s="904"/>
    </row>
    <row r="52" spans="1:19" x14ac:dyDescent="0.25">
      <c r="A52" s="841" t="s">
        <v>6</v>
      </c>
      <c r="B52" s="835">
        <v>553</v>
      </c>
      <c r="C52" s="836">
        <v>966.35040759996969</v>
      </c>
      <c r="D52" s="836">
        <v>1181.0396706181375</v>
      </c>
      <c r="E52" s="836">
        <v>1216.1206262131018</v>
      </c>
      <c r="F52" s="836">
        <v>1189.9367676164709</v>
      </c>
      <c r="G52" s="845">
        <v>1121.5604491965837</v>
      </c>
      <c r="Q52" s="904"/>
      <c r="R52" s="904"/>
      <c r="S52" s="904"/>
    </row>
    <row r="53" spans="1:19" x14ac:dyDescent="0.25">
      <c r="A53" s="841" t="s">
        <v>7</v>
      </c>
      <c r="B53" s="835">
        <v>809</v>
      </c>
      <c r="C53" s="836">
        <v>594.81146777285903</v>
      </c>
      <c r="D53" s="836">
        <v>992.13717043528118</v>
      </c>
      <c r="E53" s="836">
        <v>1222.6674426987452</v>
      </c>
      <c r="F53" s="836">
        <v>1265.0963580046655</v>
      </c>
      <c r="G53" s="845">
        <v>1237.3671890717026</v>
      </c>
      <c r="Q53" s="904"/>
      <c r="R53" s="904"/>
      <c r="S53" s="904"/>
    </row>
    <row r="54" spans="1:19" x14ac:dyDescent="0.25">
      <c r="A54" s="841" t="s">
        <v>8</v>
      </c>
      <c r="B54" s="835">
        <v>840</v>
      </c>
      <c r="C54" s="836">
        <v>852.2352555222692</v>
      </c>
      <c r="D54" s="836">
        <v>635.91975925224983</v>
      </c>
      <c r="E54" s="836">
        <v>1018.8947430626952</v>
      </c>
      <c r="F54" s="836">
        <v>1263.7344921955896</v>
      </c>
      <c r="G54" s="845">
        <v>1313.5002249927429</v>
      </c>
      <c r="Q54" s="904"/>
      <c r="R54" s="904"/>
      <c r="S54" s="904"/>
    </row>
    <row r="55" spans="1:19" x14ac:dyDescent="0.25">
      <c r="A55" s="841" t="s">
        <v>9</v>
      </c>
      <c r="B55" s="835">
        <v>890</v>
      </c>
      <c r="C55" s="836">
        <v>884.54919110182425</v>
      </c>
      <c r="D55" s="836">
        <v>892.78639351990398</v>
      </c>
      <c r="E55" s="836">
        <v>674.95173205319702</v>
      </c>
      <c r="F55" s="836">
        <v>1043.6984850176023</v>
      </c>
      <c r="G55" s="845">
        <v>1300.810571682483</v>
      </c>
      <c r="Q55" s="904"/>
      <c r="R55" s="904"/>
      <c r="S55" s="904"/>
    </row>
    <row r="56" spans="1:19" x14ac:dyDescent="0.25">
      <c r="A56" s="841" t="s">
        <v>10</v>
      </c>
      <c r="B56" s="835">
        <v>1012</v>
      </c>
      <c r="C56" s="836">
        <v>939.95261543382435</v>
      </c>
      <c r="D56" s="836">
        <v>926.82064588965852</v>
      </c>
      <c r="E56" s="836">
        <v>931.2425463421805</v>
      </c>
      <c r="F56" s="836">
        <v>712.14625043987689</v>
      </c>
      <c r="G56" s="845">
        <v>1067.0272985526749</v>
      </c>
      <c r="Q56" s="904"/>
      <c r="R56" s="904"/>
      <c r="S56" s="904"/>
    </row>
    <row r="57" spans="1:19" x14ac:dyDescent="0.25">
      <c r="A57" s="842" t="s">
        <v>11</v>
      </c>
      <c r="B57" s="837">
        <v>1107</v>
      </c>
      <c r="C57" s="838">
        <v>1063.5760054474754</v>
      </c>
      <c r="D57" s="838">
        <v>985.51935536445899</v>
      </c>
      <c r="E57" s="838">
        <v>965.36297918182902</v>
      </c>
      <c r="F57" s="838">
        <v>965.91916792483551</v>
      </c>
      <c r="G57" s="846">
        <v>746.10460187376282</v>
      </c>
      <c r="Q57" s="904"/>
      <c r="R57" s="904"/>
      <c r="S57" s="904"/>
    </row>
    <row r="58" spans="1:19" x14ac:dyDescent="0.25">
      <c r="A58" s="842" t="s">
        <v>12</v>
      </c>
      <c r="B58" s="837">
        <v>1107</v>
      </c>
      <c r="C58" s="838">
        <v>1153.6934449170174</v>
      </c>
      <c r="D58" s="838">
        <v>1108.6345249277795</v>
      </c>
      <c r="E58" s="838">
        <v>1025.647255812725</v>
      </c>
      <c r="F58" s="838">
        <v>998.8834313000765</v>
      </c>
      <c r="G58" s="846">
        <v>995.51580022892358</v>
      </c>
      <c r="Q58" s="904"/>
      <c r="R58" s="904"/>
      <c r="S58" s="904"/>
    </row>
    <row r="59" spans="1:19" x14ac:dyDescent="0.25">
      <c r="A59" s="842" t="s">
        <v>13</v>
      </c>
      <c r="B59" s="837">
        <v>1104</v>
      </c>
      <c r="C59" s="838">
        <v>1146.9083079629686</v>
      </c>
      <c r="D59" s="838">
        <v>1190.342168515162</v>
      </c>
      <c r="E59" s="838">
        <v>1144.2891155876064</v>
      </c>
      <c r="F59" s="838">
        <v>1057.5008949264329</v>
      </c>
      <c r="G59" s="846">
        <v>1024.7912073175892</v>
      </c>
      <c r="Q59" s="904"/>
      <c r="R59" s="904"/>
      <c r="S59" s="904"/>
    </row>
    <row r="60" spans="1:19" x14ac:dyDescent="0.25">
      <c r="A60" s="842" t="s">
        <v>14</v>
      </c>
      <c r="B60" s="837">
        <v>898</v>
      </c>
      <c r="C60" s="838">
        <v>1116.7065717893615</v>
      </c>
      <c r="D60" s="838">
        <v>1166.1225755858486</v>
      </c>
      <c r="E60" s="838">
        <v>1206.6734078448835</v>
      </c>
      <c r="F60" s="838">
        <v>1160.3670282450803</v>
      </c>
      <c r="G60" s="846">
        <v>1071.5773585592369</v>
      </c>
      <c r="Q60" s="904"/>
      <c r="R60" s="904"/>
      <c r="S60" s="904"/>
    </row>
    <row r="61" spans="1:19" x14ac:dyDescent="0.25">
      <c r="A61" s="842" t="s">
        <v>15</v>
      </c>
      <c r="B61" s="837">
        <v>606</v>
      </c>
      <c r="C61" s="838">
        <v>879.37086645671388</v>
      </c>
      <c r="D61" s="838">
        <v>1096.2920780211518</v>
      </c>
      <c r="E61" s="838">
        <v>1150.9001790843881</v>
      </c>
      <c r="F61" s="838">
        <v>1188.2116140440421</v>
      </c>
      <c r="G61" s="846">
        <v>1142.8397472935872</v>
      </c>
      <c r="Q61" s="904"/>
      <c r="R61" s="904"/>
      <c r="S61" s="904"/>
    </row>
    <row r="62" spans="1:19" x14ac:dyDescent="0.25">
      <c r="A62" s="842" t="s">
        <v>16</v>
      </c>
      <c r="B62" s="837">
        <v>424</v>
      </c>
      <c r="C62" s="838">
        <v>578.31433015003404</v>
      </c>
      <c r="D62" s="838">
        <v>834.99420985100323</v>
      </c>
      <c r="E62" s="838">
        <v>1043.174168851634</v>
      </c>
      <c r="F62" s="838">
        <v>1101.0148618340863</v>
      </c>
      <c r="G62" s="846">
        <v>1134.6937480578331</v>
      </c>
      <c r="Q62" s="904"/>
      <c r="R62" s="904"/>
      <c r="S62" s="904"/>
    </row>
    <row r="63" spans="1:19" x14ac:dyDescent="0.25">
      <c r="A63" s="842" t="s">
        <v>17</v>
      </c>
      <c r="B63" s="837">
        <v>374</v>
      </c>
      <c r="C63" s="838">
        <v>393.1952675777153</v>
      </c>
      <c r="D63" s="838">
        <v>527.96542733378533</v>
      </c>
      <c r="E63" s="838">
        <v>758.67999990569592</v>
      </c>
      <c r="F63" s="838">
        <v>949.53708229328117</v>
      </c>
      <c r="G63" s="846">
        <v>1007.21241790829</v>
      </c>
      <c r="Q63" s="904"/>
      <c r="R63" s="904"/>
      <c r="S63" s="904"/>
    </row>
    <row r="64" spans="1:19" x14ac:dyDescent="0.25">
      <c r="A64" s="842" t="s">
        <v>18</v>
      </c>
      <c r="B64" s="837">
        <v>343</v>
      </c>
      <c r="C64" s="838">
        <v>329.51073368172547</v>
      </c>
      <c r="D64" s="838">
        <v>342.72596160778426</v>
      </c>
      <c r="E64" s="838">
        <v>453.29497574189895</v>
      </c>
      <c r="F64" s="838">
        <v>648.42995756474261</v>
      </c>
      <c r="G64" s="846">
        <v>811.97991857311445</v>
      </c>
      <c r="Q64" s="919" t="s">
        <v>223</v>
      </c>
      <c r="R64" s="918"/>
      <c r="S64" s="920">
        <f>(SUM(D$48:D$50,D$61:D$65)/SUM(D$51:D$60))*100</f>
        <v>62.623358481258194</v>
      </c>
    </row>
    <row r="65" spans="1:19" ht="15.75" thickBot="1" x14ac:dyDescent="0.3">
      <c r="A65" s="843" t="s">
        <v>19</v>
      </c>
      <c r="B65" s="839">
        <v>275</v>
      </c>
      <c r="C65" s="840">
        <v>455.65347736099892</v>
      </c>
      <c r="D65" s="840">
        <v>584.6972699410428</v>
      </c>
      <c r="E65" s="840">
        <v>692.05644436727425</v>
      </c>
      <c r="F65" s="840">
        <v>851.19678005736432</v>
      </c>
      <c r="G65" s="847">
        <v>1109.4025903630577</v>
      </c>
      <c r="Q65" s="919" t="s">
        <v>224</v>
      </c>
      <c r="R65" s="918"/>
      <c r="S65" s="920">
        <f>(SUM(D$48:D$50)/SUM(D$51:D$60))*100</f>
        <v>29.563874708921485</v>
      </c>
    </row>
    <row r="66" spans="1:19" ht="15.75" thickTop="1" x14ac:dyDescent="0.25">
      <c r="A66" s="842" t="s">
        <v>20</v>
      </c>
      <c r="B66" s="837">
        <v>14399</v>
      </c>
      <c r="C66" s="838">
        <v>15561.955431274842</v>
      </c>
      <c r="D66" s="838">
        <v>16659.439019627149</v>
      </c>
      <c r="E66" s="838">
        <v>17769.55375469695</v>
      </c>
      <c r="F66" s="838">
        <v>18929.376553399517</v>
      </c>
      <c r="G66" s="846">
        <v>20062.612537943118</v>
      </c>
      <c r="Q66" s="919" t="s">
        <v>225</v>
      </c>
      <c r="R66" s="918"/>
      <c r="S66" s="920">
        <f>(SUM(D$61:D$65)/SUM(D$51:D$60))*100</f>
        <v>33.059483772336698</v>
      </c>
    </row>
    <row r="67" spans="1:19" x14ac:dyDescent="0.25">
      <c r="Q67" s="919" t="s">
        <v>226</v>
      </c>
      <c r="R67" s="918"/>
      <c r="S67" s="920">
        <f>(SUM(D$61:D$65)/SUM(D$48:D$50))*100</f>
        <v>111.82392057141396</v>
      </c>
    </row>
    <row r="68" spans="1:19" x14ac:dyDescent="0.25">
      <c r="Q68" s="919" t="s">
        <v>227</v>
      </c>
      <c r="R68" s="918"/>
      <c r="S68" s="921">
        <f>(D$21/D$43)*100</f>
        <v>98.644827231621449</v>
      </c>
    </row>
    <row r="69" spans="1:19" x14ac:dyDescent="0.25">
      <c r="Q69" s="919" t="s">
        <v>228</v>
      </c>
      <c r="R69" s="918"/>
      <c r="S69" s="921">
        <f>(SUM(D$48)/SUM(D$28:D$33))*1000</f>
        <v>334.56539799477486</v>
      </c>
    </row>
    <row r="70" spans="1:19" x14ac:dyDescent="0.25">
      <c r="Q70" s="919" t="s">
        <v>229</v>
      </c>
      <c r="R70" s="918"/>
      <c r="S70" s="921">
        <f>(SUM(D$52:D$54)/SUM(D$48:D$51,D$55:D$65))*100</f>
        <v>20.281784487775031</v>
      </c>
    </row>
    <row r="71" spans="1:19" x14ac:dyDescent="0.25">
      <c r="Q71" s="904"/>
      <c r="R71" s="904"/>
      <c r="S71" s="904"/>
    </row>
    <row r="72" spans="1:19" x14ac:dyDescent="0.25">
      <c r="Q72" s="904"/>
      <c r="R72" s="904"/>
      <c r="S72" s="904"/>
    </row>
    <row r="73" spans="1:19" x14ac:dyDescent="0.25">
      <c r="Q73" s="904"/>
      <c r="R73" s="904"/>
      <c r="S73" s="904"/>
    </row>
    <row r="74" spans="1:19" x14ac:dyDescent="0.25">
      <c r="Q74" s="904"/>
      <c r="R74" s="904"/>
      <c r="S74" s="904"/>
    </row>
    <row r="75" spans="1:19" x14ac:dyDescent="0.25">
      <c r="Q75" s="904"/>
      <c r="R75" s="904"/>
      <c r="S75" s="904"/>
    </row>
    <row r="76" spans="1:19" x14ac:dyDescent="0.25">
      <c r="Q76" s="904"/>
      <c r="R76" s="904"/>
      <c r="S76" s="904"/>
    </row>
    <row r="77" spans="1:19" x14ac:dyDescent="0.25">
      <c r="Q77" s="904"/>
      <c r="R77" s="904"/>
      <c r="S77" s="904"/>
    </row>
    <row r="78" spans="1:19" x14ac:dyDescent="0.25">
      <c r="Q78" s="904"/>
      <c r="R78" s="904"/>
      <c r="S78" s="904"/>
    </row>
    <row r="79" spans="1:19" x14ac:dyDescent="0.25">
      <c r="Q79" s="904"/>
      <c r="R79" s="904"/>
      <c r="S79" s="904"/>
    </row>
    <row r="80" spans="1:19" x14ac:dyDescent="0.25">
      <c r="Q80" s="904"/>
      <c r="R80" s="904"/>
      <c r="S80" s="904"/>
    </row>
    <row r="81" spans="17:19" x14ac:dyDescent="0.25">
      <c r="Q81" s="904"/>
      <c r="R81" s="904"/>
      <c r="S81" s="904"/>
    </row>
    <row r="82" spans="17:19" x14ac:dyDescent="0.25">
      <c r="Q82" s="904"/>
      <c r="R82" s="904"/>
      <c r="S82" s="904"/>
    </row>
    <row r="83" spans="17:19" x14ac:dyDescent="0.25">
      <c r="Q83" s="904"/>
      <c r="R83" s="904"/>
      <c r="S83" s="904"/>
    </row>
    <row r="84" spans="17:19" x14ac:dyDescent="0.25">
      <c r="Q84" s="919" t="s">
        <v>223</v>
      </c>
      <c r="R84" s="918"/>
      <c r="S84" s="920">
        <f>(SUM(E$48:E$50,E$61:E$65)/SUM(E$51:E$60))*100</f>
        <v>68.487775955027104</v>
      </c>
    </row>
    <row r="85" spans="17:19" x14ac:dyDescent="0.25">
      <c r="Q85" s="919" t="s">
        <v>224</v>
      </c>
      <c r="R85" s="918"/>
      <c r="S85" s="920">
        <f>(SUM(E$48:E$50)/SUM(E$51:E$60))*100</f>
        <v>29.630259553524784</v>
      </c>
    </row>
    <row r="86" spans="17:19" x14ac:dyDescent="0.25">
      <c r="Q86" s="919" t="s">
        <v>225</v>
      </c>
      <c r="R86" s="918"/>
      <c r="S86" s="920">
        <f>(SUM(E$61:E$65)/SUM(E$51:E$60))*100</f>
        <v>38.857516401502323</v>
      </c>
    </row>
    <row r="87" spans="17:19" x14ac:dyDescent="0.25">
      <c r="Q87" s="919" t="s">
        <v>226</v>
      </c>
      <c r="R87" s="918"/>
      <c r="S87" s="920">
        <f>(SUM(E$61:E$65)/SUM(E$48:E$50))*100</f>
        <v>131.14132979938705</v>
      </c>
    </row>
    <row r="88" spans="17:19" x14ac:dyDescent="0.25">
      <c r="Q88" s="919" t="s">
        <v>227</v>
      </c>
      <c r="R88" s="918"/>
      <c r="S88" s="921">
        <f>(E$21/E$43)*100</f>
        <v>97.680768139720982</v>
      </c>
    </row>
    <row r="89" spans="17:19" x14ac:dyDescent="0.25">
      <c r="Q89" s="919" t="s">
        <v>228</v>
      </c>
      <c r="R89" s="918"/>
      <c r="S89" s="921">
        <f>(SUM(E$48)/SUM(E$28:E$33))*1000</f>
        <v>357.29745792011494</v>
      </c>
    </row>
    <row r="90" spans="17:19" x14ac:dyDescent="0.25">
      <c r="Q90" s="919" t="s">
        <v>229</v>
      </c>
      <c r="R90" s="918"/>
      <c r="S90" s="921">
        <f>(SUM(E$52:E$54)/SUM(E$48:E$51,E$55:E$65))*100</f>
        <v>24.159544379714898</v>
      </c>
    </row>
    <row r="91" spans="17:19" x14ac:dyDescent="0.25">
      <c r="Q91" s="904"/>
      <c r="R91" s="904"/>
      <c r="S91" s="904"/>
    </row>
    <row r="92" spans="17:19" x14ac:dyDescent="0.25">
      <c r="Q92" s="904"/>
      <c r="R92" s="904"/>
      <c r="S92" s="904"/>
    </row>
    <row r="93" spans="17:19" x14ac:dyDescent="0.25">
      <c r="Q93" s="904"/>
      <c r="R93" s="904"/>
      <c r="S93" s="904"/>
    </row>
    <row r="94" spans="17:19" x14ac:dyDescent="0.25">
      <c r="Q94" s="904"/>
      <c r="R94" s="904"/>
      <c r="S94" s="904"/>
    </row>
    <row r="95" spans="17:19" x14ac:dyDescent="0.25">
      <c r="Q95" s="904"/>
      <c r="R95" s="904"/>
      <c r="S95" s="904"/>
    </row>
    <row r="96" spans="17:19" x14ac:dyDescent="0.25">
      <c r="Q96" s="904"/>
      <c r="R96" s="904"/>
      <c r="S96" s="904"/>
    </row>
    <row r="97" spans="17:19" x14ac:dyDescent="0.25">
      <c r="Q97" s="904"/>
      <c r="R97" s="904"/>
      <c r="S97" s="904"/>
    </row>
    <row r="98" spans="17:19" x14ac:dyDescent="0.25">
      <c r="Q98" s="904"/>
      <c r="R98" s="904"/>
      <c r="S98" s="904"/>
    </row>
    <row r="99" spans="17:19" x14ac:dyDescent="0.25">
      <c r="Q99" s="904"/>
      <c r="R99" s="904"/>
      <c r="S99" s="904"/>
    </row>
    <row r="100" spans="17:19" x14ac:dyDescent="0.25">
      <c r="Q100" s="904"/>
      <c r="R100" s="904"/>
      <c r="S100" s="904"/>
    </row>
    <row r="101" spans="17:19" x14ac:dyDescent="0.25">
      <c r="Q101" s="904"/>
      <c r="R101" s="904"/>
      <c r="S101" s="904"/>
    </row>
    <row r="102" spans="17:19" x14ac:dyDescent="0.25">
      <c r="Q102" s="904"/>
      <c r="R102" s="904"/>
      <c r="S102" s="904"/>
    </row>
    <row r="103" spans="17:19" x14ac:dyDescent="0.25">
      <c r="Q103" s="904"/>
      <c r="R103" s="904"/>
      <c r="S103" s="904"/>
    </row>
    <row r="104" spans="17:19" x14ac:dyDescent="0.25">
      <c r="Q104" s="919" t="s">
        <v>223</v>
      </c>
      <c r="R104" s="918"/>
      <c r="S104" s="920">
        <f>(SUM(F$48:F$50,F$61:F$65)/SUM(F$51:F$60))*100</f>
        <v>76.355102079543485</v>
      </c>
    </row>
    <row r="105" spans="17:19" x14ac:dyDescent="0.25">
      <c r="Q105" s="919" t="s">
        <v>224</v>
      </c>
      <c r="R105" s="918"/>
      <c r="S105" s="920">
        <f>(SUM(F$48:F$50)/SUM(F$51:F$60))*100</f>
        <v>32.209997672641506</v>
      </c>
    </row>
    <row r="106" spans="17:19" x14ac:dyDescent="0.25">
      <c r="Q106" s="919" t="s">
        <v>225</v>
      </c>
      <c r="R106" s="918"/>
      <c r="S106" s="920">
        <f>(SUM(F$61:F$65)/SUM(F$51:F$60))*100</f>
        <v>44.145104406901986</v>
      </c>
    </row>
    <row r="107" spans="17:19" x14ac:dyDescent="0.25">
      <c r="Q107" s="919" t="s">
        <v>226</v>
      </c>
      <c r="R107" s="918"/>
      <c r="S107" s="920">
        <f>(SUM(F$61:F$65)/SUM(F$48:F$50))*100</f>
        <v>137.05404407525899</v>
      </c>
    </row>
    <row r="108" spans="17:19" x14ac:dyDescent="0.25">
      <c r="Q108" s="919" t="s">
        <v>227</v>
      </c>
      <c r="R108" s="918"/>
      <c r="S108" s="921">
        <f>(F$21/F$43)*100</f>
        <v>96.71598860035256</v>
      </c>
    </row>
    <row r="109" spans="17:19" x14ac:dyDescent="0.25">
      <c r="Q109" s="919" t="s">
        <v>228</v>
      </c>
      <c r="R109" s="918"/>
      <c r="S109" s="921">
        <f>(SUM(F$48)/SUM(F$28:F$33))*1000</f>
        <v>397.62867779871834</v>
      </c>
    </row>
    <row r="110" spans="17:19" x14ac:dyDescent="0.25">
      <c r="Q110" s="919" t="s">
        <v>229</v>
      </c>
      <c r="R110" s="918"/>
      <c r="S110" s="921">
        <f>(SUM(F$52:F$54)/SUM(F$48:F$51,F$55:F$65))*100</f>
        <v>24.448512440006688</v>
      </c>
    </row>
    <row r="111" spans="17:19" x14ac:dyDescent="0.25">
      <c r="Q111" s="904"/>
      <c r="R111" s="904"/>
      <c r="S111" s="904"/>
    </row>
    <row r="112" spans="17:19" x14ac:dyDescent="0.25">
      <c r="Q112" s="904"/>
      <c r="R112" s="904"/>
      <c r="S112" s="904"/>
    </row>
    <row r="113" spans="17:19" x14ac:dyDescent="0.25">
      <c r="Q113" s="904"/>
      <c r="R113" s="904"/>
      <c r="S113" s="904"/>
    </row>
    <row r="114" spans="17:19" x14ac:dyDescent="0.25">
      <c r="Q114" s="904"/>
      <c r="R114" s="904"/>
      <c r="S114" s="904"/>
    </row>
    <row r="115" spans="17:19" x14ac:dyDescent="0.25">
      <c r="Q115" s="904"/>
      <c r="R115" s="904"/>
      <c r="S115" s="904"/>
    </row>
    <row r="116" spans="17:19" x14ac:dyDescent="0.25">
      <c r="Q116" s="904"/>
      <c r="R116" s="904"/>
      <c r="S116" s="904"/>
    </row>
    <row r="117" spans="17:19" x14ac:dyDescent="0.25">
      <c r="Q117" s="904"/>
      <c r="R117" s="904"/>
      <c r="S117" s="904"/>
    </row>
    <row r="118" spans="17:19" x14ac:dyDescent="0.25">
      <c r="Q118" s="904"/>
      <c r="R118" s="904"/>
      <c r="S118" s="904"/>
    </row>
    <row r="119" spans="17:19" x14ac:dyDescent="0.25">
      <c r="Q119" s="904"/>
      <c r="R119" s="904"/>
      <c r="S119" s="904"/>
    </row>
    <row r="120" spans="17:19" x14ac:dyDescent="0.25">
      <c r="Q120" s="904"/>
      <c r="R120" s="904"/>
      <c r="S120" s="904"/>
    </row>
    <row r="121" spans="17:19" x14ac:dyDescent="0.25">
      <c r="Q121" s="904"/>
      <c r="R121" s="904"/>
      <c r="S121" s="904"/>
    </row>
    <row r="122" spans="17:19" x14ac:dyDescent="0.25">
      <c r="Q122" s="904"/>
      <c r="R122" s="904"/>
      <c r="S122" s="904"/>
    </row>
    <row r="123" spans="17:19" x14ac:dyDescent="0.25">
      <c r="Q123" s="904"/>
      <c r="R123" s="904"/>
      <c r="S123" s="904"/>
    </row>
    <row r="124" spans="17:19" x14ac:dyDescent="0.25">
      <c r="Q124" s="919" t="s">
        <v>223</v>
      </c>
      <c r="R124" s="918"/>
      <c r="S124" s="920">
        <f>(SUM(G$48:G$50,G$61:G$65)/SUM(G$51:G$60))*100</f>
        <v>82.851706482181413</v>
      </c>
    </row>
    <row r="125" spans="17:19" x14ac:dyDescent="0.25">
      <c r="Q125" s="919" t="s">
        <v>224</v>
      </c>
      <c r="R125" s="918"/>
      <c r="S125" s="920">
        <f>(SUM(G$48:G$50)/SUM(G$51:G$60))*100</f>
        <v>35.402778065528615</v>
      </c>
    </row>
    <row r="126" spans="17:19" x14ac:dyDescent="0.25">
      <c r="Q126" s="919" t="s">
        <v>225</v>
      </c>
      <c r="R126" s="918"/>
      <c r="S126" s="920">
        <f>(SUM(G$61:G$65)/SUM(G$51:G$60))*100</f>
        <v>47.448928416652805</v>
      </c>
    </row>
    <row r="127" spans="17:19" x14ac:dyDescent="0.25">
      <c r="Q127" s="919" t="s">
        <v>226</v>
      </c>
      <c r="R127" s="918"/>
      <c r="S127" s="920">
        <f>(SUM(G$61:G$65)/SUM(G$48:G$50))*100</f>
        <v>134.02600306910213</v>
      </c>
    </row>
    <row r="128" spans="17:19" x14ac:dyDescent="0.25">
      <c r="Q128" s="919" t="s">
        <v>227</v>
      </c>
      <c r="R128" s="918"/>
      <c r="S128" s="921">
        <f>(G$21/G$43)*100</f>
        <v>95.802247147603438</v>
      </c>
    </row>
    <row r="129" spans="17:19" x14ac:dyDescent="0.25">
      <c r="Q129" s="919" t="s">
        <v>228</v>
      </c>
      <c r="R129" s="918"/>
      <c r="S129" s="921">
        <f>(SUM(G$48)/SUM(G$28:G$33))*1000</f>
        <v>400.03189978670611</v>
      </c>
    </row>
    <row r="130" spans="17:19" x14ac:dyDescent="0.25">
      <c r="Q130" s="919" t="s">
        <v>229</v>
      </c>
      <c r="R130" s="918"/>
      <c r="S130" s="921">
        <f>(SUM(G$52:G$54)/SUM(G$48:G$51,G$55:G$65))*100</f>
        <v>22.406262871057383</v>
      </c>
    </row>
    <row r="147" spans="4:8" x14ac:dyDescent="0.25">
      <c r="D147" s="19"/>
      <c r="E147" s="19"/>
      <c r="F147" s="19"/>
      <c r="G147" s="19"/>
      <c r="H147" s="19"/>
    </row>
  </sheetData>
  <mergeCells count="3">
    <mergeCell ref="A1:G1"/>
    <mergeCell ref="A23:G23"/>
    <mergeCell ref="A46:G46"/>
  </mergeCells>
  <pageMargins left="0.7" right="0.7" top="0.75" bottom="0.75" header="0.3" footer="0.3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1:Z147"/>
  <sheetViews>
    <sheetView workbookViewId="0">
      <selection sqref="A1:G1"/>
    </sheetView>
  </sheetViews>
  <sheetFormatPr defaultRowHeight="15" x14ac:dyDescent="0.25"/>
  <cols>
    <col min="1" max="9" width="9.140625" style="18"/>
    <col min="10" max="11" width="11.140625" style="18" bestFit="1" customWidth="1"/>
    <col min="12" max="12" width="11.140625" style="18" customWidth="1"/>
    <col min="13" max="14" width="11.140625" style="18" bestFit="1" customWidth="1"/>
    <col min="15" max="15" width="11.140625" style="18" customWidth="1"/>
    <col min="16" max="17" width="11.140625" style="18" bestFit="1" customWidth="1"/>
    <col min="18" max="18" width="11.140625" style="18" customWidth="1"/>
    <col min="19" max="20" width="11.140625" style="18" bestFit="1" customWidth="1"/>
    <col min="21" max="21" width="11.140625" style="18" customWidth="1"/>
    <col min="22" max="23" width="11.140625" style="18" bestFit="1" customWidth="1"/>
    <col min="24" max="24" width="11.140625" style="18" customWidth="1"/>
    <col min="25" max="26" width="11.140625" style="18" bestFit="1" customWidth="1"/>
    <col min="27" max="16384" width="9.140625" style="18"/>
  </cols>
  <sheetData>
    <row r="1" spans="1:26" x14ac:dyDescent="0.25">
      <c r="A1" s="922" t="s">
        <v>210</v>
      </c>
      <c r="B1" s="923"/>
      <c r="C1" s="923"/>
      <c r="D1" s="923"/>
      <c r="E1" s="923"/>
      <c r="F1" s="923"/>
      <c r="G1" s="924"/>
      <c r="J1" s="20" t="s">
        <v>23</v>
      </c>
      <c r="K1" s="20" t="s">
        <v>24</v>
      </c>
      <c r="L1" s="20"/>
      <c r="M1" s="20" t="s">
        <v>23</v>
      </c>
      <c r="N1" s="20" t="s">
        <v>24</v>
      </c>
      <c r="O1" s="20"/>
      <c r="P1" s="20" t="s">
        <v>23</v>
      </c>
      <c r="Q1" s="20" t="s">
        <v>24</v>
      </c>
      <c r="R1" s="20"/>
      <c r="S1" s="20" t="s">
        <v>23</v>
      </c>
      <c r="T1" s="20" t="s">
        <v>24</v>
      </c>
      <c r="U1" s="20"/>
      <c r="V1" s="20" t="s">
        <v>23</v>
      </c>
      <c r="W1" s="20" t="s">
        <v>24</v>
      </c>
      <c r="X1" s="20"/>
      <c r="Y1" s="20" t="s">
        <v>23</v>
      </c>
      <c r="Z1" s="20" t="s">
        <v>24</v>
      </c>
    </row>
    <row r="2" spans="1:26" x14ac:dyDescent="0.25">
      <c r="A2" s="855" t="s">
        <v>1</v>
      </c>
      <c r="B2" s="849">
        <v>2010</v>
      </c>
      <c r="C2" s="849">
        <v>2015</v>
      </c>
      <c r="D2" s="849">
        <v>2020</v>
      </c>
      <c r="E2" s="849">
        <v>2025</v>
      </c>
      <c r="F2" s="849">
        <v>2030</v>
      </c>
      <c r="G2" s="858">
        <v>2035</v>
      </c>
      <c r="J2" s="1">
        <f>B2</f>
        <v>2010</v>
      </c>
      <c r="K2" s="1">
        <f>B24</f>
        <v>2010</v>
      </c>
      <c r="L2" s="1"/>
      <c r="M2" s="1">
        <v>2015</v>
      </c>
      <c r="N2" s="1">
        <v>2015</v>
      </c>
      <c r="O2" s="1"/>
      <c r="P2" s="1">
        <v>2020</v>
      </c>
      <c r="Q2" s="1">
        <v>2020</v>
      </c>
      <c r="R2" s="1"/>
      <c r="S2" s="1">
        <v>2025</v>
      </c>
      <c r="T2" s="1">
        <v>2025</v>
      </c>
      <c r="U2" s="1"/>
      <c r="V2" s="1">
        <v>2030</v>
      </c>
      <c r="W2" s="1">
        <v>2030</v>
      </c>
      <c r="X2" s="1"/>
      <c r="Y2" s="1">
        <v>2035</v>
      </c>
      <c r="Z2" s="1">
        <v>2035</v>
      </c>
    </row>
    <row r="3" spans="1:26" x14ac:dyDescent="0.25">
      <c r="A3" s="855" t="s">
        <v>2</v>
      </c>
      <c r="B3" s="849">
        <v>150</v>
      </c>
      <c r="C3" s="850">
        <v>142.48758976369101</v>
      </c>
      <c r="D3" s="850">
        <v>145.65898814906095</v>
      </c>
      <c r="E3" s="850">
        <v>151.64061497424538</v>
      </c>
      <c r="F3" s="850">
        <v>156.72644955651941</v>
      </c>
      <c r="G3" s="859">
        <v>161.22852249632896</v>
      </c>
      <c r="I3" s="21" t="s">
        <v>2</v>
      </c>
      <c r="J3" s="20">
        <f>-B3/B$66</f>
        <v>-2.7583670467083488E-2</v>
      </c>
      <c r="K3" s="20">
        <f>B25/B$66</f>
        <v>3.5490989334314084E-2</v>
      </c>
      <c r="L3" s="21" t="s">
        <v>2</v>
      </c>
      <c r="M3" s="20">
        <f>-C3/C$66</f>
        <v>-2.7024497263632753E-2</v>
      </c>
      <c r="N3" s="20">
        <f>C25/C$66</f>
        <v>2.5799056703617405E-2</v>
      </c>
      <c r="O3" s="21" t="s">
        <v>2</v>
      </c>
      <c r="P3" s="20">
        <f>-D3/D$66</f>
        <v>-2.8565492062595524E-2</v>
      </c>
      <c r="Q3" s="20">
        <f>D25/D$66</f>
        <v>2.7449323648601996E-2</v>
      </c>
      <c r="R3" s="21" t="s">
        <v>2</v>
      </c>
      <c r="S3" s="20">
        <f>-E3/E$66</f>
        <v>-3.0763170420412829E-2</v>
      </c>
      <c r="T3" s="20">
        <f>E25/E$66</f>
        <v>2.9556660199099596E-2</v>
      </c>
      <c r="U3" s="21" t="s">
        <v>2</v>
      </c>
      <c r="V3" s="20">
        <f>-F3/F$66</f>
        <v>-3.2871467666862282E-2</v>
      </c>
      <c r="W3" s="20">
        <f>F25/F$66</f>
        <v>3.1582393747851593E-2</v>
      </c>
      <c r="X3" s="21" t="s">
        <v>2</v>
      </c>
      <c r="Y3" s="20">
        <f>-G3/G$66</f>
        <v>-3.4923472530503784E-2</v>
      </c>
      <c r="Z3" s="20">
        <f>G25/G$66</f>
        <v>3.3553924489942238E-2</v>
      </c>
    </row>
    <row r="4" spans="1:26" x14ac:dyDescent="0.25">
      <c r="A4" s="855" t="s">
        <v>3</v>
      </c>
      <c r="B4" s="849">
        <v>162</v>
      </c>
      <c r="C4" s="850">
        <v>144.42694933980479</v>
      </c>
      <c r="D4" s="850">
        <v>137.35221337960778</v>
      </c>
      <c r="E4" s="850">
        <v>140.59578626454504</v>
      </c>
      <c r="F4" s="850">
        <v>146.28550282613887</v>
      </c>
      <c r="G4" s="859">
        <v>150.98129988063124</v>
      </c>
      <c r="I4" s="21" t="s">
        <v>3</v>
      </c>
      <c r="J4" s="20">
        <f t="shared" ref="J4:J20" si="0">-B4/B$66</f>
        <v>-2.9790364104450167E-2</v>
      </c>
      <c r="K4" s="20">
        <f t="shared" ref="K4:K20" si="1">B26/B$66</f>
        <v>2.8503126149319602E-2</v>
      </c>
      <c r="L4" s="21" t="s">
        <v>3</v>
      </c>
      <c r="M4" s="20">
        <f t="shared" ref="M4:M20" si="2">-C4/C$66</f>
        <v>-2.7392320297518067E-2</v>
      </c>
      <c r="N4" s="20">
        <f t="shared" ref="N4:N20" si="3">C26/C$66</f>
        <v>3.5581670404064583E-2</v>
      </c>
      <c r="O4" s="21" t="s">
        <v>3</v>
      </c>
      <c r="P4" s="20">
        <f t="shared" ref="P4:P20" si="4">-D4/D$66</f>
        <v>-2.6936432903542775E-2</v>
      </c>
      <c r="Q4" s="20">
        <f t="shared" ref="Q4:Q20" si="5">D26/D$66</f>
        <v>2.5399108915139794E-2</v>
      </c>
      <c r="R4" s="21" t="s">
        <v>3</v>
      </c>
      <c r="S4" s="20">
        <f t="shared" ref="S4:S20" si="6">-E4/E$66</f>
        <v>-2.852251775675483E-2</v>
      </c>
      <c r="T4" s="20">
        <f t="shared" ref="T4:T20" si="7">E26/E$66</f>
        <v>2.7433550974016663E-2</v>
      </c>
      <c r="U4" s="21" t="s">
        <v>3</v>
      </c>
      <c r="V4" s="20">
        <f t="shared" ref="V4:V20" si="8">-F4/F$66</f>
        <v>-3.068160600770841E-2</v>
      </c>
      <c r="W4" s="20">
        <f t="shared" ref="W4:W20" si="9">F26/F$66</f>
        <v>2.9486149398121993E-2</v>
      </c>
      <c r="X4" s="21" t="s">
        <v>3</v>
      </c>
      <c r="Y4" s="20">
        <f t="shared" ref="Y4:Y20" si="10">-G4/G$66</f>
        <v>-3.2703836748991091E-2</v>
      </c>
      <c r="Z4" s="20">
        <f t="shared" ref="Z4:Z20" si="11">G26/G$66</f>
        <v>3.1430589552566376E-2</v>
      </c>
    </row>
    <row r="5" spans="1:26" x14ac:dyDescent="0.25">
      <c r="A5" s="855" t="s">
        <v>4</v>
      </c>
      <c r="B5" s="849">
        <v>182</v>
      </c>
      <c r="C5" s="850">
        <v>156.02209956222046</v>
      </c>
      <c r="D5" s="850">
        <v>139.14059447696295</v>
      </c>
      <c r="E5" s="850">
        <v>132.47439817860959</v>
      </c>
      <c r="F5" s="850">
        <v>135.78768679090547</v>
      </c>
      <c r="G5" s="859">
        <v>141.19230140336666</v>
      </c>
      <c r="I5" s="21" t="s">
        <v>4</v>
      </c>
      <c r="J5" s="20">
        <f t="shared" si="0"/>
        <v>-3.3468186833394628E-2</v>
      </c>
      <c r="K5" s="20">
        <f t="shared" si="1"/>
        <v>2.8503126149319602E-2</v>
      </c>
      <c r="L5" s="21" t="s">
        <v>4</v>
      </c>
      <c r="M5" s="20">
        <f t="shared" si="2"/>
        <v>-2.9591480982155687E-2</v>
      </c>
      <c r="N5" s="20">
        <f t="shared" si="3"/>
        <v>2.8435474703273657E-2</v>
      </c>
      <c r="O5" s="21" t="s">
        <v>4</v>
      </c>
      <c r="P5" s="20">
        <f t="shared" si="4"/>
        <v>-2.7287156100858384E-2</v>
      </c>
      <c r="Q5" s="20">
        <f t="shared" si="5"/>
        <v>3.5795671017932081E-2</v>
      </c>
      <c r="R5" s="21" t="s">
        <v>4</v>
      </c>
      <c r="S5" s="20">
        <f t="shared" si="6"/>
        <v>-2.6874940385874506E-2</v>
      </c>
      <c r="T5" s="20">
        <f t="shared" si="7"/>
        <v>2.4988988986008397E-2</v>
      </c>
      <c r="U5" s="21" t="s">
        <v>4</v>
      </c>
      <c r="V5" s="20">
        <f t="shared" si="8"/>
        <v>-2.847981670315073E-2</v>
      </c>
      <c r="W5" s="20">
        <f t="shared" si="9"/>
        <v>2.7429678364693167E-2</v>
      </c>
      <c r="X5" s="21" t="s">
        <v>4</v>
      </c>
      <c r="Y5" s="20">
        <f t="shared" si="10"/>
        <v>-3.0583456222464358E-2</v>
      </c>
      <c r="Z5" s="20">
        <f t="shared" si="11"/>
        <v>2.9395619326272052E-2</v>
      </c>
    </row>
    <row r="6" spans="1:26" x14ac:dyDescent="0.25">
      <c r="A6" s="855" t="s">
        <v>5</v>
      </c>
      <c r="B6" s="849">
        <v>170</v>
      </c>
      <c r="C6" s="850">
        <v>176.31230849346662</v>
      </c>
      <c r="D6" s="850">
        <v>149.9841742001172</v>
      </c>
      <c r="E6" s="850">
        <v>133.8273495883839</v>
      </c>
      <c r="F6" s="850">
        <v>127.56535160764197</v>
      </c>
      <c r="G6" s="859">
        <v>130.94366384306261</v>
      </c>
      <c r="I6" s="21" t="s">
        <v>5</v>
      </c>
      <c r="J6" s="20">
        <f t="shared" si="0"/>
        <v>-3.1261493196027952E-2</v>
      </c>
      <c r="K6" s="20">
        <f t="shared" si="1"/>
        <v>2.6480323648400146E-2</v>
      </c>
      <c r="L6" s="21" t="s">
        <v>5</v>
      </c>
      <c r="M6" s="20">
        <f t="shared" si="2"/>
        <v>-3.3439764868846325E-2</v>
      </c>
      <c r="N6" s="20">
        <f t="shared" si="3"/>
        <v>2.8500705885173151E-2</v>
      </c>
      <c r="O6" s="21" t="s">
        <v>5</v>
      </c>
      <c r="P6" s="20">
        <f t="shared" si="4"/>
        <v>-2.9413713441727028E-2</v>
      </c>
      <c r="Q6" s="20">
        <f t="shared" si="5"/>
        <v>2.8406351229807364E-2</v>
      </c>
      <c r="R6" s="21" t="s">
        <v>5</v>
      </c>
      <c r="S6" s="20">
        <f t="shared" si="6"/>
        <v>-2.7149412200674874E-2</v>
      </c>
      <c r="T6" s="20">
        <f t="shared" si="7"/>
        <v>3.5997793234992775E-2</v>
      </c>
      <c r="U6" s="21" t="s">
        <v>5</v>
      </c>
      <c r="V6" s="20">
        <f t="shared" si="8"/>
        <v>-2.6755281847116234E-2</v>
      </c>
      <c r="W6" s="20">
        <f t="shared" si="9"/>
        <v>2.4497986510744703E-2</v>
      </c>
      <c r="X6" s="21" t="s">
        <v>5</v>
      </c>
      <c r="Y6" s="20">
        <f t="shared" si="10"/>
        <v>-2.8363513951886785E-2</v>
      </c>
      <c r="Z6" s="20">
        <f t="shared" si="11"/>
        <v>2.7382237499400781E-2</v>
      </c>
    </row>
    <row r="7" spans="1:26" x14ac:dyDescent="0.25">
      <c r="A7" s="855" t="s">
        <v>6</v>
      </c>
      <c r="B7" s="849">
        <v>106</v>
      </c>
      <c r="C7" s="850">
        <v>165.74158240117637</v>
      </c>
      <c r="D7" s="850">
        <v>169.93250526616791</v>
      </c>
      <c r="E7" s="850">
        <v>143.40467200494419</v>
      </c>
      <c r="F7" s="850">
        <v>128.06922606566403</v>
      </c>
      <c r="G7" s="859">
        <v>122.22892955525708</v>
      </c>
      <c r="I7" s="21" t="s">
        <v>6</v>
      </c>
      <c r="J7" s="20">
        <f t="shared" si="0"/>
        <v>-1.9492460463405664E-2</v>
      </c>
      <c r="K7" s="20">
        <f t="shared" si="1"/>
        <v>2.151526296432512E-2</v>
      </c>
      <c r="L7" s="21" t="s">
        <v>6</v>
      </c>
      <c r="M7" s="20">
        <f t="shared" si="2"/>
        <v>-3.1434898628709365E-2</v>
      </c>
      <c r="N7" s="20">
        <f t="shared" si="3"/>
        <v>2.6471036335804155E-2</v>
      </c>
      <c r="O7" s="21" t="s">
        <v>6</v>
      </c>
      <c r="P7" s="20">
        <f t="shared" si="4"/>
        <v>-3.3325822814244135E-2</v>
      </c>
      <c r="Q7" s="20">
        <f t="shared" si="5"/>
        <v>2.8425305975723042E-2</v>
      </c>
      <c r="R7" s="21" t="s">
        <v>6</v>
      </c>
      <c r="S7" s="20">
        <f t="shared" si="6"/>
        <v>-2.909235342207472E-2</v>
      </c>
      <c r="T7" s="20">
        <f t="shared" si="7"/>
        <v>2.8240123675967031E-2</v>
      </c>
      <c r="U7" s="21" t="s">
        <v>6</v>
      </c>
      <c r="V7" s="20">
        <f t="shared" si="8"/>
        <v>-2.6860963389714162E-2</v>
      </c>
      <c r="W7" s="20">
        <f t="shared" si="9"/>
        <v>3.6008140834774854E-2</v>
      </c>
      <c r="X7" s="21" t="s">
        <v>6</v>
      </c>
      <c r="Y7" s="20">
        <f t="shared" si="10"/>
        <v>-2.6475828207463088E-2</v>
      </c>
      <c r="Z7" s="20">
        <f t="shared" si="11"/>
        <v>2.3818653585832152E-2</v>
      </c>
    </row>
    <row r="8" spans="1:26" x14ac:dyDescent="0.25">
      <c r="A8" s="855" t="s">
        <v>7</v>
      </c>
      <c r="B8" s="849">
        <v>145</v>
      </c>
      <c r="C8" s="850">
        <v>100.20157414338298</v>
      </c>
      <c r="D8" s="850">
        <v>160.64551562341268</v>
      </c>
      <c r="E8" s="850">
        <v>162.60415950170315</v>
      </c>
      <c r="F8" s="850">
        <v>136.10018034975496</v>
      </c>
      <c r="G8" s="859">
        <v>121.70587819533365</v>
      </c>
      <c r="I8" s="21" t="s">
        <v>7</v>
      </c>
      <c r="J8" s="20">
        <f t="shared" si="0"/>
        <v>-2.666421478484737E-2</v>
      </c>
      <c r="K8" s="20">
        <f t="shared" si="1"/>
        <v>2.5744759102611255E-2</v>
      </c>
      <c r="L8" s="21" t="s">
        <v>7</v>
      </c>
      <c r="M8" s="20">
        <f t="shared" si="2"/>
        <v>-1.9004442216620187E-2</v>
      </c>
      <c r="N8" s="20">
        <f t="shared" si="3"/>
        <v>2.1291840050815629E-2</v>
      </c>
      <c r="O8" s="21" t="s">
        <v>7</v>
      </c>
      <c r="P8" s="20">
        <f t="shared" si="4"/>
        <v>-3.1504531644391653E-2</v>
      </c>
      <c r="Q8" s="20">
        <f t="shared" si="5"/>
        <v>2.6586091026651087E-2</v>
      </c>
      <c r="R8" s="21" t="s">
        <v>7</v>
      </c>
      <c r="S8" s="20">
        <f t="shared" si="6"/>
        <v>-3.2987333048395115E-2</v>
      </c>
      <c r="T8" s="20">
        <f t="shared" si="7"/>
        <v>2.8402322017171241E-2</v>
      </c>
      <c r="U8" s="21" t="s">
        <v>7</v>
      </c>
      <c r="V8" s="20">
        <f t="shared" si="8"/>
        <v>-2.8545358428525677E-2</v>
      </c>
      <c r="W8" s="20">
        <f t="shared" si="9"/>
        <v>2.8095748648431979E-2</v>
      </c>
      <c r="X8" s="21" t="s">
        <v>7</v>
      </c>
      <c r="Y8" s="20">
        <f t="shared" si="10"/>
        <v>-2.6362530823616229E-2</v>
      </c>
      <c r="Z8" s="20">
        <f t="shared" si="11"/>
        <v>3.6048734307458891E-2</v>
      </c>
    </row>
    <row r="9" spans="1:26" x14ac:dyDescent="0.25">
      <c r="A9" s="855" t="s">
        <v>8</v>
      </c>
      <c r="B9" s="849">
        <v>121</v>
      </c>
      <c r="C9" s="850">
        <v>140.27234930281566</v>
      </c>
      <c r="D9" s="850">
        <v>94.969649762982129</v>
      </c>
      <c r="E9" s="850">
        <v>156.46247510726064</v>
      </c>
      <c r="F9" s="850">
        <v>156.11443817662445</v>
      </c>
      <c r="G9" s="859">
        <v>129.58755529001866</v>
      </c>
      <c r="I9" s="21" t="s">
        <v>8</v>
      </c>
      <c r="J9" s="20">
        <f t="shared" si="0"/>
        <v>-2.2250827510114011E-2</v>
      </c>
      <c r="K9" s="20">
        <f t="shared" si="1"/>
        <v>2.1699154100772344E-2</v>
      </c>
      <c r="L9" s="21" t="s">
        <v>8</v>
      </c>
      <c r="M9" s="20">
        <f t="shared" si="2"/>
        <v>-2.6604350078376134E-2</v>
      </c>
      <c r="N9" s="20">
        <f t="shared" si="3"/>
        <v>2.5770492433069333E-2</v>
      </c>
      <c r="O9" s="21" t="s">
        <v>8</v>
      </c>
      <c r="P9" s="20">
        <f t="shared" si="4"/>
        <v>-1.8624698763633641E-2</v>
      </c>
      <c r="Q9" s="20">
        <f t="shared" si="5"/>
        <v>2.1080098290317623E-2</v>
      </c>
      <c r="R9" s="21" t="s">
        <v>8</v>
      </c>
      <c r="S9" s="20">
        <f t="shared" si="6"/>
        <v>-3.1741376061695255E-2</v>
      </c>
      <c r="T9" s="20">
        <f t="shared" si="7"/>
        <v>2.6689492123548132E-2</v>
      </c>
      <c r="U9" s="21" t="s">
        <v>8</v>
      </c>
      <c r="V9" s="20">
        <f t="shared" si="8"/>
        <v>-3.2743105719386954E-2</v>
      </c>
      <c r="W9" s="20">
        <f t="shared" si="9"/>
        <v>2.8315824586054771E-2</v>
      </c>
      <c r="X9" s="21" t="s">
        <v>8</v>
      </c>
      <c r="Y9" s="20">
        <f t="shared" si="10"/>
        <v>-2.8069769277760098E-2</v>
      </c>
      <c r="Z9" s="20">
        <f t="shared" si="11"/>
        <v>2.7875026944382507E-2</v>
      </c>
    </row>
    <row r="10" spans="1:26" x14ac:dyDescent="0.25">
      <c r="A10" s="855" t="s">
        <v>9</v>
      </c>
      <c r="B10" s="849">
        <v>135</v>
      </c>
      <c r="C10" s="850">
        <v>115.7932896336134</v>
      </c>
      <c r="D10" s="850">
        <v>135.42944651264008</v>
      </c>
      <c r="E10" s="850">
        <v>89.644980443078424</v>
      </c>
      <c r="F10" s="850">
        <v>152.16489477614138</v>
      </c>
      <c r="G10" s="859">
        <v>149.41684092222386</v>
      </c>
      <c r="I10" s="21" t="s">
        <v>9</v>
      </c>
      <c r="J10" s="20">
        <f t="shared" si="0"/>
        <v>-2.4825303420375137E-2</v>
      </c>
      <c r="K10" s="20">
        <f t="shared" si="1"/>
        <v>2.151526296432512E-2</v>
      </c>
      <c r="L10" s="21" t="s">
        <v>9</v>
      </c>
      <c r="M10" s="20">
        <f t="shared" si="2"/>
        <v>-2.1961599912247401E-2</v>
      </c>
      <c r="N10" s="20">
        <f t="shared" si="3"/>
        <v>2.164962687641122E-2</v>
      </c>
      <c r="O10" s="21" t="s">
        <v>9</v>
      </c>
      <c r="P10" s="20">
        <f t="shared" si="4"/>
        <v>-2.655935502888131E-2</v>
      </c>
      <c r="Q10" s="20">
        <f t="shared" si="5"/>
        <v>2.5884367369142715E-2</v>
      </c>
      <c r="R10" s="21" t="s">
        <v>9</v>
      </c>
      <c r="S10" s="20">
        <f t="shared" si="6"/>
        <v>-1.8186181922128019E-2</v>
      </c>
      <c r="T10" s="20">
        <f t="shared" si="7"/>
        <v>2.0871469165453623E-2</v>
      </c>
      <c r="U10" s="21" t="s">
        <v>9</v>
      </c>
      <c r="V10" s="20">
        <f t="shared" si="8"/>
        <v>-3.1914737000799796E-2</v>
      </c>
      <c r="W10" s="20">
        <f t="shared" si="9"/>
        <v>2.6806888067978117E-2</v>
      </c>
      <c r="X10" s="21" t="s">
        <v>9</v>
      </c>
      <c r="Y10" s="20">
        <f t="shared" si="10"/>
        <v>-3.2364961600766094E-2</v>
      </c>
      <c r="Z10" s="20">
        <f t="shared" si="11"/>
        <v>2.8205832259129447E-2</v>
      </c>
    </row>
    <row r="11" spans="1:26" x14ac:dyDescent="0.25">
      <c r="A11" s="855" t="s">
        <v>10</v>
      </c>
      <c r="B11" s="849">
        <v>137</v>
      </c>
      <c r="C11" s="850">
        <v>129.5082786590836</v>
      </c>
      <c r="D11" s="850">
        <v>110.56593662211523</v>
      </c>
      <c r="E11" s="850">
        <v>130.54848935031012</v>
      </c>
      <c r="F11" s="850">
        <v>84.291133249605096</v>
      </c>
      <c r="G11" s="859">
        <v>147.85043945959018</v>
      </c>
      <c r="I11" s="21" t="s">
        <v>10</v>
      </c>
      <c r="J11" s="20">
        <f t="shared" si="0"/>
        <v>-2.5193085693269585E-2</v>
      </c>
      <c r="K11" s="20">
        <f t="shared" si="1"/>
        <v>2.5009194556822361E-2</v>
      </c>
      <c r="L11" s="21" t="s">
        <v>10</v>
      </c>
      <c r="M11" s="20">
        <f t="shared" si="2"/>
        <v>-2.4562813702194038E-2</v>
      </c>
      <c r="N11" s="20">
        <f t="shared" si="3"/>
        <v>2.1258745495217463E-2</v>
      </c>
      <c r="O11" s="21" t="s">
        <v>10</v>
      </c>
      <c r="P11" s="20">
        <f t="shared" si="4"/>
        <v>-2.16833195473E-2</v>
      </c>
      <c r="Q11" s="20">
        <f t="shared" si="5"/>
        <v>2.1553752304912698E-2</v>
      </c>
      <c r="R11" s="21" t="s">
        <v>10</v>
      </c>
      <c r="S11" s="20">
        <f t="shared" si="6"/>
        <v>-2.6484233308425524E-2</v>
      </c>
      <c r="T11" s="20">
        <f t="shared" si="7"/>
        <v>2.5888331718388134E-2</v>
      </c>
      <c r="U11" s="21" t="s">
        <v>10</v>
      </c>
      <c r="V11" s="20">
        <f t="shared" si="8"/>
        <v>-1.767904057711947E-2</v>
      </c>
      <c r="W11" s="20">
        <f t="shared" si="9"/>
        <v>2.0529104399561925E-2</v>
      </c>
      <c r="X11" s="21" t="s">
        <v>10</v>
      </c>
      <c r="Y11" s="20">
        <f t="shared" si="10"/>
        <v>-3.202566568956481E-2</v>
      </c>
      <c r="Z11" s="20">
        <f t="shared" si="11"/>
        <v>2.678004019998163E-2</v>
      </c>
    </row>
    <row r="12" spans="1:26" x14ac:dyDescent="0.25">
      <c r="A12" s="856" t="s">
        <v>11</v>
      </c>
      <c r="B12" s="851">
        <v>184</v>
      </c>
      <c r="C12" s="852">
        <v>129.59687310069535</v>
      </c>
      <c r="D12" s="852">
        <v>123.80604609103514</v>
      </c>
      <c r="E12" s="852">
        <v>105.12104647743948</v>
      </c>
      <c r="F12" s="852">
        <v>125.40442435806176</v>
      </c>
      <c r="G12" s="860">
        <v>78.776556169502257</v>
      </c>
      <c r="I12" s="21" t="s">
        <v>11</v>
      </c>
      <c r="J12" s="20">
        <f t="shared" si="0"/>
        <v>-3.3835969106289075E-2</v>
      </c>
      <c r="K12" s="20">
        <f t="shared" si="1"/>
        <v>3.1445384332475172E-2</v>
      </c>
      <c r="L12" s="21" t="s">
        <v>11</v>
      </c>
      <c r="M12" s="20">
        <f t="shared" si="2"/>
        <v>-2.4579616711135944E-2</v>
      </c>
      <c r="N12" s="20">
        <f t="shared" si="3"/>
        <v>2.4668847698701535E-2</v>
      </c>
      <c r="O12" s="21" t="s">
        <v>11</v>
      </c>
      <c r="P12" s="20">
        <f t="shared" si="4"/>
        <v>-2.4279865402439978E-2</v>
      </c>
      <c r="Q12" s="20">
        <f t="shared" si="5"/>
        <v>2.1065630017106662E-2</v>
      </c>
      <c r="R12" s="21" t="s">
        <v>11</v>
      </c>
      <c r="S12" s="20">
        <f t="shared" si="6"/>
        <v>-2.1325794993029053E-2</v>
      </c>
      <c r="T12" s="20">
        <f t="shared" si="7"/>
        <v>2.1478040883041328E-2</v>
      </c>
      <c r="U12" s="21" t="s">
        <v>11</v>
      </c>
      <c r="V12" s="20">
        <f t="shared" si="8"/>
        <v>-2.630205362420928E-2</v>
      </c>
      <c r="W12" s="20">
        <f t="shared" si="9"/>
        <v>2.5891980532979711E-2</v>
      </c>
      <c r="X12" s="21" t="s">
        <v>11</v>
      </c>
      <c r="Y12" s="20">
        <f t="shared" si="10"/>
        <v>-1.7063673677813068E-2</v>
      </c>
      <c r="Z12" s="20">
        <f t="shared" si="11"/>
        <v>2.0153141893083645E-2</v>
      </c>
    </row>
    <row r="13" spans="1:26" x14ac:dyDescent="0.25">
      <c r="A13" s="856" t="s">
        <v>12</v>
      </c>
      <c r="B13" s="851">
        <v>206</v>
      </c>
      <c r="C13" s="852">
        <v>173.68554720542451</v>
      </c>
      <c r="D13" s="852">
        <v>121.2365147281082</v>
      </c>
      <c r="E13" s="852">
        <v>117.16565045364834</v>
      </c>
      <c r="F13" s="852">
        <v>98.856045264334156</v>
      </c>
      <c r="G13" s="860">
        <v>119.26438286709123</v>
      </c>
      <c r="I13" s="21" t="s">
        <v>12</v>
      </c>
      <c r="J13" s="20">
        <f t="shared" si="0"/>
        <v>-3.7881574108127987E-2</v>
      </c>
      <c r="K13" s="20">
        <f t="shared" si="1"/>
        <v>3.5858771607208531E-2</v>
      </c>
      <c r="L13" s="21" t="s">
        <v>12</v>
      </c>
      <c r="M13" s="20">
        <f t="shared" si="2"/>
        <v>-3.2941567774217674E-2</v>
      </c>
      <c r="N13" s="20">
        <f t="shared" si="3"/>
        <v>3.099148969053615E-2</v>
      </c>
      <c r="O13" s="21" t="s">
        <v>12</v>
      </c>
      <c r="P13" s="20">
        <f t="shared" si="4"/>
        <v>-2.3775949175333103E-2</v>
      </c>
      <c r="Q13" s="20">
        <f t="shared" si="5"/>
        <v>2.4247111580802953E-2</v>
      </c>
      <c r="R13" s="21" t="s">
        <v>12</v>
      </c>
      <c r="S13" s="20">
        <f t="shared" si="6"/>
        <v>-2.3769271002602253E-2</v>
      </c>
      <c r="T13" s="20">
        <f t="shared" si="7"/>
        <v>2.0762255574411918E-2</v>
      </c>
      <c r="U13" s="21" t="s">
        <v>12</v>
      </c>
      <c r="V13" s="20">
        <f t="shared" si="8"/>
        <v>-2.0733853824772375E-2</v>
      </c>
      <c r="W13" s="20">
        <f t="shared" si="9"/>
        <v>2.1271660375529876E-2</v>
      </c>
      <c r="X13" s="21" t="s">
        <v>12</v>
      </c>
      <c r="Y13" s="20">
        <f t="shared" si="10"/>
        <v>-2.5833682120489466E-2</v>
      </c>
      <c r="Z13" s="20">
        <f t="shared" si="11"/>
        <v>2.5727251989164278E-2</v>
      </c>
    </row>
    <row r="14" spans="1:26" x14ac:dyDescent="0.25">
      <c r="A14" s="856" t="s">
        <v>13</v>
      </c>
      <c r="B14" s="851">
        <v>206</v>
      </c>
      <c r="C14" s="852">
        <v>193.95271367375159</v>
      </c>
      <c r="D14" s="852">
        <v>162.67998029172389</v>
      </c>
      <c r="E14" s="852">
        <v>112.46475520365573</v>
      </c>
      <c r="F14" s="852">
        <v>110.09134297713409</v>
      </c>
      <c r="G14" s="860">
        <v>92.215223921237893</v>
      </c>
      <c r="I14" s="21" t="s">
        <v>13</v>
      </c>
      <c r="J14" s="20">
        <f t="shared" si="0"/>
        <v>-3.7881574108127987E-2</v>
      </c>
      <c r="K14" s="20">
        <f t="shared" si="1"/>
        <v>3.9720485472600223E-2</v>
      </c>
      <c r="L14" s="21" t="s">
        <v>13</v>
      </c>
      <c r="M14" s="20">
        <f t="shared" si="2"/>
        <v>-3.6785481378716463E-2</v>
      </c>
      <c r="N14" s="20">
        <f t="shared" si="3"/>
        <v>3.5252534327278956E-2</v>
      </c>
      <c r="O14" s="21" t="s">
        <v>13</v>
      </c>
      <c r="P14" s="20">
        <f t="shared" si="4"/>
        <v>-3.190351481098349E-2</v>
      </c>
      <c r="Q14" s="20">
        <f t="shared" si="5"/>
        <v>3.0477549328600993E-2</v>
      </c>
      <c r="R14" s="21" t="s">
        <v>13</v>
      </c>
      <c r="S14" s="20">
        <f t="shared" si="6"/>
        <v>-2.2815605378596487E-2</v>
      </c>
      <c r="T14" s="20">
        <f t="shared" si="7"/>
        <v>2.3720258074291057E-2</v>
      </c>
      <c r="U14" s="21" t="s">
        <v>13</v>
      </c>
      <c r="V14" s="20">
        <f t="shared" si="8"/>
        <v>-2.3090320946556362E-2</v>
      </c>
      <c r="W14" s="20">
        <f t="shared" si="9"/>
        <v>2.0354781001691118E-2</v>
      </c>
      <c r="X14" s="21" t="s">
        <v>13</v>
      </c>
      <c r="Y14" s="20">
        <f t="shared" si="10"/>
        <v>-1.9974603684536865E-2</v>
      </c>
      <c r="Z14" s="20">
        <f t="shared" si="11"/>
        <v>2.095145619841967E-2</v>
      </c>
    </row>
    <row r="15" spans="1:26" x14ac:dyDescent="0.25">
      <c r="A15" s="856" t="s">
        <v>14</v>
      </c>
      <c r="B15" s="851">
        <v>185</v>
      </c>
      <c r="C15" s="852">
        <v>192.06419394691252</v>
      </c>
      <c r="D15" s="852">
        <v>180.06242796705453</v>
      </c>
      <c r="E15" s="852">
        <v>150.19659081326819</v>
      </c>
      <c r="F15" s="852">
        <v>102.77454948613308</v>
      </c>
      <c r="G15" s="860">
        <v>102.05314433670416</v>
      </c>
      <c r="I15" s="21" t="s">
        <v>14</v>
      </c>
      <c r="J15" s="20">
        <f t="shared" si="0"/>
        <v>-3.4019860242736302E-2</v>
      </c>
      <c r="K15" s="20">
        <f t="shared" si="1"/>
        <v>3.475542478852519E-2</v>
      </c>
      <c r="L15" s="21" t="s">
        <v>14</v>
      </c>
      <c r="M15" s="20">
        <f t="shared" si="2"/>
        <v>-3.6427300738038071E-2</v>
      </c>
      <c r="N15" s="20">
        <f t="shared" si="3"/>
        <v>3.873555074255243E-2</v>
      </c>
      <c r="O15" s="21" t="s">
        <v>14</v>
      </c>
      <c r="P15" s="20">
        <f t="shared" si="4"/>
        <v>-3.5312423367934366E-2</v>
      </c>
      <c r="Q15" s="20">
        <f t="shared" si="5"/>
        <v>3.4162917839605782E-2</v>
      </c>
      <c r="R15" s="21" t="s">
        <v>14</v>
      </c>
      <c r="S15" s="20">
        <f t="shared" si="6"/>
        <v>-3.0470222773353501E-2</v>
      </c>
      <c r="T15" s="20">
        <f t="shared" si="7"/>
        <v>2.9485226838623969E-2</v>
      </c>
      <c r="U15" s="21" t="s">
        <v>14</v>
      </c>
      <c r="V15" s="20">
        <f t="shared" si="8"/>
        <v>-2.1555712452935041E-2</v>
      </c>
      <c r="W15" s="20">
        <f t="shared" si="9"/>
        <v>2.2795922245188401E-2</v>
      </c>
      <c r="X15" s="21" t="s">
        <v>14</v>
      </c>
      <c r="Y15" s="20">
        <f t="shared" si="10"/>
        <v>-2.2105581119963288E-2</v>
      </c>
      <c r="Z15" s="20">
        <f t="shared" si="11"/>
        <v>1.9604349485795966E-2</v>
      </c>
    </row>
    <row r="16" spans="1:26" x14ac:dyDescent="0.25">
      <c r="A16" s="856" t="s">
        <v>15</v>
      </c>
      <c r="B16" s="851">
        <v>136</v>
      </c>
      <c r="C16" s="852">
        <v>169.02173824502012</v>
      </c>
      <c r="D16" s="852">
        <v>174.40955559300176</v>
      </c>
      <c r="E16" s="852">
        <v>162.78474882277655</v>
      </c>
      <c r="F16" s="852">
        <v>134.9983222660419</v>
      </c>
      <c r="G16" s="860">
        <v>91.374394331645377</v>
      </c>
      <c r="I16" s="21" t="s">
        <v>15</v>
      </c>
      <c r="J16" s="20">
        <f t="shared" si="0"/>
        <v>-2.5009194556822361E-2</v>
      </c>
      <c r="K16" s="20">
        <f t="shared" si="1"/>
        <v>2.8503126149319602E-2</v>
      </c>
      <c r="L16" s="21" t="s">
        <v>15</v>
      </c>
      <c r="M16" s="20">
        <f t="shared" si="2"/>
        <v>-3.2057019915014071E-2</v>
      </c>
      <c r="N16" s="20">
        <f t="shared" si="3"/>
        <v>3.3402691979162534E-2</v>
      </c>
      <c r="O16" s="21" t="s">
        <v>15</v>
      </c>
      <c r="P16" s="20">
        <f t="shared" si="4"/>
        <v>-3.4203826617511923E-2</v>
      </c>
      <c r="Q16" s="20">
        <f t="shared" si="5"/>
        <v>3.7233364441522906E-2</v>
      </c>
      <c r="R16" s="21" t="s">
        <v>15</v>
      </c>
      <c r="S16" s="20">
        <f t="shared" si="6"/>
        <v>-3.3023969012059805E-2</v>
      </c>
      <c r="T16" s="20">
        <f t="shared" si="7"/>
        <v>3.2541842501875404E-2</v>
      </c>
      <c r="U16" s="21" t="s">
        <v>15</v>
      </c>
      <c r="V16" s="20">
        <f t="shared" si="8"/>
        <v>-2.8314257089378812E-2</v>
      </c>
      <c r="W16" s="20">
        <f t="shared" si="9"/>
        <v>2.8015750279740213E-2</v>
      </c>
      <c r="X16" s="21" t="s">
        <v>15</v>
      </c>
      <c r="Y16" s="20">
        <f t="shared" si="10"/>
        <v>-1.9792472826917439E-2</v>
      </c>
      <c r="Z16" s="20">
        <f t="shared" si="11"/>
        <v>2.1497251588578948E-2</v>
      </c>
    </row>
    <row r="17" spans="1:26" x14ac:dyDescent="0.25">
      <c r="A17" s="856" t="s">
        <v>16</v>
      </c>
      <c r="B17" s="851">
        <v>138</v>
      </c>
      <c r="C17" s="852">
        <v>119.62728066274997</v>
      </c>
      <c r="D17" s="852">
        <v>150.22234554671476</v>
      </c>
      <c r="E17" s="852">
        <v>153.95243080160239</v>
      </c>
      <c r="F17" s="852">
        <v>143.03745311112542</v>
      </c>
      <c r="G17" s="860">
        <v>117.90439027549826</v>
      </c>
      <c r="I17" s="21" t="s">
        <v>16</v>
      </c>
      <c r="J17" s="20">
        <f t="shared" si="0"/>
        <v>-2.5376976829716808E-2</v>
      </c>
      <c r="K17" s="20">
        <f t="shared" si="1"/>
        <v>3.0525928650239058E-2</v>
      </c>
      <c r="L17" s="21" t="s">
        <v>16</v>
      </c>
      <c r="M17" s="20">
        <f t="shared" si="2"/>
        <v>-2.2688762749709449E-2</v>
      </c>
      <c r="N17" s="20">
        <f t="shared" si="3"/>
        <v>2.6776646338428276E-2</v>
      </c>
      <c r="O17" s="21" t="s">
        <v>16</v>
      </c>
      <c r="P17" s="20">
        <f t="shared" si="4"/>
        <v>-2.9460421727959308E-2</v>
      </c>
      <c r="Q17" s="20">
        <f t="shared" si="5"/>
        <v>3.1730712795777806E-2</v>
      </c>
      <c r="R17" s="21" t="s">
        <v>16</v>
      </c>
      <c r="S17" s="20">
        <f t="shared" si="6"/>
        <v>-3.1232166040680329E-2</v>
      </c>
      <c r="T17" s="20">
        <f t="shared" si="7"/>
        <v>3.5283185714134684E-2</v>
      </c>
      <c r="U17" s="21" t="s">
        <v>16</v>
      </c>
      <c r="V17" s="20">
        <f t="shared" si="8"/>
        <v>-3.0000367062466286E-2</v>
      </c>
      <c r="W17" s="20">
        <f t="shared" si="9"/>
        <v>3.0508611875621615E-2</v>
      </c>
      <c r="X17" s="21" t="s">
        <v>16</v>
      </c>
      <c r="Y17" s="20">
        <f t="shared" si="10"/>
        <v>-2.5539096130499591E-2</v>
      </c>
      <c r="Z17" s="20">
        <f t="shared" si="11"/>
        <v>2.6194612386242631E-2</v>
      </c>
    </row>
    <row r="18" spans="1:26" x14ac:dyDescent="0.25">
      <c r="A18" s="856" t="s">
        <v>17</v>
      </c>
      <c r="B18" s="851">
        <v>105</v>
      </c>
      <c r="C18" s="852">
        <v>113.68927657274048</v>
      </c>
      <c r="D18" s="852">
        <v>97.708869504399559</v>
      </c>
      <c r="E18" s="852">
        <v>124.08341540712171</v>
      </c>
      <c r="F18" s="852">
        <v>126.19583837572263</v>
      </c>
      <c r="G18" s="860">
        <v>116.70974512856873</v>
      </c>
      <c r="I18" s="21" t="s">
        <v>17</v>
      </c>
      <c r="J18" s="20">
        <f t="shared" si="0"/>
        <v>-1.9308569326958441E-2</v>
      </c>
      <c r="K18" s="20">
        <f t="shared" si="1"/>
        <v>2.5744759102611255E-2</v>
      </c>
      <c r="L18" s="21" t="s">
        <v>17</v>
      </c>
      <c r="M18" s="20">
        <f t="shared" si="2"/>
        <v>-2.156254835063065E-2</v>
      </c>
      <c r="N18" s="20">
        <f t="shared" si="3"/>
        <v>2.7503247150195621E-2</v>
      </c>
      <c r="O18" s="21" t="s">
        <v>17</v>
      </c>
      <c r="P18" s="20">
        <f t="shared" si="4"/>
        <v>-1.9161892937336743E-2</v>
      </c>
      <c r="Q18" s="20">
        <f t="shared" si="5"/>
        <v>2.3994174539492222E-2</v>
      </c>
      <c r="R18" s="21" t="s">
        <v>17</v>
      </c>
      <c r="S18" s="20">
        <f t="shared" si="6"/>
        <v>-2.5172670627618309E-2</v>
      </c>
      <c r="T18" s="20">
        <f t="shared" si="7"/>
        <v>2.8712884582157573E-2</v>
      </c>
      <c r="U18" s="21" t="s">
        <v>17</v>
      </c>
      <c r="V18" s="20">
        <f t="shared" si="8"/>
        <v>-2.6468043094182304E-2</v>
      </c>
      <c r="W18" s="20">
        <f t="shared" si="9"/>
        <v>3.1801911631874395E-2</v>
      </c>
      <c r="X18" s="21" t="s">
        <v>17</v>
      </c>
      <c r="Y18" s="20">
        <f t="shared" si="10"/>
        <v>-2.528032580669759E-2</v>
      </c>
      <c r="Z18" s="20">
        <f t="shared" si="11"/>
        <v>2.717395994707569E-2</v>
      </c>
    </row>
    <row r="19" spans="1:26" x14ac:dyDescent="0.25">
      <c r="A19" s="856" t="s">
        <v>18</v>
      </c>
      <c r="B19" s="851">
        <v>107</v>
      </c>
      <c r="C19" s="852">
        <v>76.298171835979005</v>
      </c>
      <c r="D19" s="852">
        <v>83.808142476754938</v>
      </c>
      <c r="E19" s="852">
        <v>71.328070477805653</v>
      </c>
      <c r="F19" s="852">
        <v>91.702009225129828</v>
      </c>
      <c r="G19" s="860">
        <v>92.472726354533052</v>
      </c>
      <c r="I19" s="21" t="s">
        <v>18</v>
      </c>
      <c r="J19" s="20">
        <f t="shared" si="0"/>
        <v>-1.9676351599852888E-2</v>
      </c>
      <c r="K19" s="20">
        <f t="shared" si="1"/>
        <v>2.4641412283927914E-2</v>
      </c>
      <c r="L19" s="21" t="s">
        <v>18</v>
      </c>
      <c r="M19" s="20">
        <f t="shared" si="2"/>
        <v>-1.4470872441741722E-2</v>
      </c>
      <c r="N19" s="20">
        <f t="shared" si="3"/>
        <v>2.2381724858766466E-2</v>
      </c>
      <c r="O19" s="21" t="s">
        <v>18</v>
      </c>
      <c r="P19" s="20">
        <f t="shared" si="4"/>
        <v>-1.6435791976329557E-2</v>
      </c>
      <c r="Q19" s="20">
        <f t="shared" si="5"/>
        <v>2.4079189763656382E-2</v>
      </c>
      <c r="R19" s="21" t="s">
        <v>18</v>
      </c>
      <c r="S19" s="20">
        <f t="shared" si="6"/>
        <v>-1.4470249861757869E-2</v>
      </c>
      <c r="T19" s="20">
        <f t="shared" si="7"/>
        <v>2.0831602144304188E-2</v>
      </c>
      <c r="U19" s="21" t="s">
        <v>18</v>
      </c>
      <c r="V19" s="20">
        <f t="shared" si="8"/>
        <v>-1.9233381728226431E-2</v>
      </c>
      <c r="W19" s="20">
        <f t="shared" si="9"/>
        <v>2.5171803595269559E-2</v>
      </c>
      <c r="X19" s="21" t="s">
        <v>18</v>
      </c>
      <c r="Y19" s="20">
        <f t="shared" si="10"/>
        <v>-2.0030380906932026E-2</v>
      </c>
      <c r="Z19" s="20">
        <f t="shared" si="11"/>
        <v>2.7741983083079947E-2</v>
      </c>
    </row>
    <row r="20" spans="1:26" ht="15.75" thickBot="1" x14ac:dyDescent="0.3">
      <c r="A20" s="857" t="s">
        <v>19</v>
      </c>
      <c r="B20" s="853">
        <v>80</v>
      </c>
      <c r="C20" s="854">
        <v>118.65312437559749</v>
      </c>
      <c r="D20" s="854">
        <v>122.44403390378963</v>
      </c>
      <c r="E20" s="854">
        <v>129.50609027029202</v>
      </c>
      <c r="F20" s="854">
        <v>125.59822030230387</v>
      </c>
      <c r="G20" s="861">
        <v>136.26053749054279</v>
      </c>
      <c r="I20" s="21" t="s">
        <v>19</v>
      </c>
      <c r="J20" s="20">
        <f t="shared" si="0"/>
        <v>-1.471129091577786E-2</v>
      </c>
      <c r="K20" s="20">
        <f t="shared" si="1"/>
        <v>2.6112541375505699E-2</v>
      </c>
      <c r="L20" s="21" t="s">
        <v>19</v>
      </c>
      <c r="M20" s="20">
        <f t="shared" si="2"/>
        <v>-2.250400221049222E-2</v>
      </c>
      <c r="N20" s="20">
        <f t="shared" si="3"/>
        <v>4.0495278106935498E-2</v>
      </c>
      <c r="O20" s="21" t="s">
        <v>19</v>
      </c>
      <c r="P20" s="20">
        <f t="shared" si="4"/>
        <v>-2.4012758313352523E-2</v>
      </c>
      <c r="Q20" s="20">
        <f t="shared" si="5"/>
        <v>4.9982313278850228E-2</v>
      </c>
      <c r="R20" s="21" t="s">
        <v>19</v>
      </c>
      <c r="S20" s="20">
        <f t="shared" si="6"/>
        <v>-2.627276291475741E-2</v>
      </c>
      <c r="T20" s="20">
        <f t="shared" si="7"/>
        <v>5.8761740461623517E-2</v>
      </c>
      <c r="U20" s="21" t="s">
        <v>19</v>
      </c>
      <c r="V20" s="20">
        <f t="shared" si="8"/>
        <v>-2.6342699967778917E-2</v>
      </c>
      <c r="W20" s="20">
        <f t="shared" si="9"/>
        <v>6.2863596773002586E-2</v>
      </c>
      <c r="X20" s="21" t="s">
        <v>19</v>
      </c>
      <c r="Y20" s="20">
        <f t="shared" si="10"/>
        <v>-2.9515194113070183E-2</v>
      </c>
      <c r="Z20" s="20">
        <f t="shared" si="11"/>
        <v>6.9457289823657523E-2</v>
      </c>
    </row>
    <row r="21" spans="1:26" ht="15.75" thickTop="1" x14ac:dyDescent="0.25">
      <c r="A21" s="856" t="s">
        <v>20</v>
      </c>
      <c r="B21" s="851">
        <v>2655</v>
      </c>
      <c r="C21" s="852">
        <v>2557.3549409181255</v>
      </c>
      <c r="D21" s="852">
        <v>2460.0569400956488</v>
      </c>
      <c r="E21" s="852">
        <v>2367.80572414069</v>
      </c>
      <c r="F21" s="852">
        <v>2281.7630687649826</v>
      </c>
      <c r="G21" s="860">
        <v>2202.166531921137</v>
      </c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 x14ac:dyDescent="0.25">
      <c r="A22" s="848"/>
      <c r="B22" s="848"/>
      <c r="C22" s="848"/>
      <c r="D22" s="848"/>
      <c r="E22" s="848"/>
      <c r="F22" s="848"/>
      <c r="G22" s="848"/>
    </row>
    <row r="23" spans="1:26" x14ac:dyDescent="0.25">
      <c r="A23" s="922" t="s">
        <v>211</v>
      </c>
      <c r="B23" s="923"/>
      <c r="C23" s="923"/>
      <c r="D23" s="923"/>
      <c r="E23" s="923"/>
      <c r="F23" s="923"/>
      <c r="G23" s="924"/>
    </row>
    <row r="24" spans="1:26" x14ac:dyDescent="0.25">
      <c r="A24" s="855" t="s">
        <v>1</v>
      </c>
      <c r="B24" s="849">
        <v>2010</v>
      </c>
      <c r="C24" s="849">
        <v>2015</v>
      </c>
      <c r="D24" s="849">
        <v>2020</v>
      </c>
      <c r="E24" s="849">
        <v>2025</v>
      </c>
      <c r="F24" s="849">
        <v>2030</v>
      </c>
      <c r="G24" s="858">
        <v>2035</v>
      </c>
      <c r="Q24" s="919" t="s">
        <v>223</v>
      </c>
      <c r="R24" s="918"/>
      <c r="S24" s="920">
        <f>(SUM(B$48:B$50,B$61:B$65)/SUM(B$51:B$60))*100</f>
        <v>73.295092415551309</v>
      </c>
    </row>
    <row r="25" spans="1:26" x14ac:dyDescent="0.25">
      <c r="A25" s="855" t="s">
        <v>2</v>
      </c>
      <c r="B25" s="849">
        <v>193</v>
      </c>
      <c r="C25" s="850">
        <v>136.02641233301111</v>
      </c>
      <c r="D25" s="850">
        <v>139.96750692304258</v>
      </c>
      <c r="E25" s="850">
        <v>145.69337516013144</v>
      </c>
      <c r="F25" s="850">
        <v>150.58032974860703</v>
      </c>
      <c r="G25" s="859">
        <v>154.90583488630924</v>
      </c>
      <c r="Q25" s="919" t="s">
        <v>224</v>
      </c>
      <c r="R25" s="918"/>
      <c r="S25" s="920">
        <f>(SUM(B$48:B$50)/SUM(B$51:B$60))*100</f>
        <v>31.771829190567242</v>
      </c>
    </row>
    <row r="26" spans="1:26" x14ac:dyDescent="0.25">
      <c r="A26" s="855" t="s">
        <v>3</v>
      </c>
      <c r="B26" s="849">
        <v>155</v>
      </c>
      <c r="C26" s="850">
        <v>187.60557897459645</v>
      </c>
      <c r="D26" s="850">
        <v>129.51320762688451</v>
      </c>
      <c r="E26" s="850">
        <v>135.22795224860212</v>
      </c>
      <c r="F26" s="850">
        <v>140.58573694047291</v>
      </c>
      <c r="G26" s="859">
        <v>145.10319700661591</v>
      </c>
      <c r="Q26" s="919" t="s">
        <v>225</v>
      </c>
      <c r="R26" s="918"/>
      <c r="S26" s="920">
        <f>(SUM(B$61:B$65)/SUM(B$51:B$60))*100</f>
        <v>41.523263224984063</v>
      </c>
    </row>
    <row r="27" spans="1:26" x14ac:dyDescent="0.25">
      <c r="A27" s="855" t="s">
        <v>4</v>
      </c>
      <c r="B27" s="849">
        <v>155</v>
      </c>
      <c r="C27" s="850">
        <v>149.92701676298353</v>
      </c>
      <c r="D27" s="850">
        <v>182.5265676909506</v>
      </c>
      <c r="E27" s="850">
        <v>123.1779951688122</v>
      </c>
      <c r="F27" s="850">
        <v>130.78077760760928</v>
      </c>
      <c r="G27" s="859">
        <v>135.70850572490329</v>
      </c>
      <c r="Q27" s="919" t="s">
        <v>226</v>
      </c>
      <c r="R27" s="918"/>
      <c r="S27" s="920">
        <f>(SUM(B$61:B$65)/SUM(B$48:B$50))*100</f>
        <v>130.69207622868606</v>
      </c>
    </row>
    <row r="28" spans="1:26" x14ac:dyDescent="0.25">
      <c r="A28" s="855" t="s">
        <v>5</v>
      </c>
      <c r="B28" s="849">
        <v>144</v>
      </c>
      <c r="C28" s="850">
        <v>150.27095040939417</v>
      </c>
      <c r="D28" s="850">
        <v>144.84750929806384</v>
      </c>
      <c r="E28" s="850">
        <v>177.44359340310089</v>
      </c>
      <c r="F28" s="850">
        <v>116.80289076301585</v>
      </c>
      <c r="G28" s="859">
        <v>126.41347995437371</v>
      </c>
      <c r="Q28" s="919" t="s">
        <v>227</v>
      </c>
      <c r="R28" s="918"/>
      <c r="S28" s="921">
        <f>(B$21/B$43)*100</f>
        <v>95.400646784045989</v>
      </c>
    </row>
    <row r="29" spans="1:26" x14ac:dyDescent="0.25">
      <c r="A29" s="855" t="s">
        <v>6</v>
      </c>
      <c r="B29" s="849">
        <v>117</v>
      </c>
      <c r="C29" s="850">
        <v>139.56944801750586</v>
      </c>
      <c r="D29" s="850">
        <v>144.94416189920406</v>
      </c>
      <c r="E29" s="850">
        <v>139.20378370139784</v>
      </c>
      <c r="F29" s="850">
        <v>171.68165794600421</v>
      </c>
      <c r="G29" s="859">
        <v>109.96175486676921</v>
      </c>
      <c r="Q29" s="919" t="s">
        <v>228</v>
      </c>
      <c r="R29" s="918"/>
      <c r="S29" s="921">
        <f>(SUM(B$48)/SUM(B$28:B$33))*1000</f>
        <v>444.30051813471505</v>
      </c>
    </row>
    <row r="30" spans="1:26" x14ac:dyDescent="0.25">
      <c r="A30" s="855" t="s">
        <v>7</v>
      </c>
      <c r="B30" s="849">
        <v>140</v>
      </c>
      <c r="C30" s="850">
        <v>112.26195776664463</v>
      </c>
      <c r="D30" s="850">
        <v>135.56577668240462</v>
      </c>
      <c r="E30" s="850">
        <v>140.00330650323781</v>
      </c>
      <c r="F30" s="850">
        <v>133.95650531722791</v>
      </c>
      <c r="G30" s="859">
        <v>166.4234324114756</v>
      </c>
      <c r="Q30" s="919" t="s">
        <v>229</v>
      </c>
      <c r="R30" s="918"/>
      <c r="S30" s="921">
        <f>(SUM(B$52:B$54)/SUM(B$48:B$51,B$55:B$65))*100</f>
        <v>15.924109997868257</v>
      </c>
    </row>
    <row r="31" spans="1:26" x14ac:dyDescent="0.25">
      <c r="A31" s="855" t="s">
        <v>8</v>
      </c>
      <c r="B31" s="849">
        <v>118</v>
      </c>
      <c r="C31" s="850">
        <v>135.87580623573396</v>
      </c>
      <c r="D31" s="850">
        <v>107.49003659107358</v>
      </c>
      <c r="E31" s="850">
        <v>131.56026975293807</v>
      </c>
      <c r="F31" s="850">
        <v>135.00579586567559</v>
      </c>
      <c r="G31" s="859">
        <v>128.68850326560923</v>
      </c>
      <c r="Q31" s="918"/>
      <c r="R31" s="918"/>
      <c r="S31" s="904"/>
    </row>
    <row r="32" spans="1:26" x14ac:dyDescent="0.25">
      <c r="A32" s="855" t="s">
        <v>9</v>
      </c>
      <c r="B32" s="849">
        <v>117</v>
      </c>
      <c r="C32" s="850">
        <v>114.14840108993717</v>
      </c>
      <c r="D32" s="850">
        <v>131.98760068988364</v>
      </c>
      <c r="E32" s="850">
        <v>102.88154232521119</v>
      </c>
      <c r="F32" s="850">
        <v>127.81140267699736</v>
      </c>
      <c r="G32" s="859">
        <v>130.21570684148494</v>
      </c>
      <c r="Q32" s="904"/>
      <c r="R32" s="904"/>
      <c r="S32" s="904"/>
    </row>
    <row r="33" spans="1:19" x14ac:dyDescent="0.25">
      <c r="A33" s="855" t="s">
        <v>10</v>
      </c>
      <c r="B33" s="849">
        <v>136</v>
      </c>
      <c r="C33" s="850">
        <v>112.08746558588429</v>
      </c>
      <c r="D33" s="850">
        <v>109.90525717776877</v>
      </c>
      <c r="E33" s="850">
        <v>127.61111708527726</v>
      </c>
      <c r="F33" s="850">
        <v>97.879829331806093</v>
      </c>
      <c r="G33" s="859">
        <v>123.63336177592439</v>
      </c>
      <c r="Q33" s="904"/>
      <c r="R33" s="904"/>
      <c r="S33" s="904"/>
    </row>
    <row r="34" spans="1:19" x14ac:dyDescent="0.25">
      <c r="A34" s="856" t="s">
        <v>11</v>
      </c>
      <c r="B34" s="851">
        <v>171</v>
      </c>
      <c r="C34" s="852">
        <v>130.06734654656273</v>
      </c>
      <c r="D34" s="852">
        <v>107.41626107089158</v>
      </c>
      <c r="E34" s="852">
        <v>105.87151075252095</v>
      </c>
      <c r="F34" s="852">
        <v>123.44925459508015</v>
      </c>
      <c r="G34" s="860">
        <v>93.039467602847623</v>
      </c>
      <c r="Q34" s="904"/>
      <c r="R34" s="904"/>
      <c r="S34" s="904"/>
    </row>
    <row r="35" spans="1:19" x14ac:dyDescent="0.25">
      <c r="A35" s="856" t="s">
        <v>12</v>
      </c>
      <c r="B35" s="851">
        <v>195</v>
      </c>
      <c r="C35" s="852">
        <v>163.40369354930857</v>
      </c>
      <c r="D35" s="852">
        <v>123.63903029073983</v>
      </c>
      <c r="E35" s="852">
        <v>102.34319676840471</v>
      </c>
      <c r="F35" s="852">
        <v>101.42022986669777</v>
      </c>
      <c r="G35" s="860">
        <v>118.77303502624687</v>
      </c>
      <c r="Q35" s="904"/>
      <c r="R35" s="904"/>
      <c r="S35" s="904"/>
    </row>
    <row r="36" spans="1:19" x14ac:dyDescent="0.25">
      <c r="A36" s="856" t="s">
        <v>13</v>
      </c>
      <c r="B36" s="851">
        <v>216</v>
      </c>
      <c r="C36" s="852">
        <v>185.87019770818628</v>
      </c>
      <c r="D36" s="852">
        <v>155.40880537745392</v>
      </c>
      <c r="E36" s="852">
        <v>116.9240514737894</v>
      </c>
      <c r="F36" s="852">
        <v>97.048680339622138</v>
      </c>
      <c r="G36" s="860">
        <v>96.724984151197404</v>
      </c>
      <c r="Q36" s="904"/>
      <c r="R36" s="904"/>
      <c r="S36" s="904"/>
    </row>
    <row r="37" spans="1:19" x14ac:dyDescent="0.25">
      <c r="A37" s="856" t="s">
        <v>14</v>
      </c>
      <c r="B37" s="851">
        <v>189</v>
      </c>
      <c r="C37" s="852">
        <v>204.23452135418242</v>
      </c>
      <c r="D37" s="852">
        <v>174.20095665890443</v>
      </c>
      <c r="E37" s="852">
        <v>145.34125934878406</v>
      </c>
      <c r="F37" s="852">
        <v>108.68769213662219</v>
      </c>
      <c r="G37" s="860">
        <v>90.505899702149534</v>
      </c>
      <c r="Q37" s="904"/>
      <c r="R37" s="904"/>
      <c r="S37" s="904"/>
    </row>
    <row r="38" spans="1:19" x14ac:dyDescent="0.25">
      <c r="A38" s="856" t="s">
        <v>15</v>
      </c>
      <c r="B38" s="851">
        <v>155</v>
      </c>
      <c r="C38" s="852">
        <v>176.11684040963561</v>
      </c>
      <c r="D38" s="852">
        <v>189.85754483252799</v>
      </c>
      <c r="E38" s="852">
        <v>160.40820701968471</v>
      </c>
      <c r="F38" s="852">
        <v>133.57508455371229</v>
      </c>
      <c r="G38" s="860">
        <v>99.244715952318444</v>
      </c>
      <c r="Q38" s="904"/>
      <c r="R38" s="904"/>
      <c r="S38" s="904"/>
    </row>
    <row r="39" spans="1:19" x14ac:dyDescent="0.25">
      <c r="A39" s="856" t="s">
        <v>16</v>
      </c>
      <c r="B39" s="851">
        <v>166</v>
      </c>
      <c r="C39" s="852">
        <v>141.1807872500838</v>
      </c>
      <c r="D39" s="852">
        <v>161.79884137663629</v>
      </c>
      <c r="E39" s="852">
        <v>173.92108507748833</v>
      </c>
      <c r="F39" s="852">
        <v>145.46069158281836</v>
      </c>
      <c r="G39" s="860">
        <v>120.93066199843369</v>
      </c>
      <c r="Q39" s="904"/>
      <c r="R39" s="904"/>
      <c r="S39" s="904"/>
    </row>
    <row r="40" spans="1:19" x14ac:dyDescent="0.25">
      <c r="A40" s="856" t="s">
        <v>17</v>
      </c>
      <c r="B40" s="851">
        <v>140</v>
      </c>
      <c r="C40" s="852">
        <v>145.01181497944674</v>
      </c>
      <c r="D40" s="852">
        <v>122.34927293518629</v>
      </c>
      <c r="E40" s="852">
        <v>141.53415971826462</v>
      </c>
      <c r="F40" s="852">
        <v>151.62695957742164</v>
      </c>
      <c r="G40" s="860">
        <v>125.45194092067092</v>
      </c>
      <c r="Q40" s="904"/>
      <c r="R40" s="904"/>
      <c r="S40" s="904"/>
    </row>
    <row r="41" spans="1:19" x14ac:dyDescent="0.25">
      <c r="A41" s="856" t="s">
        <v>18</v>
      </c>
      <c r="B41" s="851">
        <v>134</v>
      </c>
      <c r="C41" s="852">
        <v>118.0084128399814</v>
      </c>
      <c r="D41" s="852">
        <v>122.78277611104204</v>
      </c>
      <c r="E41" s="852">
        <v>102.68502618198949</v>
      </c>
      <c r="F41" s="852">
        <v>120.01555410918479</v>
      </c>
      <c r="G41" s="860">
        <v>128.07428985466385</v>
      </c>
      <c r="Q41" s="904"/>
      <c r="R41" s="904"/>
      <c r="S41" s="904"/>
    </row>
    <row r="42" spans="1:19" ht="15.75" thickBot="1" x14ac:dyDescent="0.3">
      <c r="A42" s="857" t="s">
        <v>19</v>
      </c>
      <c r="B42" s="853">
        <v>142</v>
      </c>
      <c r="C42" s="854">
        <v>213.51274430671737</v>
      </c>
      <c r="D42" s="854">
        <v>254.8660167167163</v>
      </c>
      <c r="E42" s="854">
        <v>289.6537105500978</v>
      </c>
      <c r="F42" s="854">
        <v>299.72462527182978</v>
      </c>
      <c r="G42" s="861">
        <v>320.65815348362963</v>
      </c>
      <c r="Q42" s="904"/>
      <c r="R42" s="904"/>
      <c r="S42" s="904"/>
    </row>
    <row r="43" spans="1:19" ht="15.75" thickTop="1" x14ac:dyDescent="0.25">
      <c r="A43" s="856" t="s">
        <v>20</v>
      </c>
      <c r="B43" s="851">
        <v>2783</v>
      </c>
      <c r="C43" s="852">
        <v>2715.1793961197955</v>
      </c>
      <c r="D43" s="852">
        <v>2639.0671299493752</v>
      </c>
      <c r="E43" s="852">
        <v>2561.4851422397332</v>
      </c>
      <c r="F43" s="852">
        <v>2486.0936982304052</v>
      </c>
      <c r="G43" s="860">
        <v>2414.4569254256235</v>
      </c>
      <c r="Q43" s="904"/>
      <c r="R43" s="904"/>
      <c r="S43" s="904"/>
    </row>
    <row r="44" spans="1:19" x14ac:dyDescent="0.25">
      <c r="A44" s="848"/>
      <c r="B44" s="848"/>
      <c r="C44" s="848"/>
      <c r="D44" s="848"/>
      <c r="E44" s="848"/>
      <c r="F44" s="848"/>
      <c r="G44" s="848"/>
      <c r="Q44" s="919" t="s">
        <v>223</v>
      </c>
      <c r="R44" s="918"/>
      <c r="S44" s="920">
        <f>(SUM(C$48:C$50,C$61:C$65)/SUM(C$51:C$60))*100</f>
        <v>77.830666816973576</v>
      </c>
    </row>
    <row r="45" spans="1:19" x14ac:dyDescent="0.25">
      <c r="A45" s="848"/>
      <c r="B45" s="848"/>
      <c r="C45" s="848"/>
      <c r="D45" s="848"/>
      <c r="E45" s="848"/>
      <c r="F45" s="848"/>
      <c r="G45" s="848"/>
      <c r="Q45" s="919" t="s">
        <v>224</v>
      </c>
      <c r="R45" s="918"/>
      <c r="S45" s="920">
        <f>(SUM(C$48:C$50)/SUM(C$51:C$60))*100</f>
        <v>30.911326807125693</v>
      </c>
    </row>
    <row r="46" spans="1:19" x14ac:dyDescent="0.25">
      <c r="A46" s="922" t="s">
        <v>212</v>
      </c>
      <c r="B46" s="923"/>
      <c r="C46" s="923"/>
      <c r="D46" s="923"/>
      <c r="E46" s="923"/>
      <c r="F46" s="923"/>
      <c r="G46" s="924"/>
      <c r="Q46" s="919" t="s">
        <v>225</v>
      </c>
      <c r="R46" s="918"/>
      <c r="S46" s="920">
        <f>(SUM(C$61:C$65)/SUM(C$51:C$60))*100</f>
        <v>46.919340009847879</v>
      </c>
    </row>
    <row r="47" spans="1:19" x14ac:dyDescent="0.25">
      <c r="A47" s="855" t="s">
        <v>1</v>
      </c>
      <c r="B47" s="849">
        <v>2010</v>
      </c>
      <c r="C47" s="849">
        <v>2015</v>
      </c>
      <c r="D47" s="849">
        <v>2020</v>
      </c>
      <c r="E47" s="849">
        <v>2025</v>
      </c>
      <c r="F47" s="849">
        <v>2030</v>
      </c>
      <c r="G47" s="858">
        <v>2035</v>
      </c>
      <c r="Q47" s="919" t="s">
        <v>226</v>
      </c>
      <c r="R47" s="918"/>
      <c r="S47" s="920">
        <f>(SUM(C$61:C$65)/SUM(C$48:C$50))*100</f>
        <v>151.78688479665007</v>
      </c>
    </row>
    <row r="48" spans="1:19" x14ac:dyDescent="0.25">
      <c r="A48" s="855" t="s">
        <v>2</v>
      </c>
      <c r="B48" s="849">
        <v>343</v>
      </c>
      <c r="C48" s="850">
        <v>278.51400209670214</v>
      </c>
      <c r="D48" s="850">
        <v>285.62649507210352</v>
      </c>
      <c r="E48" s="850">
        <v>297.33399013437679</v>
      </c>
      <c r="F48" s="850">
        <v>307.30677930512644</v>
      </c>
      <c r="G48" s="859">
        <v>316.1343573826382</v>
      </c>
      <c r="Q48" s="919" t="s">
        <v>227</v>
      </c>
      <c r="R48" s="918"/>
      <c r="S48" s="921">
        <f>(C$21/C$43)*100</f>
        <v>94.187328637392682</v>
      </c>
    </row>
    <row r="49" spans="1:19" x14ac:dyDescent="0.25">
      <c r="A49" s="855" t="s">
        <v>3</v>
      </c>
      <c r="B49" s="849">
        <v>317</v>
      </c>
      <c r="C49" s="850">
        <v>332.03252831440125</v>
      </c>
      <c r="D49" s="850">
        <v>266.86542100649228</v>
      </c>
      <c r="E49" s="850">
        <v>275.82373851314719</v>
      </c>
      <c r="F49" s="850">
        <v>286.87123976661178</v>
      </c>
      <c r="G49" s="859">
        <v>296.08449688724716</v>
      </c>
      <c r="Q49" s="919" t="s">
        <v>228</v>
      </c>
      <c r="R49" s="918"/>
      <c r="S49" s="921">
        <f>(SUM(C$48)/SUM(C$28:C$33))*1000</f>
        <v>364.44502651023561</v>
      </c>
    </row>
    <row r="50" spans="1:19" x14ac:dyDescent="0.25">
      <c r="A50" s="855" t="s">
        <v>4</v>
      </c>
      <c r="B50" s="849">
        <v>337</v>
      </c>
      <c r="C50" s="850">
        <v>305.94911632520399</v>
      </c>
      <c r="D50" s="850">
        <v>321.66716216791355</v>
      </c>
      <c r="E50" s="850">
        <v>255.65239334742179</v>
      </c>
      <c r="F50" s="850">
        <v>266.56846439851472</v>
      </c>
      <c r="G50" s="859">
        <v>276.90080712826995</v>
      </c>
      <c r="Q50" s="919" t="s">
        <v>229</v>
      </c>
      <c r="R50" s="918"/>
      <c r="S50" s="921">
        <f>(SUM(C$52:C$54)/SUM(C$48:C$51,C$55:C$65))*100</f>
        <v>17.726982944198141</v>
      </c>
    </row>
    <row r="51" spans="1:19" x14ac:dyDescent="0.25">
      <c r="A51" s="855" t="s">
        <v>5</v>
      </c>
      <c r="B51" s="849">
        <v>314</v>
      </c>
      <c r="C51" s="850">
        <v>326.58325890286079</v>
      </c>
      <c r="D51" s="850">
        <v>294.83168349818106</v>
      </c>
      <c r="E51" s="850">
        <v>311.27094299148479</v>
      </c>
      <c r="F51" s="850">
        <v>244.36824237065781</v>
      </c>
      <c r="G51" s="859">
        <v>257.35714379743632</v>
      </c>
      <c r="Q51" s="904"/>
      <c r="R51" s="904"/>
      <c r="S51" s="904"/>
    </row>
    <row r="52" spans="1:19" x14ac:dyDescent="0.25">
      <c r="A52" s="855" t="s">
        <v>6</v>
      </c>
      <c r="B52" s="849">
        <v>223</v>
      </c>
      <c r="C52" s="850">
        <v>305.31103041868221</v>
      </c>
      <c r="D52" s="850">
        <v>314.87666716537194</v>
      </c>
      <c r="E52" s="850">
        <v>282.60845570634206</v>
      </c>
      <c r="F52" s="850">
        <v>299.75088401166823</v>
      </c>
      <c r="G52" s="859">
        <v>232.19068442202629</v>
      </c>
      <c r="Q52" s="904"/>
      <c r="R52" s="904"/>
      <c r="S52" s="904"/>
    </row>
    <row r="53" spans="1:19" x14ac:dyDescent="0.25">
      <c r="A53" s="855" t="s">
        <v>7</v>
      </c>
      <c r="B53" s="849">
        <v>285</v>
      </c>
      <c r="C53" s="850">
        <v>212.4635319100276</v>
      </c>
      <c r="D53" s="850">
        <v>296.21129230581732</v>
      </c>
      <c r="E53" s="850">
        <v>302.60746600494099</v>
      </c>
      <c r="F53" s="850">
        <v>270.05668566698284</v>
      </c>
      <c r="G53" s="859">
        <v>288.12931060680927</v>
      </c>
      <c r="Q53" s="904"/>
      <c r="R53" s="904"/>
      <c r="S53" s="904"/>
    </row>
    <row r="54" spans="1:19" x14ac:dyDescent="0.25">
      <c r="A54" s="855" t="s">
        <v>8</v>
      </c>
      <c r="B54" s="849">
        <v>239</v>
      </c>
      <c r="C54" s="850">
        <v>276.14815553854964</v>
      </c>
      <c r="D54" s="850">
        <v>202.45968635405569</v>
      </c>
      <c r="E54" s="850">
        <v>288.02274486019871</v>
      </c>
      <c r="F54" s="850">
        <v>291.12023404230001</v>
      </c>
      <c r="G54" s="859">
        <v>258.27605855562786</v>
      </c>
      <c r="Q54" s="904"/>
      <c r="R54" s="904"/>
      <c r="S54" s="904"/>
    </row>
    <row r="55" spans="1:19" x14ac:dyDescent="0.25">
      <c r="A55" s="855" t="s">
        <v>9</v>
      </c>
      <c r="B55" s="849">
        <v>252</v>
      </c>
      <c r="C55" s="850">
        <v>229.94169072355055</v>
      </c>
      <c r="D55" s="850">
        <v>267.41704720252369</v>
      </c>
      <c r="E55" s="850">
        <v>192.52652276828962</v>
      </c>
      <c r="F55" s="850">
        <v>279.97629745313873</v>
      </c>
      <c r="G55" s="859">
        <v>279.63254776370877</v>
      </c>
      <c r="Q55" s="904"/>
      <c r="R55" s="904"/>
      <c r="S55" s="904"/>
    </row>
    <row r="56" spans="1:19" x14ac:dyDescent="0.25">
      <c r="A56" s="855" t="s">
        <v>10</v>
      </c>
      <c r="B56" s="849">
        <v>273</v>
      </c>
      <c r="C56" s="850">
        <v>241.59574424496788</v>
      </c>
      <c r="D56" s="850">
        <v>220.47119379988402</v>
      </c>
      <c r="E56" s="850">
        <v>258.15960643558736</v>
      </c>
      <c r="F56" s="850">
        <v>182.17096258141117</v>
      </c>
      <c r="G56" s="859">
        <v>271.48380123551453</v>
      </c>
      <c r="Q56" s="904"/>
      <c r="R56" s="904"/>
      <c r="S56" s="904"/>
    </row>
    <row r="57" spans="1:19" x14ac:dyDescent="0.25">
      <c r="A57" s="856" t="s">
        <v>11</v>
      </c>
      <c r="B57" s="851">
        <v>355</v>
      </c>
      <c r="C57" s="852">
        <v>259.66421964725805</v>
      </c>
      <c r="D57" s="852">
        <v>231.22230716192672</v>
      </c>
      <c r="E57" s="852">
        <v>210.99255722996043</v>
      </c>
      <c r="F57" s="852">
        <v>248.85367895314192</v>
      </c>
      <c r="G57" s="860">
        <v>171.81602377234987</v>
      </c>
      <c r="Q57" s="904"/>
      <c r="R57" s="904"/>
      <c r="S57" s="904"/>
    </row>
    <row r="58" spans="1:19" x14ac:dyDescent="0.25">
      <c r="A58" s="856" t="s">
        <v>12</v>
      </c>
      <c r="B58" s="851">
        <v>401</v>
      </c>
      <c r="C58" s="852">
        <v>337.08924075473305</v>
      </c>
      <c r="D58" s="852">
        <v>244.87554501884802</v>
      </c>
      <c r="E58" s="852">
        <v>219.50884722205305</v>
      </c>
      <c r="F58" s="852">
        <v>200.27627513103192</v>
      </c>
      <c r="G58" s="860">
        <v>238.0374178933381</v>
      </c>
      <c r="Q58" s="904"/>
      <c r="R58" s="904"/>
      <c r="S58" s="904"/>
    </row>
    <row r="59" spans="1:19" x14ac:dyDescent="0.25">
      <c r="A59" s="856" t="s">
        <v>13</v>
      </c>
      <c r="B59" s="851">
        <v>422</v>
      </c>
      <c r="C59" s="852">
        <v>379.82291138193784</v>
      </c>
      <c r="D59" s="852">
        <v>318.08878566917781</v>
      </c>
      <c r="E59" s="852">
        <v>229.38880667744513</v>
      </c>
      <c r="F59" s="852">
        <v>207.14002331675624</v>
      </c>
      <c r="G59" s="860">
        <v>188.9402080724353</v>
      </c>
      <c r="Q59" s="904"/>
      <c r="R59" s="904"/>
      <c r="S59" s="904"/>
    </row>
    <row r="60" spans="1:19" x14ac:dyDescent="0.25">
      <c r="A60" s="856" t="s">
        <v>14</v>
      </c>
      <c r="B60" s="851">
        <v>374</v>
      </c>
      <c r="C60" s="852">
        <v>396.29871530109494</v>
      </c>
      <c r="D60" s="852">
        <v>354.26338462595896</v>
      </c>
      <c r="E60" s="852">
        <v>295.53785016205222</v>
      </c>
      <c r="F60" s="852">
        <v>211.46224162275527</v>
      </c>
      <c r="G60" s="860">
        <v>192.5590440388537</v>
      </c>
      <c r="Q60" s="904"/>
      <c r="R60" s="904"/>
      <c r="S60" s="904"/>
    </row>
    <row r="61" spans="1:19" x14ac:dyDescent="0.25">
      <c r="A61" s="856" t="s">
        <v>15</v>
      </c>
      <c r="B61" s="851">
        <v>291</v>
      </c>
      <c r="C61" s="852">
        <v>345.1385786546557</v>
      </c>
      <c r="D61" s="852">
        <v>364.26710042552975</v>
      </c>
      <c r="E61" s="852">
        <v>323.19295584246129</v>
      </c>
      <c r="F61" s="852">
        <v>268.57340681975415</v>
      </c>
      <c r="G61" s="860">
        <v>190.61911028396383</v>
      </c>
      <c r="Q61" s="904"/>
      <c r="R61" s="904"/>
      <c r="S61" s="904"/>
    </row>
    <row r="62" spans="1:19" x14ac:dyDescent="0.25">
      <c r="A62" s="856" t="s">
        <v>16</v>
      </c>
      <c r="B62" s="851">
        <v>304</v>
      </c>
      <c r="C62" s="852">
        <v>260.80806791283374</v>
      </c>
      <c r="D62" s="852">
        <v>312.02118692335102</v>
      </c>
      <c r="E62" s="852">
        <v>327.87351587909075</v>
      </c>
      <c r="F62" s="852">
        <v>288.4981446939438</v>
      </c>
      <c r="G62" s="860">
        <v>238.83505227393195</v>
      </c>
      <c r="Q62" s="904"/>
      <c r="R62" s="904"/>
      <c r="S62" s="904"/>
    </row>
    <row r="63" spans="1:19" x14ac:dyDescent="0.25">
      <c r="A63" s="856" t="s">
        <v>17</v>
      </c>
      <c r="B63" s="851">
        <v>245</v>
      </c>
      <c r="C63" s="852">
        <v>258.70109155218722</v>
      </c>
      <c r="D63" s="852">
        <v>220.05814243958585</v>
      </c>
      <c r="E63" s="852">
        <v>265.61757512538634</v>
      </c>
      <c r="F63" s="852">
        <v>277.82279795314429</v>
      </c>
      <c r="G63" s="860">
        <v>242.16168604923965</v>
      </c>
      <c r="Q63" s="904"/>
      <c r="R63" s="904"/>
      <c r="S63" s="904"/>
    </row>
    <row r="64" spans="1:19" x14ac:dyDescent="0.25">
      <c r="A64" s="856" t="s">
        <v>18</v>
      </c>
      <c r="B64" s="851">
        <v>241</v>
      </c>
      <c r="C64" s="852">
        <v>194.30658467596041</v>
      </c>
      <c r="D64" s="852">
        <v>206.59091858779698</v>
      </c>
      <c r="E64" s="852">
        <v>174.01309665979514</v>
      </c>
      <c r="F64" s="852">
        <v>211.7175633343146</v>
      </c>
      <c r="G64" s="860">
        <v>220.5470162091969</v>
      </c>
      <c r="Q64" s="919" t="s">
        <v>223</v>
      </c>
      <c r="R64" s="918"/>
      <c r="S64" s="920">
        <f>(SUM(D$48:D$50,D$61:D$65)/SUM(D$51:D$60))*100</f>
        <v>85.779552818763932</v>
      </c>
    </row>
    <row r="65" spans="1:19" ht="15.75" thickBot="1" x14ac:dyDescent="0.3">
      <c r="A65" s="857" t="s">
        <v>19</v>
      </c>
      <c r="B65" s="853">
        <v>222</v>
      </c>
      <c r="C65" s="854">
        <v>332.16586868231485</v>
      </c>
      <c r="D65" s="854">
        <v>377.31005062050593</v>
      </c>
      <c r="E65" s="854">
        <v>419.15980082038982</v>
      </c>
      <c r="F65" s="854">
        <v>425.32284557413368</v>
      </c>
      <c r="G65" s="861">
        <v>456.91869097417242</v>
      </c>
      <c r="Q65" s="919" t="s">
        <v>224</v>
      </c>
      <c r="R65" s="918"/>
      <c r="S65" s="920">
        <f>(SUM(D$48:D$50)/SUM(D$51:D$60))*100</f>
        <v>31.848780382326609</v>
      </c>
    </row>
    <row r="66" spans="1:19" ht="15.75" thickTop="1" x14ac:dyDescent="0.25">
      <c r="A66" s="856" t="s">
        <v>20</v>
      </c>
      <c r="B66" s="851">
        <v>5438</v>
      </c>
      <c r="C66" s="852">
        <v>5272.5343370379205</v>
      </c>
      <c r="D66" s="852">
        <v>5099.1240700450253</v>
      </c>
      <c r="E66" s="852">
        <v>4929.2908663804237</v>
      </c>
      <c r="F66" s="852">
        <v>4767.8567669953873</v>
      </c>
      <c r="G66" s="860">
        <v>4616.6234573467591</v>
      </c>
      <c r="Q66" s="919" t="s">
        <v>225</v>
      </c>
      <c r="R66" s="918"/>
      <c r="S66" s="920">
        <f>(SUM(D$61:D$65)/SUM(D$51:D$60))*100</f>
        <v>53.930772436437316</v>
      </c>
    </row>
    <row r="67" spans="1:19" x14ac:dyDescent="0.25">
      <c r="Q67" s="919" t="s">
        <v>226</v>
      </c>
      <c r="R67" s="918"/>
      <c r="S67" s="920">
        <f>(SUM(D$61:D$65)/SUM(D$48:D$50))*100</f>
        <v>169.33387021113174</v>
      </c>
    </row>
    <row r="68" spans="1:19" x14ac:dyDescent="0.25">
      <c r="Q68" s="919" t="s">
        <v>227</v>
      </c>
      <c r="R68" s="918"/>
      <c r="S68" s="921">
        <f>(D$21/D$43)*100</f>
        <v>93.216914120060281</v>
      </c>
    </row>
    <row r="69" spans="1:19" x14ac:dyDescent="0.25">
      <c r="Q69" s="919" t="s">
        <v>228</v>
      </c>
      <c r="R69" s="918"/>
      <c r="S69" s="921">
        <f>(SUM(D$48)/SUM(D$28:D$33))*1000</f>
        <v>368.67383749502079</v>
      </c>
    </row>
    <row r="70" spans="1:19" x14ac:dyDescent="0.25">
      <c r="Q70" s="919" t="s">
        <v>229</v>
      </c>
      <c r="R70" s="918"/>
      <c r="S70" s="921">
        <f>(SUM(D$52:D$54)/SUM(D$48:D$51,D$55:D$65))*100</f>
        <v>18.983389054212406</v>
      </c>
    </row>
    <row r="71" spans="1:19" x14ac:dyDescent="0.25">
      <c r="Q71" s="904"/>
      <c r="R71" s="904"/>
      <c r="S71" s="904"/>
    </row>
    <row r="72" spans="1:19" x14ac:dyDescent="0.25">
      <c r="Q72" s="904"/>
      <c r="R72" s="904"/>
      <c r="S72" s="904"/>
    </row>
    <row r="73" spans="1:19" x14ac:dyDescent="0.25">
      <c r="Q73" s="904"/>
      <c r="R73" s="904"/>
      <c r="S73" s="904"/>
    </row>
    <row r="74" spans="1:19" x14ac:dyDescent="0.25">
      <c r="Q74" s="904"/>
      <c r="R74" s="904"/>
      <c r="S74" s="904"/>
    </row>
    <row r="75" spans="1:19" x14ac:dyDescent="0.25">
      <c r="Q75" s="904"/>
      <c r="R75" s="904"/>
      <c r="S75" s="904"/>
    </row>
    <row r="76" spans="1:19" x14ac:dyDescent="0.25">
      <c r="Q76" s="904"/>
      <c r="R76" s="904"/>
      <c r="S76" s="904"/>
    </row>
    <row r="77" spans="1:19" x14ac:dyDescent="0.25">
      <c r="Q77" s="904"/>
      <c r="R77" s="904"/>
      <c r="S77" s="904"/>
    </row>
    <row r="78" spans="1:19" x14ac:dyDescent="0.25">
      <c r="Q78" s="904"/>
      <c r="R78" s="904"/>
      <c r="S78" s="904"/>
    </row>
    <row r="79" spans="1:19" x14ac:dyDescent="0.25">
      <c r="Q79" s="904"/>
      <c r="R79" s="904"/>
      <c r="S79" s="904"/>
    </row>
    <row r="80" spans="1:19" x14ac:dyDescent="0.25">
      <c r="Q80" s="904"/>
      <c r="R80" s="904"/>
      <c r="S80" s="904"/>
    </row>
    <row r="81" spans="17:19" x14ac:dyDescent="0.25">
      <c r="Q81" s="904"/>
      <c r="R81" s="904"/>
      <c r="S81" s="904"/>
    </row>
    <row r="82" spans="17:19" x14ac:dyDescent="0.25">
      <c r="Q82" s="904"/>
      <c r="R82" s="904"/>
      <c r="S82" s="904"/>
    </row>
    <row r="83" spans="17:19" x14ac:dyDescent="0.25">
      <c r="Q83" s="904"/>
      <c r="R83" s="904"/>
      <c r="S83" s="904"/>
    </row>
    <row r="84" spans="17:19" x14ac:dyDescent="0.25">
      <c r="Q84" s="919" t="s">
        <v>223</v>
      </c>
      <c r="R84" s="918"/>
      <c r="S84" s="920">
        <f>(SUM(E$48:E$50,E$61:E$65)/SUM(E$51:E$60))*100</f>
        <v>90.274283215856755</v>
      </c>
    </row>
    <row r="85" spans="17:19" x14ac:dyDescent="0.25">
      <c r="Q85" s="919" t="s">
        <v>224</v>
      </c>
      <c r="R85" s="918"/>
      <c r="S85" s="920">
        <f>(SUM(E$48:E$50)/SUM(E$51:E$60))*100</f>
        <v>31.992685390147219</v>
      </c>
    </row>
    <row r="86" spans="17:19" x14ac:dyDescent="0.25">
      <c r="Q86" s="919" t="s">
        <v>225</v>
      </c>
      <c r="R86" s="918"/>
      <c r="S86" s="920">
        <f>(SUM(E$61:E$65)/SUM(E$51:E$60))*100</f>
        <v>58.281597825709518</v>
      </c>
    </row>
    <row r="87" spans="17:19" x14ac:dyDescent="0.25">
      <c r="Q87" s="919" t="s">
        <v>226</v>
      </c>
      <c r="R87" s="918"/>
      <c r="S87" s="920">
        <f>(SUM(E$61:E$65)/SUM(E$48:E$50))*100</f>
        <v>182.17163428131138</v>
      </c>
    </row>
    <row r="88" spans="17:19" x14ac:dyDescent="0.25">
      <c r="Q88" s="919" t="s">
        <v>227</v>
      </c>
      <c r="R88" s="918"/>
      <c r="S88" s="921">
        <f>(E$21/E$43)*100</f>
        <v>92.438784246482413</v>
      </c>
    </row>
    <row r="89" spans="17:19" x14ac:dyDescent="0.25">
      <c r="Q89" s="919" t="s">
        <v>228</v>
      </c>
      <c r="R89" s="918"/>
      <c r="S89" s="921">
        <f>(SUM(E$48)/SUM(E$28:E$33))*1000</f>
        <v>363.17659467503171</v>
      </c>
    </row>
    <row r="90" spans="17:19" x14ac:dyDescent="0.25">
      <c r="Q90" s="919" t="s">
        <v>229</v>
      </c>
      <c r="R90" s="918"/>
      <c r="S90" s="921">
        <f>(SUM(E$52:E$54)/SUM(E$48:E$51,E$55:E$65))*100</f>
        <v>21.529275846415764</v>
      </c>
    </row>
    <row r="91" spans="17:19" x14ac:dyDescent="0.25">
      <c r="Q91" s="904"/>
      <c r="R91" s="904"/>
      <c r="S91" s="904"/>
    </row>
    <row r="92" spans="17:19" x14ac:dyDescent="0.25">
      <c r="Q92" s="904"/>
      <c r="R92" s="904"/>
      <c r="S92" s="904"/>
    </row>
    <row r="93" spans="17:19" x14ac:dyDescent="0.25">
      <c r="Q93" s="904"/>
      <c r="R93" s="904"/>
      <c r="S93" s="904"/>
    </row>
    <row r="94" spans="17:19" x14ac:dyDescent="0.25">
      <c r="Q94" s="904"/>
      <c r="R94" s="904"/>
      <c r="S94" s="904"/>
    </row>
    <row r="95" spans="17:19" x14ac:dyDescent="0.25">
      <c r="Q95" s="904"/>
      <c r="R95" s="904"/>
      <c r="S95" s="904"/>
    </row>
    <row r="96" spans="17:19" x14ac:dyDescent="0.25">
      <c r="Q96" s="904"/>
      <c r="R96" s="904"/>
      <c r="S96" s="904"/>
    </row>
    <row r="97" spans="17:19" x14ac:dyDescent="0.25">
      <c r="Q97" s="904"/>
      <c r="R97" s="904"/>
      <c r="S97" s="904"/>
    </row>
    <row r="98" spans="17:19" x14ac:dyDescent="0.25">
      <c r="Q98" s="904"/>
      <c r="R98" s="904"/>
      <c r="S98" s="904"/>
    </row>
    <row r="99" spans="17:19" x14ac:dyDescent="0.25">
      <c r="Q99" s="904"/>
      <c r="R99" s="904"/>
      <c r="S99" s="904"/>
    </row>
    <row r="100" spans="17:19" x14ac:dyDescent="0.25">
      <c r="Q100" s="904"/>
      <c r="R100" s="904"/>
      <c r="S100" s="904"/>
    </row>
    <row r="101" spans="17:19" x14ac:dyDescent="0.25">
      <c r="Q101" s="904"/>
      <c r="R101" s="904"/>
      <c r="S101" s="904"/>
    </row>
    <row r="102" spans="17:19" x14ac:dyDescent="0.25">
      <c r="Q102" s="904"/>
      <c r="R102" s="904"/>
      <c r="S102" s="904"/>
    </row>
    <row r="103" spans="17:19" x14ac:dyDescent="0.25">
      <c r="Q103" s="904"/>
      <c r="R103" s="904"/>
      <c r="S103" s="904"/>
    </row>
    <row r="104" spans="17:19" x14ac:dyDescent="0.25">
      <c r="Q104" s="919" t="s">
        <v>223</v>
      </c>
      <c r="R104" s="918"/>
      <c r="S104" s="920">
        <f>(SUM(F$48:F$50,F$61:F$65)/SUM(F$51:F$60))*100</f>
        <v>95.791092582618091</v>
      </c>
    </row>
    <row r="105" spans="17:19" x14ac:dyDescent="0.25">
      <c r="Q105" s="919" t="s">
        <v>224</v>
      </c>
      <c r="R105" s="918"/>
      <c r="S105" s="920">
        <f>(SUM(F$48:F$50)/SUM(F$51:F$60))*100</f>
        <v>35.346383641782388</v>
      </c>
    </row>
    <row r="106" spans="17:19" x14ac:dyDescent="0.25">
      <c r="Q106" s="919" t="s">
        <v>225</v>
      </c>
      <c r="R106" s="918"/>
      <c r="S106" s="920">
        <f>(SUM(F$61:F$65)/SUM(F$51:F$60))*100</f>
        <v>60.44470894083571</v>
      </c>
    </row>
    <row r="107" spans="17:19" x14ac:dyDescent="0.25">
      <c r="Q107" s="919" t="s">
        <v>226</v>
      </c>
      <c r="R107" s="918"/>
      <c r="S107" s="920">
        <f>(SUM(F$61:F$65)/SUM(F$48:F$50))*100</f>
        <v>171.00676989593072</v>
      </c>
    </row>
    <row r="108" spans="17:19" x14ac:dyDescent="0.25">
      <c r="Q108" s="919" t="s">
        <v>227</v>
      </c>
      <c r="R108" s="918"/>
      <c r="S108" s="921">
        <f>(F$21/F$43)*100</f>
        <v>91.781056779522658</v>
      </c>
    </row>
    <row r="109" spans="17:19" x14ac:dyDescent="0.25">
      <c r="Q109" s="919" t="s">
        <v>228</v>
      </c>
      <c r="R109" s="918"/>
      <c r="S109" s="921">
        <f>(SUM(F$48)/SUM(F$28:F$33))*1000</f>
        <v>392.40433635824849</v>
      </c>
    </row>
    <row r="110" spans="17:19" x14ac:dyDescent="0.25">
      <c r="Q110" s="919" t="s">
        <v>229</v>
      </c>
      <c r="R110" s="918"/>
      <c r="S110" s="921">
        <f>(SUM(F$52:F$54)/SUM(F$48:F$51,F$55:F$65))*100</f>
        <v>22.035921610394443</v>
      </c>
    </row>
    <row r="111" spans="17:19" x14ac:dyDescent="0.25">
      <c r="Q111" s="904"/>
      <c r="R111" s="904"/>
      <c r="S111" s="904"/>
    </row>
    <row r="112" spans="17:19" x14ac:dyDescent="0.25">
      <c r="Q112" s="904"/>
      <c r="R112" s="904"/>
      <c r="S112" s="904"/>
    </row>
    <row r="113" spans="17:19" x14ac:dyDescent="0.25">
      <c r="Q113" s="904"/>
      <c r="R113" s="904"/>
      <c r="S113" s="904"/>
    </row>
    <row r="114" spans="17:19" x14ac:dyDescent="0.25">
      <c r="Q114" s="904"/>
      <c r="R114" s="904"/>
      <c r="S114" s="904"/>
    </row>
    <row r="115" spans="17:19" x14ac:dyDescent="0.25">
      <c r="Q115" s="904"/>
      <c r="R115" s="904"/>
      <c r="S115" s="904"/>
    </row>
    <row r="116" spans="17:19" x14ac:dyDescent="0.25">
      <c r="Q116" s="904"/>
      <c r="R116" s="904"/>
      <c r="S116" s="904"/>
    </row>
    <row r="117" spans="17:19" x14ac:dyDescent="0.25">
      <c r="Q117" s="904"/>
      <c r="R117" s="904"/>
      <c r="S117" s="904"/>
    </row>
    <row r="118" spans="17:19" x14ac:dyDescent="0.25">
      <c r="Q118" s="904"/>
      <c r="R118" s="904"/>
      <c r="S118" s="904"/>
    </row>
    <row r="119" spans="17:19" x14ac:dyDescent="0.25">
      <c r="Q119" s="904"/>
      <c r="R119" s="904"/>
      <c r="S119" s="904"/>
    </row>
    <row r="120" spans="17:19" x14ac:dyDescent="0.25">
      <c r="Q120" s="904"/>
      <c r="R120" s="904"/>
      <c r="S120" s="904"/>
    </row>
    <row r="121" spans="17:19" x14ac:dyDescent="0.25">
      <c r="Q121" s="904"/>
      <c r="R121" s="904"/>
      <c r="S121" s="904"/>
    </row>
    <row r="122" spans="17:19" x14ac:dyDescent="0.25">
      <c r="Q122" s="904"/>
      <c r="R122" s="904"/>
      <c r="S122" s="904"/>
    </row>
    <row r="123" spans="17:19" x14ac:dyDescent="0.25">
      <c r="Q123" s="904"/>
      <c r="R123" s="904"/>
      <c r="S123" s="904"/>
    </row>
    <row r="124" spans="17:19" x14ac:dyDescent="0.25">
      <c r="Q124" s="919" t="s">
        <v>223</v>
      </c>
      <c r="R124" s="918"/>
      <c r="S124" s="920">
        <f>(SUM(G$48:G$50,G$61:G$65)/SUM(G$51:G$60))*100</f>
        <v>94.104452077436051</v>
      </c>
    </row>
    <row r="125" spans="17:19" x14ac:dyDescent="0.25">
      <c r="Q125" s="919" t="s">
        <v>224</v>
      </c>
      <c r="R125" s="918"/>
      <c r="S125" s="920">
        <f>(SUM(G$48:G$50)/SUM(G$51:G$60))*100</f>
        <v>37.38275090040586</v>
      </c>
    </row>
    <row r="126" spans="17:19" x14ac:dyDescent="0.25">
      <c r="Q126" s="919" t="s">
        <v>225</v>
      </c>
      <c r="R126" s="918"/>
      <c r="S126" s="920">
        <f>(SUM(G$61:G$65)/SUM(G$51:G$60))*100</f>
        <v>56.721701177030191</v>
      </c>
    </row>
    <row r="127" spans="17:19" x14ac:dyDescent="0.25">
      <c r="Q127" s="919" t="s">
        <v>226</v>
      </c>
      <c r="R127" s="918"/>
      <c r="S127" s="920">
        <f>(SUM(G$61:G$65)/SUM(G$48:G$50))*100</f>
        <v>151.73228243193407</v>
      </c>
    </row>
    <row r="128" spans="17:19" x14ac:dyDescent="0.25">
      <c r="Q128" s="919" t="s">
        <v>227</v>
      </c>
      <c r="R128" s="918"/>
      <c r="S128" s="921">
        <f>(G$21/G$43)*100</f>
        <v>91.207530303442311</v>
      </c>
    </row>
    <row r="129" spans="17:19" x14ac:dyDescent="0.25">
      <c r="Q129" s="919" t="s">
        <v>228</v>
      </c>
      <c r="R129" s="918"/>
      <c r="S129" s="921">
        <f>(SUM(G$48)/SUM(G$28:G$33))*1000</f>
        <v>402.54650382444515</v>
      </c>
    </row>
    <row r="130" spans="17:19" x14ac:dyDescent="0.25">
      <c r="Q130" s="919" t="s">
        <v>229</v>
      </c>
      <c r="R130" s="918"/>
      <c r="S130" s="921">
        <f>(SUM(G$52:G$54)/SUM(G$48:G$51,G$55:G$65))*100</f>
        <v>20.286359936388948</v>
      </c>
    </row>
    <row r="147" spans="4:8" x14ac:dyDescent="0.25">
      <c r="D147" s="19"/>
      <c r="E147" s="19"/>
      <c r="F147" s="19"/>
      <c r="G147" s="19"/>
      <c r="H147" s="19"/>
    </row>
  </sheetData>
  <mergeCells count="3">
    <mergeCell ref="A1:G1"/>
    <mergeCell ref="A23:G23"/>
    <mergeCell ref="A46:G46"/>
  </mergeCells>
  <pageMargins left="0.7" right="0.7" top="0.75" bottom="0.75" header="0.3" footer="0.3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1:Z147"/>
  <sheetViews>
    <sheetView workbookViewId="0">
      <selection sqref="A1:G1"/>
    </sheetView>
  </sheetViews>
  <sheetFormatPr defaultRowHeight="15" x14ac:dyDescent="0.25"/>
  <cols>
    <col min="1" max="9" width="9.140625" style="18"/>
    <col min="10" max="11" width="11.140625" style="18" bestFit="1" customWidth="1"/>
    <col min="12" max="12" width="11.140625" style="18" customWidth="1"/>
    <col min="13" max="14" width="11.140625" style="18" bestFit="1" customWidth="1"/>
    <col min="15" max="15" width="11.140625" style="18" customWidth="1"/>
    <col min="16" max="17" width="11.140625" style="18" bestFit="1" customWidth="1"/>
    <col min="18" max="18" width="11.140625" style="18" customWidth="1"/>
    <col min="19" max="20" width="11.140625" style="18" bestFit="1" customWidth="1"/>
    <col min="21" max="21" width="11.140625" style="18" customWidth="1"/>
    <col min="22" max="23" width="11.140625" style="18" bestFit="1" customWidth="1"/>
    <col min="24" max="24" width="11.140625" style="18" customWidth="1"/>
    <col min="25" max="26" width="11.140625" style="18" bestFit="1" customWidth="1"/>
    <col min="27" max="16384" width="9.140625" style="18"/>
  </cols>
  <sheetData>
    <row r="1" spans="1:26" x14ac:dyDescent="0.25">
      <c r="A1" s="922" t="s">
        <v>213</v>
      </c>
      <c r="B1" s="923"/>
      <c r="C1" s="923"/>
      <c r="D1" s="923"/>
      <c r="E1" s="923"/>
      <c r="F1" s="923"/>
      <c r="G1" s="924"/>
      <c r="J1" s="20" t="s">
        <v>23</v>
      </c>
      <c r="K1" s="20" t="s">
        <v>24</v>
      </c>
      <c r="L1" s="20"/>
      <c r="M1" s="20" t="s">
        <v>23</v>
      </c>
      <c r="N1" s="20" t="s">
        <v>24</v>
      </c>
      <c r="O1" s="20"/>
      <c r="P1" s="20" t="s">
        <v>23</v>
      </c>
      <c r="Q1" s="20" t="s">
        <v>24</v>
      </c>
      <c r="R1" s="20"/>
      <c r="S1" s="20" t="s">
        <v>23</v>
      </c>
      <c r="T1" s="20" t="s">
        <v>24</v>
      </c>
      <c r="U1" s="20"/>
      <c r="V1" s="20" t="s">
        <v>23</v>
      </c>
      <c r="W1" s="20" t="s">
        <v>24</v>
      </c>
      <c r="X1" s="20"/>
      <c r="Y1" s="20" t="s">
        <v>23</v>
      </c>
      <c r="Z1" s="20" t="s">
        <v>24</v>
      </c>
    </row>
    <row r="2" spans="1:26" x14ac:dyDescent="0.25">
      <c r="A2" s="869" t="s">
        <v>1</v>
      </c>
      <c r="B2" s="863">
        <v>2010</v>
      </c>
      <c r="C2" s="863">
        <v>2015</v>
      </c>
      <c r="D2" s="863">
        <v>2020</v>
      </c>
      <c r="E2" s="863">
        <v>2025</v>
      </c>
      <c r="F2" s="863">
        <v>2030</v>
      </c>
      <c r="G2" s="872">
        <v>2035</v>
      </c>
      <c r="J2" s="1">
        <f>B2</f>
        <v>2010</v>
      </c>
      <c r="K2" s="1">
        <f>B24</f>
        <v>2010</v>
      </c>
      <c r="L2" s="1"/>
      <c r="M2" s="1">
        <v>2015</v>
      </c>
      <c r="N2" s="1">
        <v>2015</v>
      </c>
      <c r="O2" s="1"/>
      <c r="P2" s="1">
        <v>2020</v>
      </c>
      <c r="Q2" s="1">
        <v>2020</v>
      </c>
      <c r="R2" s="1"/>
      <c r="S2" s="1">
        <v>2025</v>
      </c>
      <c r="T2" s="1">
        <v>2025</v>
      </c>
      <c r="U2" s="1"/>
      <c r="V2" s="1">
        <v>2030</v>
      </c>
      <c r="W2" s="1">
        <v>2030</v>
      </c>
      <c r="X2" s="1"/>
      <c r="Y2" s="1">
        <v>2035</v>
      </c>
      <c r="Z2" s="1">
        <v>2035</v>
      </c>
    </row>
    <row r="3" spans="1:26" x14ac:dyDescent="0.25">
      <c r="A3" s="869" t="s">
        <v>2</v>
      </c>
      <c r="B3" s="863">
        <v>669</v>
      </c>
      <c r="C3" s="864">
        <v>629.38887938574157</v>
      </c>
      <c r="D3" s="864">
        <v>668.0006494753469</v>
      </c>
      <c r="E3" s="864">
        <v>695.60089582241403</v>
      </c>
      <c r="F3" s="864">
        <v>698.87391121236897</v>
      </c>
      <c r="G3" s="873">
        <v>683.18947417906429</v>
      </c>
      <c r="I3" s="21" t="s">
        <v>2</v>
      </c>
      <c r="J3" s="20">
        <f>-B3/B$66</f>
        <v>-2.9815491576789376E-2</v>
      </c>
      <c r="K3" s="20">
        <f>B25/B$66</f>
        <v>2.8968713789107765E-2</v>
      </c>
      <c r="L3" s="21" t="s">
        <v>2</v>
      </c>
      <c r="M3" s="20">
        <f>-C3/C$66</f>
        <v>-2.7454650230397355E-2</v>
      </c>
      <c r="N3" s="20">
        <f>C25/C$66</f>
        <v>2.6381845402373646E-2</v>
      </c>
      <c r="O3" s="21" t="s">
        <v>2</v>
      </c>
      <c r="P3" s="20">
        <f>-D3/D$66</f>
        <v>-2.8573354804074306E-2</v>
      </c>
      <c r="Q3" s="20">
        <f>D25/D$66</f>
        <v>2.7452850157269924E-2</v>
      </c>
      <c r="R3" s="21" t="s">
        <v>2</v>
      </c>
      <c r="S3" s="20">
        <f>-E3/E$66</f>
        <v>-2.927167115183392E-2</v>
      </c>
      <c r="T3" s="20">
        <f>E25/E$66</f>
        <v>2.812376256221262E-2</v>
      </c>
      <c r="U3" s="21" t="s">
        <v>2</v>
      </c>
      <c r="V3" s="20">
        <f>-F3/F$66</f>
        <v>-2.9088437835151481E-2</v>
      </c>
      <c r="W3" s="20">
        <f>F25/F$66</f>
        <v>2.7947714783140912E-2</v>
      </c>
      <c r="X3" s="21" t="s">
        <v>2</v>
      </c>
      <c r="Y3" s="20">
        <f>-G3/G$66</f>
        <v>-2.8304017271229241E-2</v>
      </c>
      <c r="Z3" s="20">
        <f>G25/G$66</f>
        <v>2.719405580961385E-2</v>
      </c>
    </row>
    <row r="4" spans="1:26" x14ac:dyDescent="0.25">
      <c r="A4" s="869" t="s">
        <v>3</v>
      </c>
      <c r="B4" s="863">
        <v>676</v>
      </c>
      <c r="C4" s="864">
        <v>670.69285800636794</v>
      </c>
      <c r="D4" s="864">
        <v>631.09559723741813</v>
      </c>
      <c r="E4" s="864">
        <v>669.30501666811517</v>
      </c>
      <c r="F4" s="864">
        <v>696.96602992948851</v>
      </c>
      <c r="G4" s="873">
        <v>700.33439268244285</v>
      </c>
      <c r="I4" s="21" t="s">
        <v>3</v>
      </c>
      <c r="J4" s="20">
        <f t="shared" ref="J4:J20" si="0">-B4/B$66</f>
        <v>-3.0127462340672075E-2</v>
      </c>
      <c r="K4" s="20">
        <f t="shared" ref="K4:K20" si="1">B26/B$66</f>
        <v>2.8835012033158035E-2</v>
      </c>
      <c r="L4" s="21" t="s">
        <v>3</v>
      </c>
      <c r="M4" s="20">
        <f t="shared" ref="M4:M20" si="2">-C4/C$66</f>
        <v>-2.9256376195526946E-2</v>
      </c>
      <c r="N4" s="20">
        <f t="shared" ref="N4:N20" si="3">C26/C$66</f>
        <v>2.844598350699019E-2</v>
      </c>
      <c r="O4" s="21" t="s">
        <v>3</v>
      </c>
      <c r="P4" s="20">
        <f t="shared" ref="P4:P20" si="4">-D4/D$66</f>
        <v>-2.69947618004815E-2</v>
      </c>
      <c r="Q4" s="20">
        <f t="shared" ref="Q4:Q20" si="5">D26/D$66</f>
        <v>2.5962589427091814E-2</v>
      </c>
      <c r="R4" s="21" t="s">
        <v>3</v>
      </c>
      <c r="S4" s="20">
        <f t="shared" ref="S4:S20" si="6">-E4/E$66</f>
        <v>-2.8165110864353336E-2</v>
      </c>
      <c r="T4" s="20">
        <f t="shared" ref="T4:T20" si="7">E26/E$66</f>
        <v>2.7082555796630551E-2</v>
      </c>
      <c r="U4" s="21" t="s">
        <v>3</v>
      </c>
      <c r="V4" s="20">
        <f t="shared" ref="V4:V20" si="8">-F4/F$66</f>
        <v>-2.9009028251815276E-2</v>
      </c>
      <c r="W4" s="20">
        <f t="shared" ref="W4:W20" si="9">F26/F$66</f>
        <v>2.7893987900932633E-2</v>
      </c>
      <c r="X4" s="21" t="s">
        <v>3</v>
      </c>
      <c r="Y4" s="20">
        <f t="shared" ref="Y4:Y20" si="10">-G4/G$66</f>
        <v>-2.9014318128859632E-2</v>
      </c>
      <c r="Z4" s="20">
        <f t="shared" ref="Z4:Z20" si="11">G26/G$66</f>
        <v>2.7899074120955943E-2</v>
      </c>
    </row>
    <row r="5" spans="1:26" x14ac:dyDescent="0.25">
      <c r="A5" s="869" t="s">
        <v>4</v>
      </c>
      <c r="B5" s="863">
        <v>718</v>
      </c>
      <c r="C5" s="864">
        <v>679.29942080610397</v>
      </c>
      <c r="D5" s="864">
        <v>673.70184287269183</v>
      </c>
      <c r="E5" s="864">
        <v>634.04379089398356</v>
      </c>
      <c r="F5" s="864">
        <v>671.94662397068896</v>
      </c>
      <c r="G5" s="873">
        <v>699.73977351421831</v>
      </c>
      <c r="I5" s="21" t="s">
        <v>4</v>
      </c>
      <c r="J5" s="20">
        <f t="shared" si="0"/>
        <v>-3.1999286923968265E-2</v>
      </c>
      <c r="K5" s="20">
        <f t="shared" si="1"/>
        <v>3.1107941884303415E-2</v>
      </c>
      <c r="L5" s="21" t="s">
        <v>4</v>
      </c>
      <c r="M5" s="20">
        <f t="shared" si="2"/>
        <v>-2.9631804136966446E-2</v>
      </c>
      <c r="N5" s="20">
        <f t="shared" si="3"/>
        <v>2.8392487526130189E-2</v>
      </c>
      <c r="O5" s="21" t="s">
        <v>4</v>
      </c>
      <c r="P5" s="20">
        <f t="shared" si="4"/>
        <v>-2.8817220168392332E-2</v>
      </c>
      <c r="Q5" s="20">
        <f t="shared" si="5"/>
        <v>2.8045658582808247E-2</v>
      </c>
      <c r="R5" s="21" t="s">
        <v>4</v>
      </c>
      <c r="S5" s="20">
        <f t="shared" si="6"/>
        <v>-2.6681278667658667E-2</v>
      </c>
      <c r="T5" s="20">
        <f t="shared" si="7"/>
        <v>2.568929713569142E-2</v>
      </c>
      <c r="U5" s="21" t="s">
        <v>4</v>
      </c>
      <c r="V5" s="20">
        <f t="shared" si="8"/>
        <v>-2.7967673834045619E-2</v>
      </c>
      <c r="W5" s="20">
        <f t="shared" si="9"/>
        <v>2.6920639387528752E-2</v>
      </c>
      <c r="X5" s="21" t="s">
        <v>4</v>
      </c>
      <c r="Y5" s="20">
        <f t="shared" si="10"/>
        <v>-2.898968351160729E-2</v>
      </c>
      <c r="Z5" s="20">
        <f t="shared" si="11"/>
        <v>2.7904302373033398E-2</v>
      </c>
    </row>
    <row r="6" spans="1:26" x14ac:dyDescent="0.25">
      <c r="A6" s="869" t="s">
        <v>5</v>
      </c>
      <c r="B6" s="863">
        <v>736</v>
      </c>
      <c r="C6" s="864">
        <v>719.34505953919938</v>
      </c>
      <c r="D6" s="864">
        <v>680.61512598562797</v>
      </c>
      <c r="E6" s="864">
        <v>674.75581373036027</v>
      </c>
      <c r="F6" s="864">
        <v>635.16013294607137</v>
      </c>
      <c r="G6" s="873">
        <v>672.67278241828683</v>
      </c>
      <c r="I6" s="21" t="s">
        <v>5</v>
      </c>
      <c r="J6" s="20">
        <f t="shared" si="0"/>
        <v>-3.2801497459666637E-2</v>
      </c>
      <c r="K6" s="20">
        <f t="shared" si="1"/>
        <v>3.1821017916035296E-2</v>
      </c>
      <c r="L6" s="21" t="s">
        <v>5</v>
      </c>
      <c r="M6" s="20">
        <f t="shared" si="2"/>
        <v>-3.1378639902070835E-2</v>
      </c>
      <c r="N6" s="20">
        <f t="shared" si="3"/>
        <v>3.0610477618680652E-2</v>
      </c>
      <c r="O6" s="21" t="s">
        <v>5</v>
      </c>
      <c r="P6" s="20">
        <f t="shared" si="4"/>
        <v>-2.9112931993526162E-2</v>
      </c>
      <c r="Q6" s="20">
        <f t="shared" si="5"/>
        <v>2.7995389943302536E-2</v>
      </c>
      <c r="R6" s="21" t="s">
        <v>5</v>
      </c>
      <c r="S6" s="20">
        <f t="shared" si="6"/>
        <v>-2.8394486559640185E-2</v>
      </c>
      <c r="T6" s="20">
        <f t="shared" si="7"/>
        <v>2.7728755071387622E-2</v>
      </c>
      <c r="U6" s="21" t="s">
        <v>5</v>
      </c>
      <c r="V6" s="20">
        <f t="shared" si="8"/>
        <v>-2.6436551352328336E-2</v>
      </c>
      <c r="W6" s="20">
        <f t="shared" si="9"/>
        <v>2.5544371790653355E-2</v>
      </c>
      <c r="X6" s="21" t="s">
        <v>5</v>
      </c>
      <c r="Y6" s="20">
        <f t="shared" si="10"/>
        <v>-2.7868318776911951E-2</v>
      </c>
      <c r="Z6" s="20">
        <f t="shared" si="11"/>
        <v>2.6919024380082882E-2</v>
      </c>
    </row>
    <row r="7" spans="1:26" x14ac:dyDescent="0.25">
      <c r="A7" s="869" t="s">
        <v>6</v>
      </c>
      <c r="B7" s="863">
        <v>629</v>
      </c>
      <c r="C7" s="864">
        <v>734.83282915517918</v>
      </c>
      <c r="D7" s="864">
        <v>718.78627390416443</v>
      </c>
      <c r="E7" s="864">
        <v>680.13858383762533</v>
      </c>
      <c r="F7" s="864">
        <v>674.05087443307696</v>
      </c>
      <c r="G7" s="873">
        <v>634.63578306003762</v>
      </c>
      <c r="I7" s="21" t="s">
        <v>6</v>
      </c>
      <c r="J7" s="20">
        <f t="shared" si="0"/>
        <v>-2.8032801497459667E-2</v>
      </c>
      <c r="K7" s="20">
        <f t="shared" si="1"/>
        <v>2.8745877529191551E-2</v>
      </c>
      <c r="L7" s="21" t="s">
        <v>6</v>
      </c>
      <c r="M7" s="20">
        <f t="shared" si="2"/>
        <v>-3.205423381798287E-2</v>
      </c>
      <c r="N7" s="20">
        <f t="shared" si="3"/>
        <v>3.1261226394502899E-2</v>
      </c>
      <c r="O7" s="21" t="s">
        <v>6</v>
      </c>
      <c r="P7" s="20">
        <f t="shared" si="4"/>
        <v>-3.0745681532934204E-2</v>
      </c>
      <c r="Q7" s="20">
        <f t="shared" si="5"/>
        <v>3.0143968011275824E-2</v>
      </c>
      <c r="R7" s="21" t="s">
        <v>6</v>
      </c>
      <c r="S7" s="20">
        <f t="shared" si="6"/>
        <v>-2.8620999603847088E-2</v>
      </c>
      <c r="T7" s="20">
        <f t="shared" si="7"/>
        <v>2.7663933103972138E-2</v>
      </c>
      <c r="U7" s="21" t="s">
        <v>6</v>
      </c>
      <c r="V7" s="20">
        <f t="shared" si="8"/>
        <v>-2.8055256669493833E-2</v>
      </c>
      <c r="W7" s="20">
        <f t="shared" si="9"/>
        <v>2.7533958599094209E-2</v>
      </c>
      <c r="X7" s="21" t="s">
        <v>6</v>
      </c>
      <c r="Y7" s="20">
        <f t="shared" si="10"/>
        <v>-2.6292474992030333E-2</v>
      </c>
      <c r="Z7" s="20">
        <f t="shared" si="11"/>
        <v>2.5535268308599195E-2</v>
      </c>
    </row>
    <row r="8" spans="1:26" x14ac:dyDescent="0.25">
      <c r="A8" s="869" t="s">
        <v>7</v>
      </c>
      <c r="B8" s="863">
        <v>809</v>
      </c>
      <c r="C8" s="864">
        <v>629.46386360287443</v>
      </c>
      <c r="D8" s="864">
        <v>733.54181182782452</v>
      </c>
      <c r="E8" s="864">
        <v>718.08826345714147</v>
      </c>
      <c r="F8" s="864">
        <v>679.54412814445118</v>
      </c>
      <c r="G8" s="873">
        <v>673.25378987893907</v>
      </c>
      <c r="I8" s="21" t="s">
        <v>7</v>
      </c>
      <c r="J8" s="20">
        <f t="shared" si="0"/>
        <v>-3.6054906854443354E-2</v>
      </c>
      <c r="K8" s="20">
        <f t="shared" si="1"/>
        <v>2.7007754701845084E-2</v>
      </c>
      <c r="L8" s="21" t="s">
        <v>7</v>
      </c>
      <c r="M8" s="20">
        <f t="shared" si="2"/>
        <v>-2.7457921126216474E-2</v>
      </c>
      <c r="N8" s="20">
        <f t="shared" si="3"/>
        <v>2.8227870852165417E-2</v>
      </c>
      <c r="O8" s="21" t="s">
        <v>7</v>
      </c>
      <c r="P8" s="20">
        <f t="shared" si="4"/>
        <v>-3.1376841428884687E-2</v>
      </c>
      <c r="Q8" s="20">
        <f t="shared" si="5"/>
        <v>3.0745434687989306E-2</v>
      </c>
      <c r="R8" s="21" t="s">
        <v>7</v>
      </c>
      <c r="S8" s="20">
        <f t="shared" si="6"/>
        <v>-3.0217964974092282E-2</v>
      </c>
      <c r="T8" s="20">
        <f t="shared" si="7"/>
        <v>2.9759113393617139E-2</v>
      </c>
      <c r="U8" s="21" t="s">
        <v>7</v>
      </c>
      <c r="V8" s="20">
        <f t="shared" si="8"/>
        <v>-2.8283896151569832E-2</v>
      </c>
      <c r="W8" s="20">
        <f t="shared" si="9"/>
        <v>2.7463341050136078E-2</v>
      </c>
      <c r="X8" s="21" t="s">
        <v>7</v>
      </c>
      <c r="Y8" s="20">
        <f t="shared" si="10"/>
        <v>-2.7892389471532615E-2</v>
      </c>
      <c r="Z8" s="20">
        <f t="shared" si="11"/>
        <v>2.7495157942993568E-2</v>
      </c>
    </row>
    <row r="9" spans="1:26" x14ac:dyDescent="0.25">
      <c r="A9" s="869" t="s">
        <v>8</v>
      </c>
      <c r="B9" s="863">
        <v>798</v>
      </c>
      <c r="C9" s="864">
        <v>810.27643521346886</v>
      </c>
      <c r="D9" s="864">
        <v>631.41617007015032</v>
      </c>
      <c r="E9" s="864">
        <v>734.04432017627232</v>
      </c>
      <c r="F9" s="864">
        <v>719.13642645964296</v>
      </c>
      <c r="G9" s="873">
        <v>680.62358105276178</v>
      </c>
      <c r="I9" s="21" t="s">
        <v>8</v>
      </c>
      <c r="J9" s="20">
        <f t="shared" si="0"/>
        <v>-3.5564667082627684E-2</v>
      </c>
      <c r="K9" s="20">
        <f t="shared" si="1"/>
        <v>2.6071842410196989E-2</v>
      </c>
      <c r="L9" s="21" t="s">
        <v>8</v>
      </c>
      <c r="M9" s="20">
        <f t="shared" si="2"/>
        <v>-3.5345168698293621E-2</v>
      </c>
      <c r="N9" s="20">
        <f t="shared" si="3"/>
        <v>2.6512023397369834E-2</v>
      </c>
      <c r="O9" s="21" t="s">
        <v>8</v>
      </c>
      <c r="P9" s="20">
        <f t="shared" si="4"/>
        <v>-2.7008474124410223E-2</v>
      </c>
      <c r="Q9" s="20">
        <f t="shared" si="5"/>
        <v>2.7754146003844321E-2</v>
      </c>
      <c r="R9" s="21" t="s">
        <v>8</v>
      </c>
      <c r="S9" s="20">
        <f t="shared" si="6"/>
        <v>-3.0889413858024784E-2</v>
      </c>
      <c r="T9" s="20">
        <f t="shared" si="7"/>
        <v>3.0319239445162818E-2</v>
      </c>
      <c r="U9" s="21" t="s">
        <v>8</v>
      </c>
      <c r="V9" s="20">
        <f t="shared" si="8"/>
        <v>-2.9931801574587212E-2</v>
      </c>
      <c r="W9" s="20">
        <f t="shared" si="9"/>
        <v>2.9520212021800798E-2</v>
      </c>
      <c r="X9" s="21" t="s">
        <v>8</v>
      </c>
      <c r="Y9" s="20">
        <f t="shared" si="10"/>
        <v>-2.8197714281930027E-2</v>
      </c>
      <c r="Z9" s="20">
        <f t="shared" si="11"/>
        <v>2.7422371129779181E-2</v>
      </c>
    </row>
    <row r="10" spans="1:26" x14ac:dyDescent="0.25">
      <c r="A10" s="869" t="s">
        <v>9</v>
      </c>
      <c r="B10" s="863">
        <v>721</v>
      </c>
      <c r="C10" s="864">
        <v>796.90879117860868</v>
      </c>
      <c r="D10" s="864">
        <v>809.43528102313451</v>
      </c>
      <c r="E10" s="864">
        <v>631.702498966044</v>
      </c>
      <c r="F10" s="864">
        <v>732.66869911239883</v>
      </c>
      <c r="G10" s="873">
        <v>718.34526342790832</v>
      </c>
      <c r="I10" s="21" t="s">
        <v>9</v>
      </c>
      <c r="J10" s="20">
        <f t="shared" si="0"/>
        <v>-3.2132988679917998E-2</v>
      </c>
      <c r="K10" s="20">
        <f t="shared" si="1"/>
        <v>2.4957661110615918E-2</v>
      </c>
      <c r="L10" s="21" t="s">
        <v>9</v>
      </c>
      <c r="M10" s="20">
        <f t="shared" si="2"/>
        <v>-3.4762057042841868E-2</v>
      </c>
      <c r="N10" s="20">
        <f t="shared" si="3"/>
        <v>2.5572228200555821E-2</v>
      </c>
      <c r="O10" s="21" t="s">
        <v>9</v>
      </c>
      <c r="P10" s="20">
        <f t="shared" si="4"/>
        <v>-3.4623142198701086E-2</v>
      </c>
      <c r="Q10" s="20">
        <f t="shared" si="5"/>
        <v>2.6050399255921321E-2</v>
      </c>
      <c r="R10" s="21" t="s">
        <v>9</v>
      </c>
      <c r="S10" s="20">
        <f t="shared" si="6"/>
        <v>-2.6582754459601027E-2</v>
      </c>
      <c r="T10" s="20">
        <f t="shared" si="7"/>
        <v>2.735335154489944E-2</v>
      </c>
      <c r="U10" s="21" t="s">
        <v>9</v>
      </c>
      <c r="V10" s="20">
        <f t="shared" si="8"/>
        <v>-3.0495040043662637E-2</v>
      </c>
      <c r="W10" s="20">
        <f t="shared" si="9"/>
        <v>3.0034040796059463E-2</v>
      </c>
      <c r="X10" s="21" t="s">
        <v>9</v>
      </c>
      <c r="Y10" s="20">
        <f t="shared" si="10"/>
        <v>-2.9760494725421069E-2</v>
      </c>
      <c r="Z10" s="20">
        <f t="shared" si="11"/>
        <v>2.9444455999553729E-2</v>
      </c>
    </row>
    <row r="11" spans="1:26" x14ac:dyDescent="0.25">
      <c r="A11" s="869" t="s">
        <v>10</v>
      </c>
      <c r="B11" s="863">
        <v>849</v>
      </c>
      <c r="C11" s="864">
        <v>720.6884476911581</v>
      </c>
      <c r="D11" s="864">
        <v>795.26643788767922</v>
      </c>
      <c r="E11" s="864">
        <v>808.02782189925085</v>
      </c>
      <c r="F11" s="864">
        <v>631.53595802939913</v>
      </c>
      <c r="G11" s="873">
        <v>730.83157262285749</v>
      </c>
      <c r="I11" s="21" t="s">
        <v>10</v>
      </c>
      <c r="J11" s="20">
        <f t="shared" si="0"/>
        <v>-3.7837596933773067E-2</v>
      </c>
      <c r="K11" s="20">
        <f t="shared" si="1"/>
        <v>2.8166503253409393E-2</v>
      </c>
      <c r="L11" s="21" t="s">
        <v>10</v>
      </c>
      <c r="M11" s="20">
        <f t="shared" si="2"/>
        <v>-3.1437240002968207E-2</v>
      </c>
      <c r="N11" s="20">
        <f t="shared" si="3"/>
        <v>2.4465335594087347E-2</v>
      </c>
      <c r="O11" s="21" t="s">
        <v>10</v>
      </c>
      <c r="P11" s="20">
        <f t="shared" si="4"/>
        <v>-3.401707784473585E-2</v>
      </c>
      <c r="Q11" s="20">
        <f t="shared" si="5"/>
        <v>2.5087529982574089E-2</v>
      </c>
      <c r="R11" s="21" t="s">
        <v>10</v>
      </c>
      <c r="S11" s="20">
        <f t="shared" si="6"/>
        <v>-3.4002723150899881E-2</v>
      </c>
      <c r="T11" s="20">
        <f t="shared" si="7"/>
        <v>2.5638344265954814E-2</v>
      </c>
      <c r="U11" s="21" t="s">
        <v>10</v>
      </c>
      <c r="V11" s="20">
        <f t="shared" si="8"/>
        <v>-2.6285706421538952E-2</v>
      </c>
      <c r="W11" s="20">
        <f t="shared" si="9"/>
        <v>2.7059656209930689E-2</v>
      </c>
      <c r="X11" s="21" t="s">
        <v>10</v>
      </c>
      <c r="Y11" s="20">
        <f t="shared" si="10"/>
        <v>-3.0277792963267047E-2</v>
      </c>
      <c r="Z11" s="20">
        <f t="shared" si="11"/>
        <v>2.9893116151942286E-2</v>
      </c>
    </row>
    <row r="12" spans="1:26" x14ac:dyDescent="0.25">
      <c r="A12" s="870" t="s">
        <v>11</v>
      </c>
      <c r="B12" s="865">
        <v>960</v>
      </c>
      <c r="C12" s="866">
        <v>845.49814276277687</v>
      </c>
      <c r="D12" s="866">
        <v>717.78622989903658</v>
      </c>
      <c r="E12" s="866">
        <v>790.81448914389546</v>
      </c>
      <c r="F12" s="866">
        <v>803.76478190074647</v>
      </c>
      <c r="G12" s="874">
        <v>629.13463727754004</v>
      </c>
      <c r="I12" s="21" t="s">
        <v>11</v>
      </c>
      <c r="J12" s="20">
        <f t="shared" si="0"/>
        <v>-4.2784561903913006E-2</v>
      </c>
      <c r="K12" s="20">
        <f t="shared" si="1"/>
        <v>3.5252696318744989E-2</v>
      </c>
      <c r="L12" s="21" t="s">
        <v>11</v>
      </c>
      <c r="M12" s="20">
        <f t="shared" si="2"/>
        <v>-3.6881579163993858E-2</v>
      </c>
      <c r="N12" s="20">
        <f t="shared" si="3"/>
        <v>2.7573409330191041E-2</v>
      </c>
      <c r="O12" s="21" t="s">
        <v>11</v>
      </c>
      <c r="P12" s="20">
        <f t="shared" si="4"/>
        <v>-3.0702905208988041E-2</v>
      </c>
      <c r="Q12" s="20">
        <f t="shared" si="5"/>
        <v>2.3974851402386151E-2</v>
      </c>
      <c r="R12" s="21" t="s">
        <v>11</v>
      </c>
      <c r="S12" s="20">
        <f t="shared" si="6"/>
        <v>-3.3278366671677509E-2</v>
      </c>
      <c r="T12" s="20">
        <f t="shared" si="7"/>
        <v>2.463927198655904E-2</v>
      </c>
      <c r="U12" s="21" t="s">
        <v>11</v>
      </c>
      <c r="V12" s="20">
        <f t="shared" si="8"/>
        <v>-3.3454191832465355E-2</v>
      </c>
      <c r="W12" s="20">
        <f t="shared" si="9"/>
        <v>2.5314385047980715E-2</v>
      </c>
      <c r="X12" s="21" t="s">
        <v>11</v>
      </c>
      <c r="Y12" s="20">
        <f t="shared" si="10"/>
        <v>-2.6064566730670684E-2</v>
      </c>
      <c r="Z12" s="20">
        <f t="shared" si="11"/>
        <v>2.6882462358723321E-2</v>
      </c>
    </row>
    <row r="13" spans="1:26" x14ac:dyDescent="0.25">
      <c r="A13" s="870" t="s">
        <v>12</v>
      </c>
      <c r="B13" s="865">
        <v>992</v>
      </c>
      <c r="C13" s="866">
        <v>952.05564119134476</v>
      </c>
      <c r="D13" s="866">
        <v>838.82534927589893</v>
      </c>
      <c r="E13" s="866">
        <v>712.19930567434255</v>
      </c>
      <c r="F13" s="866">
        <v>783.46406718271692</v>
      </c>
      <c r="G13" s="874">
        <v>796.56252762499105</v>
      </c>
      <c r="I13" s="21" t="s">
        <v>12</v>
      </c>
      <c r="J13" s="20">
        <f t="shared" si="0"/>
        <v>-4.4210713967376775E-2</v>
      </c>
      <c r="K13" s="20">
        <f t="shared" si="1"/>
        <v>3.8728941973437916E-2</v>
      </c>
      <c r="L13" s="21" t="s">
        <v>12</v>
      </c>
      <c r="M13" s="20">
        <f t="shared" si="2"/>
        <v>-4.152973699550435E-2</v>
      </c>
      <c r="N13" s="20">
        <f t="shared" si="3"/>
        <v>3.4350955020055828E-2</v>
      </c>
      <c r="O13" s="21" t="s">
        <v>12</v>
      </c>
      <c r="P13" s="20">
        <f t="shared" si="4"/>
        <v>-3.5880285958309353E-2</v>
      </c>
      <c r="Q13" s="20">
        <f t="shared" si="5"/>
        <v>2.6936228193471655E-2</v>
      </c>
      <c r="R13" s="21" t="s">
        <v>12</v>
      </c>
      <c r="S13" s="20">
        <f t="shared" si="6"/>
        <v>-2.9970150980924093E-2</v>
      </c>
      <c r="T13" s="20">
        <f t="shared" si="7"/>
        <v>2.3478759203417222E-2</v>
      </c>
      <c r="U13" s="21" t="s">
        <v>12</v>
      </c>
      <c r="V13" s="20">
        <f t="shared" si="8"/>
        <v>-3.2609238159691745E-2</v>
      </c>
      <c r="W13" s="20">
        <f t="shared" si="9"/>
        <v>2.4235053530899411E-2</v>
      </c>
      <c r="X13" s="21" t="s">
        <v>12</v>
      </c>
      <c r="Y13" s="20">
        <f t="shared" si="10"/>
        <v>-3.3000976144434084E-2</v>
      </c>
      <c r="Z13" s="20">
        <f t="shared" si="11"/>
        <v>2.5056528616394569E-2</v>
      </c>
    </row>
    <row r="14" spans="1:26" x14ac:dyDescent="0.25">
      <c r="A14" s="870" t="s">
        <v>13</v>
      </c>
      <c r="B14" s="865">
        <v>817</v>
      </c>
      <c r="C14" s="866">
        <v>972.54029012786009</v>
      </c>
      <c r="D14" s="866">
        <v>934.3142576264803</v>
      </c>
      <c r="E14" s="866">
        <v>823.51736365693603</v>
      </c>
      <c r="F14" s="866">
        <v>699.2924966524522</v>
      </c>
      <c r="G14" s="874">
        <v>768.13872532673929</v>
      </c>
      <c r="I14" s="21" t="s">
        <v>13</v>
      </c>
      <c r="J14" s="20">
        <f t="shared" si="0"/>
        <v>-3.6411444870309298E-2</v>
      </c>
      <c r="K14" s="20">
        <f t="shared" si="1"/>
        <v>3.3871111507264462E-2</v>
      </c>
      <c r="L14" s="21" t="s">
        <v>13</v>
      </c>
      <c r="M14" s="20">
        <f t="shared" si="2"/>
        <v>-4.242330040290581E-2</v>
      </c>
      <c r="N14" s="20">
        <f t="shared" si="3"/>
        <v>3.7624614005336343E-2</v>
      </c>
      <c r="O14" s="21" t="s">
        <v>13</v>
      </c>
      <c r="P14" s="20">
        <f t="shared" si="4"/>
        <v>-3.9964770696906286E-2</v>
      </c>
      <c r="Q14" s="20">
        <f t="shared" si="5"/>
        <v>3.3470549513259763E-2</v>
      </c>
      <c r="R14" s="21" t="s">
        <v>13</v>
      </c>
      <c r="S14" s="20">
        <f t="shared" si="6"/>
        <v>-3.4654540558477394E-2</v>
      </c>
      <c r="T14" s="20">
        <f t="shared" si="7"/>
        <v>2.6349341852712829E-2</v>
      </c>
      <c r="U14" s="21" t="s">
        <v>13</v>
      </c>
      <c r="V14" s="20">
        <f t="shared" si="8"/>
        <v>-2.9105860143177599E-2</v>
      </c>
      <c r="W14" s="20">
        <f t="shared" si="9"/>
        <v>2.3073617455430656E-2</v>
      </c>
      <c r="X14" s="21" t="s">
        <v>13</v>
      </c>
      <c r="Y14" s="20">
        <f t="shared" si="10"/>
        <v>-3.1823399759595257E-2</v>
      </c>
      <c r="Z14" s="20">
        <f t="shared" si="11"/>
        <v>2.3945301397168391E-2</v>
      </c>
    </row>
    <row r="15" spans="1:26" x14ac:dyDescent="0.25">
      <c r="A15" s="870" t="s">
        <v>14</v>
      </c>
      <c r="B15" s="865">
        <v>633</v>
      </c>
      <c r="C15" s="866">
        <v>785.42926076387982</v>
      </c>
      <c r="D15" s="866">
        <v>935.04404746807131</v>
      </c>
      <c r="E15" s="866">
        <v>899.17698432274074</v>
      </c>
      <c r="F15" s="866">
        <v>792.87006206687965</v>
      </c>
      <c r="G15" s="874">
        <v>673.37700715379651</v>
      </c>
      <c r="I15" s="21" t="s">
        <v>14</v>
      </c>
      <c r="J15" s="20">
        <f t="shared" si="0"/>
        <v>-2.8211070505392639E-2</v>
      </c>
      <c r="K15" s="20">
        <f t="shared" si="1"/>
        <v>2.7141456457794814E-2</v>
      </c>
      <c r="L15" s="21" t="s">
        <v>14</v>
      </c>
      <c r="M15" s="20">
        <f t="shared" si="2"/>
        <v>-3.4261307025375429E-2</v>
      </c>
      <c r="N15" s="20">
        <f t="shared" si="3"/>
        <v>3.2582953219103795E-2</v>
      </c>
      <c r="O15" s="21" t="s">
        <v>14</v>
      </c>
      <c r="P15" s="20">
        <f t="shared" si="4"/>
        <v>-3.9995987049903196E-2</v>
      </c>
      <c r="Q15" s="20">
        <f t="shared" si="5"/>
        <v>3.6270497869319039E-2</v>
      </c>
      <c r="R15" s="21" t="s">
        <v>14</v>
      </c>
      <c r="S15" s="20">
        <f t="shared" si="6"/>
        <v>-3.7838382829099397E-2</v>
      </c>
      <c r="T15" s="20">
        <f t="shared" si="7"/>
        <v>3.2406579799610639E-2</v>
      </c>
      <c r="U15" s="21" t="s">
        <v>14</v>
      </c>
      <c r="V15" s="20">
        <f t="shared" si="8"/>
        <v>-3.3000733239242054E-2</v>
      </c>
      <c r="W15" s="20">
        <f t="shared" si="9"/>
        <v>2.5666648168953803E-2</v>
      </c>
      <c r="X15" s="21" t="s">
        <v>14</v>
      </c>
      <c r="Y15" s="20">
        <f t="shared" si="10"/>
        <v>-2.7897494268968009E-2</v>
      </c>
      <c r="Z15" s="20">
        <f t="shared" si="11"/>
        <v>2.2602964866567762E-2</v>
      </c>
    </row>
    <row r="16" spans="1:26" x14ac:dyDescent="0.25">
      <c r="A16" s="870" t="s">
        <v>15</v>
      </c>
      <c r="B16" s="865">
        <v>500</v>
      </c>
      <c r="C16" s="866">
        <v>589.39751374870627</v>
      </c>
      <c r="D16" s="866">
        <v>731.08466852735819</v>
      </c>
      <c r="E16" s="866">
        <v>870.43047654310044</v>
      </c>
      <c r="F16" s="866">
        <v>837.86146793540422</v>
      </c>
      <c r="G16" s="874">
        <v>739.12558514438115</v>
      </c>
      <c r="I16" s="21" t="s">
        <v>15</v>
      </c>
      <c r="J16" s="20">
        <f t="shared" si="0"/>
        <v>-2.2283625991621356E-2</v>
      </c>
      <c r="K16" s="20">
        <f t="shared" si="1"/>
        <v>2.3174971031286212E-2</v>
      </c>
      <c r="L16" s="21" t="s">
        <v>15</v>
      </c>
      <c r="M16" s="20">
        <f t="shared" si="2"/>
        <v>-2.571018191873559E-2</v>
      </c>
      <c r="N16" s="20">
        <f t="shared" si="3"/>
        <v>2.5589034107873859E-2</v>
      </c>
      <c r="O16" s="21" t="s">
        <v>15</v>
      </c>
      <c r="P16" s="20">
        <f t="shared" si="4"/>
        <v>-3.1271738496149781E-2</v>
      </c>
      <c r="Q16" s="20">
        <f t="shared" si="5"/>
        <v>3.0761229643719801E-2</v>
      </c>
      <c r="R16" s="21" t="s">
        <v>15</v>
      </c>
      <c r="S16" s="20">
        <f t="shared" si="6"/>
        <v>-3.6628697321874161E-2</v>
      </c>
      <c r="T16" s="20">
        <f t="shared" si="7"/>
        <v>3.4363401828907257E-2</v>
      </c>
      <c r="U16" s="21" t="s">
        <v>15</v>
      </c>
      <c r="V16" s="20">
        <f t="shared" si="8"/>
        <v>-3.4873359605351976E-2</v>
      </c>
      <c r="W16" s="20">
        <f t="shared" si="9"/>
        <v>3.0901327290199322E-2</v>
      </c>
      <c r="X16" s="21" t="s">
        <v>15</v>
      </c>
      <c r="Y16" s="20">
        <f t="shared" si="10"/>
        <v>-3.0621407557064884E-2</v>
      </c>
      <c r="Z16" s="20">
        <f t="shared" si="11"/>
        <v>2.464751826466215E-2</v>
      </c>
    </row>
    <row r="17" spans="1:26" x14ac:dyDescent="0.25">
      <c r="A17" s="870" t="s">
        <v>16</v>
      </c>
      <c r="B17" s="865">
        <v>335</v>
      </c>
      <c r="C17" s="866">
        <v>447.38637512167986</v>
      </c>
      <c r="D17" s="866">
        <v>527.61634086661002</v>
      </c>
      <c r="E17" s="866">
        <v>654.24692241593914</v>
      </c>
      <c r="F17" s="866">
        <v>779.03001439448997</v>
      </c>
      <c r="G17" s="874">
        <v>750.62137147199337</v>
      </c>
      <c r="I17" s="21" t="s">
        <v>16</v>
      </c>
      <c r="J17" s="20">
        <f t="shared" si="0"/>
        <v>-1.4930029414386309E-2</v>
      </c>
      <c r="K17" s="20">
        <f t="shared" si="1"/>
        <v>1.9253052856760853E-2</v>
      </c>
      <c r="L17" s="21" t="s">
        <v>16</v>
      </c>
      <c r="M17" s="20">
        <f t="shared" si="2"/>
        <v>-1.9515496458721394E-2</v>
      </c>
      <c r="N17" s="20">
        <f t="shared" si="3"/>
        <v>2.1456453889251558E-2</v>
      </c>
      <c r="O17" s="21" t="s">
        <v>16</v>
      </c>
      <c r="P17" s="20">
        <f t="shared" si="4"/>
        <v>-2.2568494386719068E-2</v>
      </c>
      <c r="Q17" s="20">
        <f t="shared" si="5"/>
        <v>2.3734134233433547E-2</v>
      </c>
      <c r="R17" s="21" t="s">
        <v>16</v>
      </c>
      <c r="S17" s="20">
        <f t="shared" si="6"/>
        <v>-2.7531449254987687E-2</v>
      </c>
      <c r="T17" s="20">
        <f t="shared" si="7"/>
        <v>2.8611036686145858E-2</v>
      </c>
      <c r="U17" s="21" t="s">
        <v>16</v>
      </c>
      <c r="V17" s="20">
        <f t="shared" si="8"/>
        <v>-3.2424684598857903E-2</v>
      </c>
      <c r="W17" s="20">
        <f t="shared" si="9"/>
        <v>3.2142079255376925E-2</v>
      </c>
      <c r="X17" s="21" t="s">
        <v>16</v>
      </c>
      <c r="Y17" s="20">
        <f t="shared" si="10"/>
        <v>-3.1097669190272976E-2</v>
      </c>
      <c r="Z17" s="20">
        <f t="shared" si="11"/>
        <v>2.9119224327558247E-2</v>
      </c>
    </row>
    <row r="18" spans="1:26" x14ac:dyDescent="0.25">
      <c r="A18" s="870" t="s">
        <v>17</v>
      </c>
      <c r="B18" s="865">
        <v>266</v>
      </c>
      <c r="C18" s="866">
        <v>286.77973259827093</v>
      </c>
      <c r="D18" s="866">
        <v>382.57379796215321</v>
      </c>
      <c r="E18" s="866">
        <v>451.3823207149141</v>
      </c>
      <c r="F18" s="866">
        <v>559.55419854194474</v>
      </c>
      <c r="G18" s="874">
        <v>666.36077830821284</v>
      </c>
      <c r="I18" s="21" t="s">
        <v>17</v>
      </c>
      <c r="J18" s="20">
        <f t="shared" si="0"/>
        <v>-1.1854889027542562E-2</v>
      </c>
      <c r="K18" s="20">
        <f t="shared" si="1"/>
        <v>1.5152865674302523E-2</v>
      </c>
      <c r="L18" s="21" t="s">
        <v>17</v>
      </c>
      <c r="M18" s="20">
        <f t="shared" si="2"/>
        <v>-1.2509654220990639E-2</v>
      </c>
      <c r="N18" s="20">
        <f t="shared" si="3"/>
        <v>1.7120845444969949E-2</v>
      </c>
      <c r="O18" s="21" t="s">
        <v>17</v>
      </c>
      <c r="P18" s="20">
        <f t="shared" si="4"/>
        <v>-1.6364380598283049E-2</v>
      </c>
      <c r="Q18" s="20">
        <f t="shared" si="5"/>
        <v>1.9114985226443563E-2</v>
      </c>
      <c r="R18" s="21" t="s">
        <v>17</v>
      </c>
      <c r="S18" s="20">
        <f t="shared" si="6"/>
        <v>-1.8994677745630427E-2</v>
      </c>
      <c r="T18" s="20">
        <f t="shared" si="7"/>
        <v>2.1212097202882002E-2</v>
      </c>
      <c r="U18" s="21" t="s">
        <v>17</v>
      </c>
      <c r="V18" s="20">
        <f t="shared" si="8"/>
        <v>-2.3289691113880143E-2</v>
      </c>
      <c r="W18" s="20">
        <f t="shared" si="9"/>
        <v>2.5696895093713264E-2</v>
      </c>
      <c r="X18" s="21" t="s">
        <v>17</v>
      </c>
      <c r="Y18" s="20">
        <f t="shared" si="10"/>
        <v>-2.7606817275352257E-2</v>
      </c>
      <c r="Z18" s="20">
        <f t="shared" si="11"/>
        <v>2.9060048690060444E-2</v>
      </c>
    </row>
    <row r="19" spans="1:26" x14ac:dyDescent="0.25">
      <c r="A19" s="870" t="s">
        <v>18</v>
      </c>
      <c r="B19" s="865">
        <v>237</v>
      </c>
      <c r="C19" s="866">
        <v>205.30039154428229</v>
      </c>
      <c r="D19" s="866">
        <v>221.03429659466531</v>
      </c>
      <c r="E19" s="866">
        <v>294.55564867785029</v>
      </c>
      <c r="F19" s="866">
        <v>347.6885205140216</v>
      </c>
      <c r="G19" s="874">
        <v>430.89883273157824</v>
      </c>
      <c r="I19" s="21" t="s">
        <v>18</v>
      </c>
      <c r="J19" s="20">
        <f t="shared" si="0"/>
        <v>-1.0562438720028523E-2</v>
      </c>
      <c r="K19" s="20">
        <f t="shared" si="1"/>
        <v>1.4885462162403067E-2</v>
      </c>
      <c r="L19" s="21" t="s">
        <v>18</v>
      </c>
      <c r="M19" s="20">
        <f t="shared" si="2"/>
        <v>-8.9554337971666231E-3</v>
      </c>
      <c r="N19" s="20">
        <f t="shared" si="3"/>
        <v>1.3166497963790663E-2</v>
      </c>
      <c r="O19" s="21" t="s">
        <v>18</v>
      </c>
      <c r="P19" s="20">
        <f t="shared" si="4"/>
        <v>-9.4546186226446942E-3</v>
      </c>
      <c r="Q19" s="20">
        <f t="shared" si="5"/>
        <v>1.4882671925444284E-2</v>
      </c>
      <c r="R19" s="21" t="s">
        <v>18</v>
      </c>
      <c r="S19" s="20">
        <f t="shared" si="6"/>
        <v>-1.2395234301443995E-2</v>
      </c>
      <c r="T19" s="20">
        <f t="shared" si="7"/>
        <v>1.6669798683063359E-2</v>
      </c>
      <c r="U19" s="21" t="s">
        <v>18</v>
      </c>
      <c r="V19" s="20">
        <f t="shared" si="8"/>
        <v>-1.4471445782577827E-2</v>
      </c>
      <c r="W19" s="20">
        <f t="shared" si="9"/>
        <v>1.8597597292527284E-2</v>
      </c>
      <c r="X19" s="21" t="s">
        <v>18</v>
      </c>
      <c r="Y19" s="20">
        <f t="shared" si="10"/>
        <v>-1.7851808999900503E-2</v>
      </c>
      <c r="Z19" s="20">
        <f t="shared" si="11"/>
        <v>2.2663371593470091E-2</v>
      </c>
    </row>
    <row r="20" spans="1:26" ht="15.75" thickBot="1" x14ac:dyDescent="0.3">
      <c r="A20" s="871" t="s">
        <v>19</v>
      </c>
      <c r="B20" s="867">
        <v>211</v>
      </c>
      <c r="C20" s="868">
        <v>292.66937882596613</v>
      </c>
      <c r="D20" s="868">
        <v>325.60287266251055</v>
      </c>
      <c r="E20" s="868">
        <v>357.41372519705425</v>
      </c>
      <c r="F20" s="868">
        <v>426.08787458127409</v>
      </c>
      <c r="G20" s="875">
        <v>505.67912684452079</v>
      </c>
      <c r="I20" s="21" t="s">
        <v>19</v>
      </c>
      <c r="J20" s="20">
        <f t="shared" si="0"/>
        <v>-9.4036901684642123E-3</v>
      </c>
      <c r="K20" s="20">
        <f t="shared" si="1"/>
        <v>2.1837953471788931E-2</v>
      </c>
      <c r="L20" s="21" t="s">
        <v>19</v>
      </c>
      <c r="M20" s="20">
        <f t="shared" si="2"/>
        <v>-1.2766567208268017E-2</v>
      </c>
      <c r="N20" s="20">
        <f t="shared" si="3"/>
        <v>2.7334410181644644E-2</v>
      </c>
      <c r="O20" s="21" t="s">
        <v>19</v>
      </c>
      <c r="P20" s="20">
        <f t="shared" si="4"/>
        <v>-1.3927481078227749E-2</v>
      </c>
      <c r="Q20" s="20">
        <f t="shared" si="5"/>
        <v>3.0216737948173304E-2</v>
      </c>
      <c r="R20" s="21" t="s">
        <v>19</v>
      </c>
      <c r="S20" s="20">
        <f t="shared" si="6"/>
        <v>-1.5040373139184495E-2</v>
      </c>
      <c r="T20" s="20">
        <f t="shared" si="7"/>
        <v>3.3753084343922823E-2</v>
      </c>
      <c r="U20" s="21" t="s">
        <v>19</v>
      </c>
      <c r="V20" s="20">
        <f t="shared" si="8"/>
        <v>-1.7734573366128898E-2</v>
      </c>
      <c r="W20" s="20">
        <f t="shared" si="9"/>
        <v>3.7937304350075043E-2</v>
      </c>
      <c r="X20" s="21" t="s">
        <v>19</v>
      </c>
      <c r="Y20" s="20">
        <f t="shared" si="10"/>
        <v>-2.0949899377630136E-2</v>
      </c>
      <c r="Z20" s="20">
        <f t="shared" si="11"/>
        <v>4.2804510242162995E-2</v>
      </c>
    </row>
    <row r="21" spans="1:26" ht="15.75" thickTop="1" x14ac:dyDescent="0.25">
      <c r="A21" s="870" t="s">
        <v>20</v>
      </c>
      <c r="B21" s="865">
        <v>11556</v>
      </c>
      <c r="C21" s="866">
        <v>11767.953311263469</v>
      </c>
      <c r="D21" s="866">
        <v>11955.741051166824</v>
      </c>
      <c r="E21" s="866">
        <v>12099.444241797981</v>
      </c>
      <c r="F21" s="866">
        <v>12169.496268007517</v>
      </c>
      <c r="G21" s="874">
        <v>12153.525004720268</v>
      </c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 x14ac:dyDescent="0.25">
      <c r="A22" s="862"/>
      <c r="B22" s="862"/>
      <c r="C22" s="862"/>
      <c r="D22" s="862"/>
      <c r="E22" s="862"/>
      <c r="F22" s="862"/>
      <c r="G22" s="862"/>
    </row>
    <row r="23" spans="1:26" x14ac:dyDescent="0.25">
      <c r="A23" s="922" t="s">
        <v>214</v>
      </c>
      <c r="B23" s="923"/>
      <c r="C23" s="923"/>
      <c r="D23" s="923"/>
      <c r="E23" s="923"/>
      <c r="F23" s="923"/>
      <c r="G23" s="924"/>
    </row>
    <row r="24" spans="1:26" x14ac:dyDescent="0.25">
      <c r="A24" s="869" t="s">
        <v>1</v>
      </c>
      <c r="B24" s="863">
        <v>2010</v>
      </c>
      <c r="C24" s="863">
        <v>2015</v>
      </c>
      <c r="D24" s="863">
        <v>2020</v>
      </c>
      <c r="E24" s="863">
        <v>2025</v>
      </c>
      <c r="F24" s="863">
        <v>2030</v>
      </c>
      <c r="G24" s="872">
        <v>2035</v>
      </c>
      <c r="Q24" s="919" t="s">
        <v>223</v>
      </c>
      <c r="R24" s="918"/>
      <c r="S24" s="920">
        <f>(SUM(B$48:B$50,B$61:B$65)/SUM(B$51:B$60))*100</f>
        <v>52.483860006795794</v>
      </c>
    </row>
    <row r="25" spans="1:26" x14ac:dyDescent="0.25">
      <c r="A25" s="869" t="s">
        <v>2</v>
      </c>
      <c r="B25" s="863">
        <v>650</v>
      </c>
      <c r="C25" s="864">
        <v>604.79517948998136</v>
      </c>
      <c r="D25" s="864">
        <v>641.80499142476538</v>
      </c>
      <c r="E25" s="864">
        <v>668.32243129194626</v>
      </c>
      <c r="F25" s="864">
        <v>671.46709117319358</v>
      </c>
      <c r="G25" s="873">
        <v>656.39773009364558</v>
      </c>
      <c r="Q25" s="919" t="s">
        <v>224</v>
      </c>
      <c r="R25" s="918"/>
      <c r="S25" s="920">
        <f>(SUM(B$48:B$50)/SUM(B$51:B$60))*100</f>
        <v>27.577302072714915</v>
      </c>
    </row>
    <row r="26" spans="1:26" x14ac:dyDescent="0.25">
      <c r="A26" s="869" t="s">
        <v>3</v>
      </c>
      <c r="B26" s="863">
        <v>647</v>
      </c>
      <c r="C26" s="864">
        <v>652.11487060458978</v>
      </c>
      <c r="D26" s="864">
        <v>606.96501052393558</v>
      </c>
      <c r="E26" s="864">
        <v>643.57958845531959</v>
      </c>
      <c r="F26" s="864">
        <v>670.17625814465703</v>
      </c>
      <c r="G26" s="873">
        <v>673.41514090133398</v>
      </c>
      <c r="Q26" s="919" t="s">
        <v>225</v>
      </c>
      <c r="R26" s="918"/>
      <c r="S26" s="920">
        <f>(SUM(B$61:B$65)/SUM(B$51:B$60))*100</f>
        <v>24.906557934080869</v>
      </c>
    </row>
    <row r="27" spans="1:26" x14ac:dyDescent="0.25">
      <c r="A27" s="869" t="s">
        <v>4</v>
      </c>
      <c r="B27" s="863">
        <v>698</v>
      </c>
      <c r="C27" s="864">
        <v>650.88849273553797</v>
      </c>
      <c r="D27" s="864">
        <v>655.66393154535604</v>
      </c>
      <c r="E27" s="864">
        <v>610.47071784678656</v>
      </c>
      <c r="F27" s="864">
        <v>646.79075059728098</v>
      </c>
      <c r="G27" s="873">
        <v>673.54133806809807</v>
      </c>
      <c r="Q27" s="919" t="s">
        <v>226</v>
      </c>
      <c r="R27" s="918"/>
      <c r="S27" s="920">
        <f>(SUM(B$61:B$65)/SUM(B$48:B$50))*100</f>
        <v>90.315426318383444</v>
      </c>
    </row>
    <row r="28" spans="1:26" x14ac:dyDescent="0.25">
      <c r="A28" s="869" t="s">
        <v>5</v>
      </c>
      <c r="B28" s="863">
        <v>714</v>
      </c>
      <c r="C28" s="864">
        <v>701.73519036687071</v>
      </c>
      <c r="D28" s="864">
        <v>654.48872884100751</v>
      </c>
      <c r="E28" s="864">
        <v>658.93562303459748</v>
      </c>
      <c r="F28" s="864">
        <v>613.72477697043882</v>
      </c>
      <c r="G28" s="873">
        <v>649.75914674615103</v>
      </c>
      <c r="Q28" s="919" t="s">
        <v>227</v>
      </c>
      <c r="R28" s="918"/>
      <c r="S28" s="921">
        <f>(B$21/B$43)*100</f>
        <v>106.193714390737</v>
      </c>
    </row>
    <row r="29" spans="1:26" x14ac:dyDescent="0.25">
      <c r="A29" s="869" t="s">
        <v>6</v>
      </c>
      <c r="B29" s="863">
        <v>645</v>
      </c>
      <c r="C29" s="864">
        <v>716.65339327017819</v>
      </c>
      <c r="D29" s="864">
        <v>704.71914646946141</v>
      </c>
      <c r="E29" s="864">
        <v>657.3952183761379</v>
      </c>
      <c r="F29" s="864">
        <v>661.52625473942715</v>
      </c>
      <c r="G29" s="873">
        <v>616.3586731027865</v>
      </c>
      <c r="Q29" s="919" t="s">
        <v>228</v>
      </c>
      <c r="R29" s="918"/>
      <c r="S29" s="921">
        <f>(SUM(B$48)/SUM(B$28:B$33))*1000</f>
        <v>352.48530197755213</v>
      </c>
    </row>
    <row r="30" spans="1:26" x14ac:dyDescent="0.25">
      <c r="A30" s="869" t="s">
        <v>7</v>
      </c>
      <c r="B30" s="863">
        <v>606</v>
      </c>
      <c r="C30" s="864">
        <v>647.11470931140309</v>
      </c>
      <c r="D30" s="864">
        <v>718.78050305280158</v>
      </c>
      <c r="E30" s="864">
        <v>707.18428845781716</v>
      </c>
      <c r="F30" s="864">
        <v>659.82960939462419</v>
      </c>
      <c r="G30" s="873">
        <v>663.66559621337785</v>
      </c>
      <c r="Q30" s="919" t="s">
        <v>229</v>
      </c>
      <c r="R30" s="918"/>
      <c r="S30" s="921">
        <f>(SUM(B$52:B$54)/SUM(B$48:B$51,B$55:B$65))*100</f>
        <v>22.171403680714363</v>
      </c>
    </row>
    <row r="31" spans="1:26" x14ac:dyDescent="0.25">
      <c r="A31" s="869" t="s">
        <v>8</v>
      </c>
      <c r="B31" s="863">
        <v>585</v>
      </c>
      <c r="C31" s="864">
        <v>607.7794674595516</v>
      </c>
      <c r="D31" s="864">
        <v>648.84882028476409</v>
      </c>
      <c r="E31" s="864">
        <v>720.49491159264403</v>
      </c>
      <c r="F31" s="864">
        <v>709.24764514384526</v>
      </c>
      <c r="G31" s="873">
        <v>661.90870127614733</v>
      </c>
      <c r="Q31" s="918"/>
      <c r="R31" s="918"/>
      <c r="S31" s="904"/>
    </row>
    <row r="32" spans="1:26" x14ac:dyDescent="0.25">
      <c r="A32" s="869" t="s">
        <v>9</v>
      </c>
      <c r="B32" s="863">
        <v>560</v>
      </c>
      <c r="C32" s="864">
        <v>586.23496986766543</v>
      </c>
      <c r="D32" s="864">
        <v>609.01786791819802</v>
      </c>
      <c r="E32" s="864">
        <v>650.01467595352472</v>
      </c>
      <c r="F32" s="864">
        <v>721.59280878565687</v>
      </c>
      <c r="G32" s="873">
        <v>710.7168646435066</v>
      </c>
      <c r="Q32" s="904"/>
      <c r="R32" s="904"/>
      <c r="S32" s="904"/>
    </row>
    <row r="33" spans="1:19" x14ac:dyDescent="0.25">
      <c r="A33" s="869" t="s">
        <v>10</v>
      </c>
      <c r="B33" s="863">
        <v>632</v>
      </c>
      <c r="C33" s="864">
        <v>560.8598187971113</v>
      </c>
      <c r="D33" s="864">
        <v>586.50748002828561</v>
      </c>
      <c r="E33" s="864">
        <v>609.25989316753748</v>
      </c>
      <c r="F33" s="864">
        <v>650.13074537276361</v>
      </c>
      <c r="G33" s="873">
        <v>721.54641900175</v>
      </c>
      <c r="Q33" s="904"/>
      <c r="R33" s="904"/>
      <c r="S33" s="904"/>
    </row>
    <row r="34" spans="1:19" x14ac:dyDescent="0.25">
      <c r="A34" s="870" t="s">
        <v>11</v>
      </c>
      <c r="B34" s="865">
        <v>791</v>
      </c>
      <c r="C34" s="866">
        <v>632.11139291655502</v>
      </c>
      <c r="D34" s="866">
        <v>560.49478325818609</v>
      </c>
      <c r="E34" s="866">
        <v>585.51831828668196</v>
      </c>
      <c r="F34" s="866">
        <v>608.19915420274287</v>
      </c>
      <c r="G34" s="874">
        <v>648.87662933146055</v>
      </c>
      <c r="Q34" s="904"/>
      <c r="R34" s="904"/>
      <c r="S34" s="904"/>
    </row>
    <row r="35" spans="1:19" x14ac:dyDescent="0.25">
      <c r="A35" s="870" t="s">
        <v>12</v>
      </c>
      <c r="B35" s="865">
        <v>869</v>
      </c>
      <c r="C35" s="866">
        <v>787.4844117287463</v>
      </c>
      <c r="D35" s="866">
        <v>629.72717243162197</v>
      </c>
      <c r="E35" s="866">
        <v>557.94033247987454</v>
      </c>
      <c r="F35" s="866">
        <v>582.2673168482512</v>
      </c>
      <c r="G35" s="874">
        <v>604.80307251606735</v>
      </c>
      <c r="Q35" s="904"/>
      <c r="R35" s="904"/>
      <c r="S35" s="904"/>
    </row>
    <row r="36" spans="1:19" x14ac:dyDescent="0.25">
      <c r="A36" s="870" t="s">
        <v>13</v>
      </c>
      <c r="B36" s="865">
        <v>760</v>
      </c>
      <c r="C36" s="866">
        <v>862.53197354235556</v>
      </c>
      <c r="D36" s="866">
        <v>782.48945447477433</v>
      </c>
      <c r="E36" s="866">
        <v>626.15577026697201</v>
      </c>
      <c r="F36" s="866">
        <v>554.36284919392051</v>
      </c>
      <c r="G36" s="874">
        <v>577.98077615009197</v>
      </c>
      <c r="Q36" s="904"/>
      <c r="R36" s="904"/>
      <c r="S36" s="904"/>
    </row>
    <row r="37" spans="1:19" x14ac:dyDescent="0.25">
      <c r="A37" s="870" t="s">
        <v>14</v>
      </c>
      <c r="B37" s="865">
        <v>609</v>
      </c>
      <c r="C37" s="866">
        <v>746.95354854473317</v>
      </c>
      <c r="D37" s="866">
        <v>847.94789760019717</v>
      </c>
      <c r="E37" s="866">
        <v>770.09767642656141</v>
      </c>
      <c r="F37" s="866">
        <v>616.66256865371884</v>
      </c>
      <c r="G37" s="874">
        <v>545.58006851469258</v>
      </c>
      <c r="Q37" s="904"/>
      <c r="R37" s="904"/>
      <c r="S37" s="904"/>
    </row>
    <row r="38" spans="1:19" x14ac:dyDescent="0.25">
      <c r="A38" s="870" t="s">
        <v>15</v>
      </c>
      <c r="B38" s="865">
        <v>520</v>
      </c>
      <c r="C38" s="866">
        <v>586.62023979772084</v>
      </c>
      <c r="D38" s="866">
        <v>719.14976458189938</v>
      </c>
      <c r="E38" s="866">
        <v>816.59885326348694</v>
      </c>
      <c r="F38" s="866">
        <v>742.43008811073378</v>
      </c>
      <c r="G38" s="874">
        <v>594.93056698244811</v>
      </c>
      <c r="Q38" s="904"/>
      <c r="R38" s="904"/>
      <c r="S38" s="904"/>
    </row>
    <row r="39" spans="1:19" x14ac:dyDescent="0.25">
      <c r="A39" s="870" t="s">
        <v>16</v>
      </c>
      <c r="B39" s="865">
        <v>432</v>
      </c>
      <c r="C39" s="866">
        <v>491.88218956058512</v>
      </c>
      <c r="D39" s="866">
        <v>554.86718977807868</v>
      </c>
      <c r="E39" s="866">
        <v>679.90182883849889</v>
      </c>
      <c r="F39" s="866">
        <v>772.2401859806248</v>
      </c>
      <c r="G39" s="874">
        <v>702.86657071357638</v>
      </c>
      <c r="Q39" s="904"/>
      <c r="R39" s="904"/>
      <c r="S39" s="904"/>
    </row>
    <row r="40" spans="1:19" x14ac:dyDescent="0.25">
      <c r="A40" s="870" t="s">
        <v>17</v>
      </c>
      <c r="B40" s="865">
        <v>340</v>
      </c>
      <c r="C40" s="866">
        <v>392.4897836365609</v>
      </c>
      <c r="D40" s="866">
        <v>446.87866137984048</v>
      </c>
      <c r="E40" s="866">
        <v>504.07623603247566</v>
      </c>
      <c r="F40" s="866">
        <v>617.38927617677621</v>
      </c>
      <c r="G40" s="874">
        <v>701.43821613482794</v>
      </c>
      <c r="Q40" s="904"/>
      <c r="R40" s="904"/>
      <c r="S40" s="904"/>
    </row>
    <row r="41" spans="1:19" x14ac:dyDescent="0.25">
      <c r="A41" s="870" t="s">
        <v>18</v>
      </c>
      <c r="B41" s="865">
        <v>334</v>
      </c>
      <c r="C41" s="866">
        <v>301.83766062660624</v>
      </c>
      <c r="D41" s="866">
        <v>347.93375087715299</v>
      </c>
      <c r="E41" s="866">
        <v>396.13477607655113</v>
      </c>
      <c r="F41" s="866">
        <v>446.8227421712769</v>
      </c>
      <c r="G41" s="874">
        <v>547.03813856862905</v>
      </c>
      <c r="Q41" s="904"/>
      <c r="R41" s="904"/>
      <c r="S41" s="904"/>
    </row>
    <row r="42" spans="1:19" ht="15.75" thickBot="1" x14ac:dyDescent="0.3">
      <c r="A42" s="871" t="s">
        <v>19</v>
      </c>
      <c r="B42" s="867">
        <v>490</v>
      </c>
      <c r="C42" s="868">
        <v>626.63241558428444</v>
      </c>
      <c r="D42" s="868">
        <v>706.42039455331837</v>
      </c>
      <c r="E42" s="868">
        <v>802.09549993291841</v>
      </c>
      <c r="F42" s="868">
        <v>911.47528864376693</v>
      </c>
      <c r="G42" s="875">
        <v>1033.1957673924094</v>
      </c>
      <c r="Q42" s="904"/>
      <c r="R42" s="904"/>
      <c r="S42" s="904"/>
    </row>
    <row r="43" spans="1:19" ht="15.75" thickTop="1" x14ac:dyDescent="0.25">
      <c r="A43" s="870" t="s">
        <v>20</v>
      </c>
      <c r="B43" s="865">
        <v>10882</v>
      </c>
      <c r="C43" s="866">
        <v>11156.719707841039</v>
      </c>
      <c r="D43" s="866">
        <v>11422.705549023645</v>
      </c>
      <c r="E43" s="866">
        <v>11664.176639780335</v>
      </c>
      <c r="F43" s="866">
        <v>11856.335410303702</v>
      </c>
      <c r="G43" s="874">
        <v>11984.019416351</v>
      </c>
      <c r="Q43" s="904"/>
      <c r="R43" s="904"/>
      <c r="S43" s="904"/>
    </row>
    <row r="44" spans="1:19" x14ac:dyDescent="0.25">
      <c r="A44" s="862"/>
      <c r="B44" s="862"/>
      <c r="C44" s="862"/>
      <c r="D44" s="862"/>
      <c r="E44" s="862"/>
      <c r="F44" s="862"/>
      <c r="G44" s="862"/>
      <c r="Q44" s="919" t="s">
        <v>223</v>
      </c>
      <c r="R44" s="918"/>
      <c r="S44" s="920">
        <f>(SUM(C$48:C$50,C$61:C$65)/SUM(C$51:C$60))*100</f>
        <v>54.723967706159307</v>
      </c>
    </row>
    <row r="45" spans="1:19" x14ac:dyDescent="0.25">
      <c r="A45" s="862"/>
      <c r="B45" s="862"/>
      <c r="C45" s="862"/>
      <c r="D45" s="862"/>
      <c r="E45" s="862"/>
      <c r="F45" s="862"/>
      <c r="G45" s="862"/>
      <c r="Q45" s="919" t="s">
        <v>224</v>
      </c>
      <c r="R45" s="918"/>
      <c r="S45" s="920">
        <f>(SUM(C$48:C$50)/SUM(C$51:C$60))*100</f>
        <v>26.235482880332828</v>
      </c>
    </row>
    <row r="46" spans="1:19" x14ac:dyDescent="0.25">
      <c r="A46" s="922" t="s">
        <v>215</v>
      </c>
      <c r="B46" s="923"/>
      <c r="C46" s="923"/>
      <c r="D46" s="923"/>
      <c r="E46" s="923"/>
      <c r="F46" s="923"/>
      <c r="G46" s="924"/>
      <c r="Q46" s="919" t="s">
        <v>225</v>
      </c>
      <c r="R46" s="918"/>
      <c r="S46" s="920">
        <f>(SUM(C$61:C$65)/SUM(C$51:C$60))*100</f>
        <v>28.488484825826475</v>
      </c>
    </row>
    <row r="47" spans="1:19" x14ac:dyDescent="0.25">
      <c r="A47" s="869" t="s">
        <v>1</v>
      </c>
      <c r="B47" s="863">
        <v>2010</v>
      </c>
      <c r="C47" s="863">
        <v>2015</v>
      </c>
      <c r="D47" s="863">
        <v>2020</v>
      </c>
      <c r="E47" s="863">
        <v>2025</v>
      </c>
      <c r="F47" s="863">
        <v>2030</v>
      </c>
      <c r="G47" s="872">
        <v>2035</v>
      </c>
      <c r="Q47" s="919" t="s">
        <v>226</v>
      </c>
      <c r="R47" s="918"/>
      <c r="S47" s="920">
        <f>(SUM(C$61:C$65)/SUM(C$48:C$50))*100</f>
        <v>108.5876137891961</v>
      </c>
    </row>
    <row r="48" spans="1:19" x14ac:dyDescent="0.25">
      <c r="A48" s="869" t="s">
        <v>2</v>
      </c>
      <c r="B48" s="863">
        <v>1319</v>
      </c>
      <c r="C48" s="864">
        <v>1234.1840588757229</v>
      </c>
      <c r="D48" s="864">
        <v>1309.8056409001124</v>
      </c>
      <c r="E48" s="864">
        <v>1363.9233271143603</v>
      </c>
      <c r="F48" s="864">
        <v>1370.3410023855627</v>
      </c>
      <c r="G48" s="873">
        <v>1339.5872042727099</v>
      </c>
      <c r="Q48" s="919" t="s">
        <v>227</v>
      </c>
      <c r="R48" s="918"/>
      <c r="S48" s="921">
        <f>(C$21/C$43)*100</f>
        <v>105.47861396027409</v>
      </c>
    </row>
    <row r="49" spans="1:19" x14ac:dyDescent="0.25">
      <c r="A49" s="869" t="s">
        <v>3</v>
      </c>
      <c r="B49" s="863">
        <v>1323</v>
      </c>
      <c r="C49" s="864">
        <v>1322.8077286109578</v>
      </c>
      <c r="D49" s="864">
        <v>1238.0606077613538</v>
      </c>
      <c r="E49" s="864">
        <v>1312.8846051234348</v>
      </c>
      <c r="F49" s="864">
        <v>1367.1422880741457</v>
      </c>
      <c r="G49" s="873">
        <v>1373.7495335837768</v>
      </c>
      <c r="Q49" s="919" t="s">
        <v>228</v>
      </c>
      <c r="R49" s="918"/>
      <c r="S49" s="921">
        <f>(SUM(C$48)/SUM(C$28:C$33))*1000</f>
        <v>323.0529032857666</v>
      </c>
    </row>
    <row r="50" spans="1:19" x14ac:dyDescent="0.25">
      <c r="A50" s="869" t="s">
        <v>4</v>
      </c>
      <c r="B50" s="863">
        <v>1416</v>
      </c>
      <c r="C50" s="864">
        <v>1330.187913541642</v>
      </c>
      <c r="D50" s="864">
        <v>1329.3657744180477</v>
      </c>
      <c r="E50" s="864">
        <v>1244.51450874077</v>
      </c>
      <c r="F50" s="864">
        <v>1318.7373745679699</v>
      </c>
      <c r="G50" s="873">
        <v>1373.2811115823165</v>
      </c>
      <c r="Q50" s="919" t="s">
        <v>229</v>
      </c>
      <c r="R50" s="918"/>
      <c r="S50" s="921">
        <f>(SUM(C$52:C$54)/SUM(C$48:C$51,C$55:C$65))*100</f>
        <v>22.079021998707436</v>
      </c>
    </row>
    <row r="51" spans="1:19" x14ac:dyDescent="0.25">
      <c r="A51" s="869" t="s">
        <v>5</v>
      </c>
      <c r="B51" s="863">
        <v>1450</v>
      </c>
      <c r="C51" s="864">
        <v>1421.0802499060701</v>
      </c>
      <c r="D51" s="864">
        <v>1335.1038548266356</v>
      </c>
      <c r="E51" s="864">
        <v>1333.6914367649579</v>
      </c>
      <c r="F51" s="864">
        <v>1248.8849099165102</v>
      </c>
      <c r="G51" s="873">
        <v>1322.4319291644379</v>
      </c>
      <c r="Q51" s="904"/>
      <c r="R51" s="904"/>
      <c r="S51" s="904"/>
    </row>
    <row r="52" spans="1:19" x14ac:dyDescent="0.25">
      <c r="A52" s="869" t="s">
        <v>6</v>
      </c>
      <c r="B52" s="863">
        <v>1274</v>
      </c>
      <c r="C52" s="864">
        <v>1451.4862224253575</v>
      </c>
      <c r="D52" s="864">
        <v>1423.5054203736258</v>
      </c>
      <c r="E52" s="864">
        <v>1337.5338022137632</v>
      </c>
      <c r="F52" s="864">
        <v>1335.5771291725041</v>
      </c>
      <c r="G52" s="873">
        <v>1250.994456162824</v>
      </c>
      <c r="Q52" s="904"/>
      <c r="R52" s="904"/>
      <c r="S52" s="904"/>
    </row>
    <row r="53" spans="1:19" x14ac:dyDescent="0.25">
      <c r="A53" s="869" t="s">
        <v>7</v>
      </c>
      <c r="B53" s="863">
        <v>1415</v>
      </c>
      <c r="C53" s="864">
        <v>1276.5785729142776</v>
      </c>
      <c r="D53" s="864">
        <v>1452.322314880626</v>
      </c>
      <c r="E53" s="864">
        <v>1425.2725519149585</v>
      </c>
      <c r="F53" s="864">
        <v>1339.3737375390754</v>
      </c>
      <c r="G53" s="873">
        <v>1336.9193860923169</v>
      </c>
      <c r="Q53" s="904"/>
      <c r="R53" s="904"/>
      <c r="S53" s="904"/>
    </row>
    <row r="54" spans="1:19" x14ac:dyDescent="0.25">
      <c r="A54" s="869" t="s">
        <v>8</v>
      </c>
      <c r="B54" s="863">
        <v>1383</v>
      </c>
      <c r="C54" s="864">
        <v>1418.0559026730205</v>
      </c>
      <c r="D54" s="864">
        <v>1280.2649903549145</v>
      </c>
      <c r="E54" s="864">
        <v>1454.5392317689164</v>
      </c>
      <c r="F54" s="864">
        <v>1428.3840716034883</v>
      </c>
      <c r="G54" s="873">
        <v>1342.5322823289091</v>
      </c>
      <c r="Q54" s="904"/>
      <c r="R54" s="904"/>
      <c r="S54" s="904"/>
    </row>
    <row r="55" spans="1:19" x14ac:dyDescent="0.25">
      <c r="A55" s="869" t="s">
        <v>9</v>
      </c>
      <c r="B55" s="863">
        <v>1281</v>
      </c>
      <c r="C55" s="864">
        <v>1383.143761046274</v>
      </c>
      <c r="D55" s="864">
        <v>1418.4531489413325</v>
      </c>
      <c r="E55" s="864">
        <v>1281.7171749195686</v>
      </c>
      <c r="F55" s="864">
        <v>1454.2615078980557</v>
      </c>
      <c r="G55" s="873">
        <v>1429.0621280714149</v>
      </c>
      <c r="Q55" s="904"/>
      <c r="R55" s="904"/>
      <c r="S55" s="904"/>
    </row>
    <row r="56" spans="1:19" x14ac:dyDescent="0.25">
      <c r="A56" s="869" t="s">
        <v>10</v>
      </c>
      <c r="B56" s="863">
        <v>1481</v>
      </c>
      <c r="C56" s="864">
        <v>1281.5482664882693</v>
      </c>
      <c r="D56" s="864">
        <v>1381.7739179159648</v>
      </c>
      <c r="E56" s="864">
        <v>1417.2877150667882</v>
      </c>
      <c r="F56" s="864">
        <v>1281.6667034021627</v>
      </c>
      <c r="G56" s="873">
        <v>1452.3779916246076</v>
      </c>
      <c r="Q56" s="904"/>
      <c r="R56" s="904"/>
      <c r="S56" s="904"/>
    </row>
    <row r="57" spans="1:19" x14ac:dyDescent="0.25">
      <c r="A57" s="870" t="s">
        <v>11</v>
      </c>
      <c r="B57" s="865">
        <v>1751</v>
      </c>
      <c r="C57" s="866">
        <v>1477.6095356793319</v>
      </c>
      <c r="D57" s="866">
        <v>1278.2810131572228</v>
      </c>
      <c r="E57" s="866">
        <v>1376.3328074305773</v>
      </c>
      <c r="F57" s="866">
        <v>1411.9639361034892</v>
      </c>
      <c r="G57" s="874">
        <v>1278.0112666090006</v>
      </c>
      <c r="Q57" s="904"/>
      <c r="R57" s="904"/>
      <c r="S57" s="904"/>
    </row>
    <row r="58" spans="1:19" x14ac:dyDescent="0.25">
      <c r="A58" s="870" t="s">
        <v>12</v>
      </c>
      <c r="B58" s="865">
        <v>1861</v>
      </c>
      <c r="C58" s="866">
        <v>1739.5400529200911</v>
      </c>
      <c r="D58" s="866">
        <v>1468.552521707521</v>
      </c>
      <c r="E58" s="866">
        <v>1270.1396381542172</v>
      </c>
      <c r="F58" s="866">
        <v>1365.731384030968</v>
      </c>
      <c r="G58" s="874">
        <v>1401.3656001410584</v>
      </c>
      <c r="Q58" s="904"/>
      <c r="R58" s="904"/>
      <c r="S58" s="904"/>
    </row>
    <row r="59" spans="1:19" x14ac:dyDescent="0.25">
      <c r="A59" s="870" t="s">
        <v>13</v>
      </c>
      <c r="B59" s="865">
        <v>1577</v>
      </c>
      <c r="C59" s="866">
        <v>1835.0722636702158</v>
      </c>
      <c r="D59" s="866">
        <v>1716.8037121012546</v>
      </c>
      <c r="E59" s="866">
        <v>1449.6731339239082</v>
      </c>
      <c r="F59" s="866">
        <v>1253.6553458463727</v>
      </c>
      <c r="G59" s="874">
        <v>1346.1195014768314</v>
      </c>
      <c r="Q59" s="904"/>
      <c r="R59" s="904"/>
      <c r="S59" s="904"/>
    </row>
    <row r="60" spans="1:19" x14ac:dyDescent="0.25">
      <c r="A60" s="870" t="s">
        <v>14</v>
      </c>
      <c r="B60" s="865">
        <v>1242</v>
      </c>
      <c r="C60" s="866">
        <v>1532.3828093086131</v>
      </c>
      <c r="D60" s="866">
        <v>1782.9919450682685</v>
      </c>
      <c r="E60" s="866">
        <v>1669.2746607493023</v>
      </c>
      <c r="F60" s="866">
        <v>1409.5326307205985</v>
      </c>
      <c r="G60" s="874">
        <v>1218.9570756684891</v>
      </c>
      <c r="Q60" s="904"/>
      <c r="R60" s="904"/>
      <c r="S60" s="904"/>
    </row>
    <row r="61" spans="1:19" x14ac:dyDescent="0.25">
      <c r="A61" s="870" t="s">
        <v>15</v>
      </c>
      <c r="B61" s="865">
        <v>1020</v>
      </c>
      <c r="C61" s="866">
        <v>1176.0177535464272</v>
      </c>
      <c r="D61" s="866">
        <v>1450.2344331092577</v>
      </c>
      <c r="E61" s="866">
        <v>1687.0293298065874</v>
      </c>
      <c r="F61" s="866">
        <v>1580.2915560461379</v>
      </c>
      <c r="G61" s="874">
        <v>1334.0561521268291</v>
      </c>
      <c r="Q61" s="904"/>
      <c r="R61" s="904"/>
      <c r="S61" s="904"/>
    </row>
    <row r="62" spans="1:19" x14ac:dyDescent="0.25">
      <c r="A62" s="870" t="s">
        <v>16</v>
      </c>
      <c r="B62" s="865">
        <v>767</v>
      </c>
      <c r="C62" s="866">
        <v>939.26856468226492</v>
      </c>
      <c r="D62" s="866">
        <v>1082.4835306446887</v>
      </c>
      <c r="E62" s="866">
        <v>1334.1487512544381</v>
      </c>
      <c r="F62" s="866">
        <v>1551.2702003751147</v>
      </c>
      <c r="G62" s="874">
        <v>1453.4879421855699</v>
      </c>
      <c r="Q62" s="904"/>
      <c r="R62" s="904"/>
      <c r="S62" s="904"/>
    </row>
    <row r="63" spans="1:19" x14ac:dyDescent="0.25">
      <c r="A63" s="870" t="s">
        <v>17</v>
      </c>
      <c r="B63" s="865">
        <v>606</v>
      </c>
      <c r="C63" s="866">
        <v>679.26951623483183</v>
      </c>
      <c r="D63" s="866">
        <v>829.45245934199374</v>
      </c>
      <c r="E63" s="866">
        <v>955.45855674738982</v>
      </c>
      <c r="F63" s="866">
        <v>1176.9434747187211</v>
      </c>
      <c r="G63" s="874">
        <v>1367.7989944430408</v>
      </c>
      <c r="Q63" s="904"/>
      <c r="R63" s="904"/>
      <c r="S63" s="904"/>
    </row>
    <row r="64" spans="1:19" x14ac:dyDescent="0.25">
      <c r="A64" s="870" t="s">
        <v>18</v>
      </c>
      <c r="B64" s="865">
        <v>571</v>
      </c>
      <c r="C64" s="866">
        <v>507.1380521708885</v>
      </c>
      <c r="D64" s="866">
        <v>568.96804747181829</v>
      </c>
      <c r="E64" s="866">
        <v>690.69042475440142</v>
      </c>
      <c r="F64" s="866">
        <v>794.51126268529856</v>
      </c>
      <c r="G64" s="874">
        <v>977.93697130020723</v>
      </c>
      <c r="Q64" s="919" t="s">
        <v>223</v>
      </c>
      <c r="R64" s="918"/>
      <c r="S64" s="920">
        <f>(SUM(D$48:D$50,D$61:D$65)/SUM(D$51:D$60))*100</f>
        <v>60.808650639573003</v>
      </c>
    </row>
    <row r="65" spans="1:19" ht="15.75" thickBot="1" x14ac:dyDescent="0.3">
      <c r="A65" s="871" t="s">
        <v>19</v>
      </c>
      <c r="B65" s="867">
        <v>701</v>
      </c>
      <c r="C65" s="868">
        <v>919.30179441025052</v>
      </c>
      <c r="D65" s="868">
        <v>1032.023267215829</v>
      </c>
      <c r="E65" s="868">
        <v>1159.5092251299727</v>
      </c>
      <c r="F65" s="868">
        <v>1337.5631632250411</v>
      </c>
      <c r="G65" s="875">
        <v>1538.8748942369302</v>
      </c>
      <c r="Q65" s="919" t="s">
        <v>224</v>
      </c>
      <c r="R65" s="918"/>
      <c r="S65" s="920">
        <f>(SUM(D$48:D$50)/SUM(D$51:D$60))*100</f>
        <v>26.669541416104131</v>
      </c>
    </row>
    <row r="66" spans="1:19" ht="15.75" thickTop="1" x14ac:dyDescent="0.25">
      <c r="A66" s="870" t="s">
        <v>20</v>
      </c>
      <c r="B66" s="865">
        <v>22438</v>
      </c>
      <c r="C66" s="866">
        <v>22924.673019104506</v>
      </c>
      <c r="D66" s="866">
        <v>23378.446600190466</v>
      </c>
      <c r="E66" s="866">
        <v>23763.620881578314</v>
      </c>
      <c r="F66" s="866">
        <v>24025.831678311217</v>
      </c>
      <c r="G66" s="874">
        <v>24137.54442107127</v>
      </c>
      <c r="Q66" s="919" t="s">
        <v>225</v>
      </c>
      <c r="R66" s="918"/>
      <c r="S66" s="920">
        <f>(SUM(D$61:D$65)/SUM(D$51:D$60))*100</f>
        <v>34.139109223468886</v>
      </c>
    </row>
    <row r="67" spans="1:19" x14ac:dyDescent="0.25">
      <c r="Q67" s="919" t="s">
        <v>226</v>
      </c>
      <c r="R67" s="918"/>
      <c r="S67" s="920">
        <f>(SUM(D$61:D$65)/SUM(D$48:D$50))*100</f>
        <v>128.00785994338219</v>
      </c>
    </row>
    <row r="68" spans="1:19" x14ac:dyDescent="0.25">
      <c r="Q68" s="919" t="s">
        <v>227</v>
      </c>
      <c r="R68" s="918"/>
      <c r="S68" s="921">
        <f>(D$21/D$43)*100</f>
        <v>104.66645576965554</v>
      </c>
    </row>
    <row r="69" spans="1:19" x14ac:dyDescent="0.25">
      <c r="Q69" s="919" t="s">
        <v>228</v>
      </c>
      <c r="R69" s="918"/>
      <c r="S69" s="921">
        <f>(SUM(D$48)/SUM(D$28:D$33))*1000</f>
        <v>333.93283393380216</v>
      </c>
    </row>
    <row r="70" spans="1:19" x14ac:dyDescent="0.25">
      <c r="Q70" s="919" t="s">
        <v>229</v>
      </c>
      <c r="R70" s="918"/>
      <c r="S70" s="921">
        <f>(SUM(D$52:D$54)/SUM(D$48:D$51,D$55:D$65))*100</f>
        <v>21.621143553625753</v>
      </c>
    </row>
    <row r="71" spans="1:19" x14ac:dyDescent="0.25">
      <c r="Q71" s="904"/>
      <c r="R71" s="904"/>
      <c r="S71" s="904"/>
    </row>
    <row r="72" spans="1:19" x14ac:dyDescent="0.25">
      <c r="Q72" s="904"/>
      <c r="R72" s="904"/>
      <c r="S72" s="904"/>
    </row>
    <row r="73" spans="1:19" x14ac:dyDescent="0.25">
      <c r="Q73" s="904"/>
      <c r="R73" s="904"/>
      <c r="S73" s="904"/>
    </row>
    <row r="74" spans="1:19" x14ac:dyDescent="0.25">
      <c r="Q74" s="904"/>
      <c r="R74" s="904"/>
      <c r="S74" s="904"/>
    </row>
    <row r="75" spans="1:19" x14ac:dyDescent="0.25">
      <c r="Q75" s="904"/>
      <c r="R75" s="904"/>
      <c r="S75" s="904"/>
    </row>
    <row r="76" spans="1:19" x14ac:dyDescent="0.25">
      <c r="Q76" s="904"/>
      <c r="R76" s="904"/>
      <c r="S76" s="904"/>
    </row>
    <row r="77" spans="1:19" x14ac:dyDescent="0.25">
      <c r="Q77" s="904"/>
      <c r="R77" s="904"/>
      <c r="S77" s="904"/>
    </row>
    <row r="78" spans="1:19" x14ac:dyDescent="0.25">
      <c r="Q78" s="904"/>
      <c r="R78" s="904"/>
      <c r="S78" s="904"/>
    </row>
    <row r="79" spans="1:19" x14ac:dyDescent="0.25">
      <c r="Q79" s="904"/>
      <c r="R79" s="904"/>
      <c r="S79" s="904"/>
    </row>
    <row r="80" spans="1:19" x14ac:dyDescent="0.25">
      <c r="Q80" s="904"/>
      <c r="R80" s="904"/>
      <c r="S80" s="904"/>
    </row>
    <row r="81" spans="17:19" x14ac:dyDescent="0.25">
      <c r="Q81" s="904"/>
      <c r="R81" s="904"/>
      <c r="S81" s="904"/>
    </row>
    <row r="82" spans="17:19" x14ac:dyDescent="0.25">
      <c r="Q82" s="904"/>
      <c r="R82" s="904"/>
      <c r="S82" s="904"/>
    </row>
    <row r="83" spans="17:19" x14ac:dyDescent="0.25">
      <c r="Q83" s="904"/>
      <c r="R83" s="904"/>
      <c r="S83" s="904"/>
    </row>
    <row r="84" spans="17:19" x14ac:dyDescent="0.25">
      <c r="Q84" s="919" t="s">
        <v>223</v>
      </c>
      <c r="R84" s="918"/>
      <c r="S84" s="920">
        <f>(SUM(E$48:E$50,E$61:E$65)/SUM(E$51:E$60))*100</f>
        <v>69.552888248137279</v>
      </c>
    </row>
    <row r="85" spans="17:19" x14ac:dyDescent="0.25">
      <c r="Q85" s="919" t="s">
        <v>224</v>
      </c>
      <c r="R85" s="918"/>
      <c r="S85" s="920">
        <f>(SUM(E$48:E$50)/SUM(E$51:E$60))*100</f>
        <v>27.97854539648727</v>
      </c>
    </row>
    <row r="86" spans="17:19" x14ac:dyDescent="0.25">
      <c r="Q86" s="919" t="s">
        <v>225</v>
      </c>
      <c r="R86" s="918"/>
      <c r="S86" s="920">
        <f>(SUM(E$61:E$65)/SUM(E$51:E$60))*100</f>
        <v>41.574342851650023</v>
      </c>
    </row>
    <row r="87" spans="17:19" x14ac:dyDescent="0.25">
      <c r="Q87" s="919" t="s">
        <v>226</v>
      </c>
      <c r="R87" s="918"/>
      <c r="S87" s="920">
        <f>(SUM(E$61:E$65)/SUM(E$48:E$50))*100</f>
        <v>148.59365368175906</v>
      </c>
    </row>
    <row r="88" spans="17:19" x14ac:dyDescent="0.25">
      <c r="Q88" s="919" t="s">
        <v>227</v>
      </c>
      <c r="R88" s="918"/>
      <c r="S88" s="921">
        <f>(E$21/E$43)*100</f>
        <v>103.73166161195793</v>
      </c>
    </row>
    <row r="89" spans="17:19" x14ac:dyDescent="0.25">
      <c r="Q89" s="919" t="s">
        <v>228</v>
      </c>
      <c r="R89" s="918"/>
      <c r="S89" s="921">
        <f>(SUM(E$48)/SUM(E$28:E$33))*1000</f>
        <v>340.7010641983768</v>
      </c>
    </row>
    <row r="90" spans="17:19" x14ac:dyDescent="0.25">
      <c r="Q90" s="919" t="s">
        <v>229</v>
      </c>
      <c r="R90" s="918"/>
      <c r="S90" s="921">
        <f>(SUM(E$52:E$54)/SUM(E$48:E$51,E$55:E$65))*100</f>
        <v>21.576210925616017</v>
      </c>
    </row>
    <row r="91" spans="17:19" x14ac:dyDescent="0.25">
      <c r="Q91" s="904"/>
      <c r="R91" s="904"/>
      <c r="S91" s="904"/>
    </row>
    <row r="92" spans="17:19" x14ac:dyDescent="0.25">
      <c r="Q92" s="904"/>
      <c r="R92" s="904"/>
      <c r="S92" s="904"/>
    </row>
    <row r="93" spans="17:19" x14ac:dyDescent="0.25">
      <c r="Q93" s="904"/>
      <c r="R93" s="904"/>
      <c r="S93" s="904"/>
    </row>
    <row r="94" spans="17:19" x14ac:dyDescent="0.25">
      <c r="Q94" s="904"/>
      <c r="R94" s="904"/>
      <c r="S94" s="904"/>
    </row>
    <row r="95" spans="17:19" x14ac:dyDescent="0.25">
      <c r="Q95" s="904"/>
      <c r="R95" s="904"/>
      <c r="S95" s="904"/>
    </row>
    <row r="96" spans="17:19" x14ac:dyDescent="0.25">
      <c r="Q96" s="904"/>
      <c r="R96" s="904"/>
      <c r="S96" s="904"/>
    </row>
    <row r="97" spans="17:19" x14ac:dyDescent="0.25">
      <c r="Q97" s="904"/>
      <c r="R97" s="904"/>
      <c r="S97" s="904"/>
    </row>
    <row r="98" spans="17:19" x14ac:dyDescent="0.25">
      <c r="Q98" s="904"/>
      <c r="R98" s="904"/>
      <c r="S98" s="904"/>
    </row>
    <row r="99" spans="17:19" x14ac:dyDescent="0.25">
      <c r="Q99" s="904"/>
      <c r="R99" s="904"/>
      <c r="S99" s="904"/>
    </row>
    <row r="100" spans="17:19" x14ac:dyDescent="0.25">
      <c r="Q100" s="904"/>
      <c r="R100" s="904"/>
      <c r="S100" s="904"/>
    </row>
    <row r="101" spans="17:19" x14ac:dyDescent="0.25">
      <c r="Q101" s="904"/>
      <c r="R101" s="904"/>
      <c r="S101" s="904"/>
    </row>
    <row r="102" spans="17:19" x14ac:dyDescent="0.25">
      <c r="Q102" s="904"/>
      <c r="R102" s="904"/>
      <c r="S102" s="904"/>
    </row>
    <row r="103" spans="17:19" x14ac:dyDescent="0.25">
      <c r="Q103" s="904"/>
      <c r="R103" s="904"/>
      <c r="S103" s="904"/>
    </row>
    <row r="104" spans="17:19" x14ac:dyDescent="0.25">
      <c r="Q104" s="919" t="s">
        <v>223</v>
      </c>
      <c r="R104" s="918"/>
      <c r="S104" s="920">
        <f>(SUM(F$48:F$50,F$61:F$65)/SUM(F$51:F$60))*100</f>
        <v>77.587227390391149</v>
      </c>
    </row>
    <row r="105" spans="17:19" x14ac:dyDescent="0.25">
      <c r="Q105" s="919" t="s">
        <v>224</v>
      </c>
      <c r="R105" s="918"/>
      <c r="S105" s="920">
        <f>(SUM(F$48:F$50)/SUM(F$51:F$60))*100</f>
        <v>29.981604434369629</v>
      </c>
    </row>
    <row r="106" spans="17:19" x14ac:dyDescent="0.25">
      <c r="Q106" s="919" t="s">
        <v>225</v>
      </c>
      <c r="R106" s="918"/>
      <c r="S106" s="920">
        <f>(SUM(F$61:F$65)/SUM(F$51:F$60))*100</f>
        <v>47.60562295602152</v>
      </c>
    </row>
    <row r="107" spans="17:19" x14ac:dyDescent="0.25">
      <c r="Q107" s="919" t="s">
        <v>226</v>
      </c>
      <c r="R107" s="918"/>
      <c r="S107" s="920">
        <f>(SUM(F$61:F$65)/SUM(F$48:F$50))*100</f>
        <v>158.78277315088735</v>
      </c>
    </row>
    <row r="108" spans="17:19" x14ac:dyDescent="0.25">
      <c r="Q108" s="919" t="s">
        <v>227</v>
      </c>
      <c r="R108" s="918"/>
      <c r="S108" s="921">
        <f>(F$21/F$43)*100</f>
        <v>102.64129553412991</v>
      </c>
    </row>
    <row r="109" spans="17:19" x14ac:dyDescent="0.25">
      <c r="Q109" s="919" t="s">
        <v>228</v>
      </c>
      <c r="R109" s="918"/>
      <c r="S109" s="921">
        <f>(SUM(F$48)/SUM(F$28:F$33))*1000</f>
        <v>341.21596454461383</v>
      </c>
    </row>
    <row r="110" spans="17:19" x14ac:dyDescent="0.25">
      <c r="Q110" s="919" t="s">
        <v>229</v>
      </c>
      <c r="R110" s="918"/>
      <c r="S110" s="921">
        <f>(SUM(F$52:F$54)/SUM(F$48:F$51,F$55:F$65))*100</f>
        <v>20.596489445408043</v>
      </c>
    </row>
    <row r="111" spans="17:19" x14ac:dyDescent="0.25">
      <c r="Q111" s="904"/>
      <c r="R111" s="904"/>
      <c r="S111" s="904"/>
    </row>
    <row r="112" spans="17:19" x14ac:dyDescent="0.25">
      <c r="Q112" s="904"/>
      <c r="R112" s="904"/>
      <c r="S112" s="904"/>
    </row>
    <row r="113" spans="17:19" x14ac:dyDescent="0.25">
      <c r="Q113" s="904"/>
      <c r="R113" s="904"/>
      <c r="S113" s="904"/>
    </row>
    <row r="114" spans="17:19" x14ac:dyDescent="0.25">
      <c r="Q114" s="904"/>
      <c r="R114" s="904"/>
      <c r="S114" s="904"/>
    </row>
    <row r="115" spans="17:19" x14ac:dyDescent="0.25">
      <c r="Q115" s="904"/>
      <c r="R115" s="904"/>
      <c r="S115" s="904"/>
    </row>
    <row r="116" spans="17:19" x14ac:dyDescent="0.25">
      <c r="Q116" s="904"/>
      <c r="R116" s="904"/>
      <c r="S116" s="904"/>
    </row>
    <row r="117" spans="17:19" x14ac:dyDescent="0.25">
      <c r="Q117" s="904"/>
      <c r="R117" s="904"/>
      <c r="S117" s="904"/>
    </row>
    <row r="118" spans="17:19" x14ac:dyDescent="0.25">
      <c r="Q118" s="904"/>
      <c r="R118" s="904"/>
      <c r="S118" s="904"/>
    </row>
    <row r="119" spans="17:19" x14ac:dyDescent="0.25">
      <c r="Q119" s="904"/>
      <c r="R119" s="904"/>
      <c r="S119" s="904"/>
    </row>
    <row r="120" spans="17:19" x14ac:dyDescent="0.25">
      <c r="Q120" s="904"/>
      <c r="R120" s="904"/>
      <c r="S120" s="904"/>
    </row>
    <row r="121" spans="17:19" x14ac:dyDescent="0.25">
      <c r="Q121" s="904"/>
      <c r="R121" s="904"/>
      <c r="S121" s="904"/>
    </row>
    <row r="122" spans="17:19" x14ac:dyDescent="0.25">
      <c r="Q122" s="904"/>
      <c r="R122" s="904"/>
      <c r="S122" s="904"/>
    </row>
    <row r="123" spans="17:19" x14ac:dyDescent="0.25">
      <c r="Q123" s="904"/>
      <c r="R123" s="904"/>
      <c r="S123" s="904"/>
    </row>
    <row r="124" spans="17:19" x14ac:dyDescent="0.25">
      <c r="Q124" s="919" t="s">
        <v>223</v>
      </c>
      <c r="R124" s="918"/>
      <c r="S124" s="920">
        <f>(SUM(G$48:G$50,G$61:G$65)/SUM(G$51:G$60))*100</f>
        <v>80.416746106848876</v>
      </c>
    </row>
    <row r="125" spans="17:19" x14ac:dyDescent="0.25">
      <c r="Q125" s="919" t="s">
        <v>224</v>
      </c>
      <c r="R125" s="918"/>
      <c r="S125" s="920">
        <f>(SUM(G$48:G$50)/SUM(G$51:G$60))*100</f>
        <v>30.545538606416155</v>
      </c>
    </row>
    <row r="126" spans="17:19" x14ac:dyDescent="0.25">
      <c r="Q126" s="919" t="s">
        <v>225</v>
      </c>
      <c r="R126" s="918"/>
      <c r="S126" s="920">
        <f>(SUM(G$61:G$65)/SUM(G$51:G$60))*100</f>
        <v>49.871207500432732</v>
      </c>
    </row>
    <row r="127" spans="17:19" x14ac:dyDescent="0.25">
      <c r="Q127" s="919" t="s">
        <v>226</v>
      </c>
      <c r="R127" s="918"/>
      <c r="S127" s="920">
        <f>(SUM(G$61:G$65)/SUM(G$48:G$50))*100</f>
        <v>163.26838476489388</v>
      </c>
    </row>
    <row r="128" spans="17:19" x14ac:dyDescent="0.25">
      <c r="Q128" s="919" t="s">
        <v>227</v>
      </c>
      <c r="R128" s="918"/>
      <c r="S128" s="921">
        <f>(G$21/G$43)*100</f>
        <v>101.4144301880719</v>
      </c>
    </row>
    <row r="129" spans="17:19" x14ac:dyDescent="0.25">
      <c r="Q129" s="919" t="s">
        <v>228</v>
      </c>
      <c r="R129" s="918"/>
      <c r="S129" s="921">
        <f>(SUM(G$48)/SUM(G$28:G$33))*1000</f>
        <v>332.9030942900676</v>
      </c>
    </row>
    <row r="130" spans="17:19" x14ac:dyDescent="0.25">
      <c r="Q130" s="919" t="s">
        <v>229</v>
      </c>
      <c r="R130" s="918"/>
      <c r="S130" s="921">
        <f>(SUM(G$52:G$54)/SUM(G$48:G$51,G$55:G$65))*100</f>
        <v>19.450819048409905</v>
      </c>
    </row>
    <row r="147" spans="4:8" x14ac:dyDescent="0.25">
      <c r="D147" s="19"/>
      <c r="E147" s="19"/>
      <c r="F147" s="19"/>
      <c r="G147" s="19"/>
      <c r="H147" s="19"/>
    </row>
  </sheetData>
  <mergeCells count="3">
    <mergeCell ref="A1:G1"/>
    <mergeCell ref="A23:G23"/>
    <mergeCell ref="A46:G46"/>
  </mergeCells>
  <pageMargins left="0.7" right="0.7" top="0.75" bottom="0.75" header="0.3" footer="0.3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Z147"/>
  <sheetViews>
    <sheetView workbookViewId="0">
      <selection sqref="A1:G1"/>
    </sheetView>
  </sheetViews>
  <sheetFormatPr defaultRowHeight="15" x14ac:dyDescent="0.25"/>
  <cols>
    <col min="1" max="9" width="9.140625" style="18"/>
    <col min="10" max="11" width="11.140625" style="18" bestFit="1" customWidth="1"/>
    <col min="12" max="12" width="11.140625" style="18" customWidth="1"/>
    <col min="13" max="14" width="11.140625" style="18" bestFit="1" customWidth="1"/>
    <col min="15" max="15" width="11.140625" style="18" customWidth="1"/>
    <col min="16" max="17" width="11.140625" style="18" bestFit="1" customWidth="1"/>
    <col min="18" max="18" width="11.140625" style="18" customWidth="1"/>
    <col min="19" max="20" width="11.140625" style="18" bestFit="1" customWidth="1"/>
    <col min="21" max="21" width="11.140625" style="18" customWidth="1"/>
    <col min="22" max="23" width="11.140625" style="18" bestFit="1" customWidth="1"/>
    <col min="24" max="24" width="11.140625" style="18" customWidth="1"/>
    <col min="25" max="26" width="11.140625" style="18" bestFit="1" customWidth="1"/>
    <col min="27" max="16384" width="9.140625" style="18"/>
  </cols>
  <sheetData>
    <row r="1" spans="1:26" x14ac:dyDescent="0.25">
      <c r="A1" s="922" t="s">
        <v>216</v>
      </c>
      <c r="B1" s="923"/>
      <c r="C1" s="923"/>
      <c r="D1" s="923"/>
      <c r="E1" s="923"/>
      <c r="F1" s="923"/>
      <c r="G1" s="924"/>
      <c r="J1" s="20" t="s">
        <v>23</v>
      </c>
      <c r="K1" s="20" t="s">
        <v>24</v>
      </c>
      <c r="L1" s="20"/>
      <c r="M1" s="20" t="s">
        <v>23</v>
      </c>
      <c r="N1" s="20" t="s">
        <v>24</v>
      </c>
      <c r="O1" s="20"/>
      <c r="P1" s="20" t="s">
        <v>23</v>
      </c>
      <c r="Q1" s="20" t="s">
        <v>24</v>
      </c>
      <c r="R1" s="20"/>
      <c r="S1" s="20" t="s">
        <v>23</v>
      </c>
      <c r="T1" s="20" t="s">
        <v>24</v>
      </c>
      <c r="U1" s="20"/>
      <c r="V1" s="20" t="s">
        <v>23</v>
      </c>
      <c r="W1" s="20" t="s">
        <v>24</v>
      </c>
      <c r="X1" s="20"/>
      <c r="Y1" s="20" t="s">
        <v>23</v>
      </c>
      <c r="Z1" s="20" t="s">
        <v>24</v>
      </c>
    </row>
    <row r="2" spans="1:26" x14ac:dyDescent="0.25">
      <c r="A2" s="883" t="s">
        <v>1</v>
      </c>
      <c r="B2" s="877">
        <v>2010</v>
      </c>
      <c r="C2" s="877">
        <v>2015</v>
      </c>
      <c r="D2" s="877">
        <v>2020</v>
      </c>
      <c r="E2" s="877">
        <v>2025</v>
      </c>
      <c r="F2" s="877">
        <v>2030</v>
      </c>
      <c r="G2" s="886">
        <v>2035</v>
      </c>
      <c r="J2" s="1">
        <f>B2</f>
        <v>2010</v>
      </c>
      <c r="K2" s="1">
        <f>B24</f>
        <v>2010</v>
      </c>
      <c r="L2" s="1"/>
      <c r="M2" s="1">
        <v>2015</v>
      </c>
      <c r="N2" s="1">
        <v>2015</v>
      </c>
      <c r="O2" s="1"/>
      <c r="P2" s="1">
        <v>2020</v>
      </c>
      <c r="Q2" s="1">
        <v>2020</v>
      </c>
      <c r="R2" s="1"/>
      <c r="S2" s="1">
        <v>2025</v>
      </c>
      <c r="T2" s="1">
        <v>2025</v>
      </c>
      <c r="U2" s="1"/>
      <c r="V2" s="1">
        <v>2030</v>
      </c>
      <c r="W2" s="1">
        <v>2030</v>
      </c>
      <c r="X2" s="1"/>
      <c r="Y2" s="1">
        <v>2035</v>
      </c>
      <c r="Z2" s="1">
        <v>2035</v>
      </c>
    </row>
    <row r="3" spans="1:26" x14ac:dyDescent="0.25">
      <c r="A3" s="883" t="s">
        <v>2</v>
      </c>
      <c r="B3" s="877">
        <v>170</v>
      </c>
      <c r="C3" s="878">
        <v>145.24803469202334</v>
      </c>
      <c r="D3" s="878">
        <v>161.6112343646794</v>
      </c>
      <c r="E3" s="878">
        <v>185.74495680710527</v>
      </c>
      <c r="F3" s="878">
        <v>210.01874817843515</v>
      </c>
      <c r="G3" s="887">
        <v>226.74189887274721</v>
      </c>
      <c r="I3" s="21" t="s">
        <v>2</v>
      </c>
      <c r="J3" s="20">
        <f>-B3/B$66</f>
        <v>-6.0692609782220637E-2</v>
      </c>
      <c r="K3" s="20">
        <f>B25/B$66</f>
        <v>6.4976794002142096E-2</v>
      </c>
      <c r="L3" s="21" t="s">
        <v>2</v>
      </c>
      <c r="M3" s="20">
        <f>-C3/C$66</f>
        <v>-4.8646215067856498E-2</v>
      </c>
      <c r="N3" s="20">
        <f>C25/C$66</f>
        <v>4.675688270607814E-2</v>
      </c>
      <c r="O3" s="21" t="s">
        <v>2</v>
      </c>
      <c r="P3" s="20">
        <f>-D3/D$66</f>
        <v>-5.0672109449609731E-2</v>
      </c>
      <c r="Q3" s="20">
        <f>D25/D$66</f>
        <v>4.8685014279251225E-2</v>
      </c>
      <c r="R3" s="21" t="s">
        <v>2</v>
      </c>
      <c r="S3" s="20">
        <f>-E3/E$66</f>
        <v>-5.4195509446866283E-2</v>
      </c>
      <c r="T3" s="20">
        <f>E25/E$66</f>
        <v>5.2070195459348052E-2</v>
      </c>
      <c r="U3" s="21" t="s">
        <v>2</v>
      </c>
      <c r="V3" s="20">
        <f>-F3/F$66</f>
        <v>-5.6808372020688086E-2</v>
      </c>
      <c r="W3" s="20">
        <f>F25/F$66</f>
        <v>5.4580592725993901E-2</v>
      </c>
      <c r="X3" s="21" t="s">
        <v>2</v>
      </c>
      <c r="Y3" s="20">
        <f>-G3/G$66</f>
        <v>-5.6905553240896453E-2</v>
      </c>
      <c r="Z3" s="20">
        <f>G25/G$66</f>
        <v>5.4673962917724521E-2</v>
      </c>
    </row>
    <row r="4" spans="1:26" x14ac:dyDescent="0.25">
      <c r="A4" s="883" t="s">
        <v>3</v>
      </c>
      <c r="B4" s="877">
        <v>152</v>
      </c>
      <c r="C4" s="878">
        <v>169.24850146983221</v>
      </c>
      <c r="D4" s="878">
        <v>144.7091466205575</v>
      </c>
      <c r="E4" s="878">
        <v>160.83465953907663</v>
      </c>
      <c r="F4" s="878">
        <v>184.80020642120786</v>
      </c>
      <c r="G4" s="887">
        <v>208.91980452043083</v>
      </c>
      <c r="I4" s="21" t="s">
        <v>3</v>
      </c>
      <c r="J4" s="20">
        <f t="shared" ref="J4:J20" si="0">-B4/B$66</f>
        <v>-5.4266333452338451E-2</v>
      </c>
      <c r="K4" s="20">
        <f t="shared" ref="K4:K20" si="1">B26/B$66</f>
        <v>5.6408425562299178E-2</v>
      </c>
      <c r="L4" s="21" t="s">
        <v>3</v>
      </c>
      <c r="M4" s="20">
        <f t="shared" ref="M4:M20" si="2">-C4/C$66</f>
        <v>-5.6684408982685099E-2</v>
      </c>
      <c r="N4" s="20">
        <f t="shared" ref="N4:N20" si="3">C26/C$66</f>
        <v>6.0847441082249931E-2</v>
      </c>
      <c r="O4" s="21" t="s">
        <v>3</v>
      </c>
      <c r="P4" s="20">
        <f t="shared" ref="P4:P20" si="4">-D4/D$66</f>
        <v>-4.5372574157623649E-2</v>
      </c>
      <c r="Q4" s="20">
        <f t="shared" ref="Q4:Q20" si="5">D26/D$66</f>
        <v>4.3750577183241365E-2</v>
      </c>
      <c r="R4" s="21" t="s">
        <v>3</v>
      </c>
      <c r="S4" s="20">
        <f t="shared" ref="S4:S20" si="6">-E4/E$66</f>
        <v>-4.6927337679943504E-2</v>
      </c>
      <c r="T4" s="20">
        <f t="shared" ref="T4:T20" si="7">E26/E$66</f>
        <v>4.5211997341861508E-2</v>
      </c>
      <c r="U4" s="21" t="s">
        <v>3</v>
      </c>
      <c r="V4" s="20">
        <f t="shared" ref="V4:V20" si="8">-F4/F$66</f>
        <v>-4.9986960530573658E-2</v>
      </c>
      <c r="W4" s="20">
        <f t="shared" ref="W4:W20" si="9">F26/F$66</f>
        <v>4.8159622278935756E-2</v>
      </c>
      <c r="X4" s="21" t="s">
        <v>3</v>
      </c>
      <c r="Y4" s="20">
        <f t="shared" ref="Y4:Y20" si="10">-G4/G$66</f>
        <v>-5.2432731305153565E-2</v>
      </c>
      <c r="Z4" s="20">
        <f t="shared" ref="Z4:Z20" si="11">G26/G$66</f>
        <v>5.0515984198190943E-2</v>
      </c>
    </row>
    <row r="5" spans="1:26" x14ac:dyDescent="0.25">
      <c r="A5" s="883" t="s">
        <v>4</v>
      </c>
      <c r="B5" s="877">
        <v>128</v>
      </c>
      <c r="C5" s="878">
        <v>152.16236269054414</v>
      </c>
      <c r="D5" s="878">
        <v>169.43007176224066</v>
      </c>
      <c r="E5" s="878">
        <v>144.95989782981465</v>
      </c>
      <c r="F5" s="878">
        <v>160.94587361202272</v>
      </c>
      <c r="G5" s="887">
        <v>184.87735938810516</v>
      </c>
      <c r="I5" s="21" t="s">
        <v>4</v>
      </c>
      <c r="J5" s="20">
        <f t="shared" si="0"/>
        <v>-4.5697965012495539E-2</v>
      </c>
      <c r="K5" s="20">
        <f t="shared" si="1"/>
        <v>5.3552302749018205E-2</v>
      </c>
      <c r="L5" s="21" t="s">
        <v>4</v>
      </c>
      <c r="M5" s="20">
        <f t="shared" si="2"/>
        <v>-5.0961949580746374E-2</v>
      </c>
      <c r="N5" s="20">
        <f t="shared" si="3"/>
        <v>5.2952225147727364E-2</v>
      </c>
      <c r="O5" s="21" t="s">
        <v>4</v>
      </c>
      <c r="P5" s="20">
        <f t="shared" si="4"/>
        <v>-5.3123653031560837E-2</v>
      </c>
      <c r="Q5" s="20">
        <f t="shared" si="5"/>
        <v>5.6974850957333331E-2</v>
      </c>
      <c r="R5" s="21" t="s">
        <v>4</v>
      </c>
      <c r="S5" s="20">
        <f t="shared" si="6"/>
        <v>-4.2295498339753414E-2</v>
      </c>
      <c r="T5" s="20">
        <f t="shared" si="7"/>
        <v>4.076823961166863E-2</v>
      </c>
      <c r="U5" s="21" t="s">
        <v>4</v>
      </c>
      <c r="V5" s="20">
        <f t="shared" si="8"/>
        <v>-4.353455652244121E-2</v>
      </c>
      <c r="W5" s="20">
        <f t="shared" si="9"/>
        <v>4.191029817803555E-2</v>
      </c>
      <c r="X5" s="21" t="s">
        <v>4</v>
      </c>
      <c r="Y5" s="20">
        <f t="shared" si="10"/>
        <v>-4.6398784124148752E-2</v>
      </c>
      <c r="Z5" s="20">
        <f t="shared" si="11"/>
        <v>4.4667368811541902E-2</v>
      </c>
    </row>
    <row r="6" spans="1:26" x14ac:dyDescent="0.25">
      <c r="A6" s="883" t="s">
        <v>5</v>
      </c>
      <c r="B6" s="877">
        <v>139</v>
      </c>
      <c r="C6" s="878">
        <v>127.95610423838157</v>
      </c>
      <c r="D6" s="878">
        <v>151.94880117741735</v>
      </c>
      <c r="E6" s="878">
        <v>169.1915191229873</v>
      </c>
      <c r="F6" s="878">
        <v>144.84183817220418</v>
      </c>
      <c r="G6" s="887">
        <v>160.65848369758447</v>
      </c>
      <c r="I6" s="21" t="s">
        <v>5</v>
      </c>
      <c r="J6" s="20">
        <f t="shared" si="0"/>
        <v>-4.9625133880756872E-2</v>
      </c>
      <c r="K6" s="20">
        <f t="shared" si="1"/>
        <v>4.2841842199214566E-2</v>
      </c>
      <c r="L6" s="21" t="s">
        <v>5</v>
      </c>
      <c r="M6" s="20">
        <f t="shared" si="2"/>
        <v>-4.2854832282059184E-2</v>
      </c>
      <c r="N6" s="20">
        <f t="shared" si="3"/>
        <v>5.0056528135792901E-2</v>
      </c>
      <c r="O6" s="21" t="s">
        <v>5</v>
      </c>
      <c r="P6" s="20">
        <f t="shared" si="4"/>
        <v>-4.7642518877275788E-2</v>
      </c>
      <c r="Q6" s="20">
        <f t="shared" si="5"/>
        <v>4.9409287710698822E-2</v>
      </c>
      <c r="R6" s="21" t="s">
        <v>5</v>
      </c>
      <c r="S6" s="20">
        <f t="shared" si="6"/>
        <v>-4.9365650247408271E-2</v>
      </c>
      <c r="T6" s="20">
        <f t="shared" si="7"/>
        <v>5.2820556600879316E-2</v>
      </c>
      <c r="U6" s="21" t="s">
        <v>5</v>
      </c>
      <c r="V6" s="20">
        <f t="shared" si="8"/>
        <v>-3.9178545241380286E-2</v>
      </c>
      <c r="W6" s="20">
        <f t="shared" si="9"/>
        <v>3.7693223054455195E-2</v>
      </c>
      <c r="X6" s="21" t="s">
        <v>5</v>
      </c>
      <c r="Y6" s="20">
        <f t="shared" si="10"/>
        <v>-4.0320558057888943E-2</v>
      </c>
      <c r="Z6" s="20">
        <f t="shared" si="11"/>
        <v>3.8728925007682102E-2</v>
      </c>
    </row>
    <row r="7" spans="1:26" x14ac:dyDescent="0.25">
      <c r="A7" s="883" t="s">
        <v>6</v>
      </c>
      <c r="B7" s="877">
        <v>85</v>
      </c>
      <c r="C7" s="878">
        <v>135.91433208408594</v>
      </c>
      <c r="D7" s="878">
        <v>125.29145003802135</v>
      </c>
      <c r="E7" s="878">
        <v>148.63679233867643</v>
      </c>
      <c r="F7" s="878">
        <v>165.49993457652158</v>
      </c>
      <c r="G7" s="887">
        <v>141.75793405527406</v>
      </c>
      <c r="I7" s="21" t="s">
        <v>6</v>
      </c>
      <c r="J7" s="20">
        <f t="shared" si="0"/>
        <v>-3.0346304891110319E-2</v>
      </c>
      <c r="K7" s="20">
        <f t="shared" si="1"/>
        <v>3.6058550517672261E-2</v>
      </c>
      <c r="L7" s="21" t="s">
        <v>6</v>
      </c>
      <c r="M7" s="20">
        <f t="shared" si="2"/>
        <v>-4.5520187886780493E-2</v>
      </c>
      <c r="N7" s="20">
        <f t="shared" si="3"/>
        <v>3.9862432445828523E-2</v>
      </c>
      <c r="O7" s="21" t="s">
        <v>6</v>
      </c>
      <c r="P7" s="20">
        <f t="shared" si="4"/>
        <v>-3.9284286729106693E-2</v>
      </c>
      <c r="Q7" s="20">
        <f t="shared" si="5"/>
        <v>4.6463851806823643E-2</v>
      </c>
      <c r="R7" s="21" t="s">
        <v>6</v>
      </c>
      <c r="S7" s="20">
        <f t="shared" si="6"/>
        <v>-4.3368319774669095E-2</v>
      </c>
      <c r="T7" s="20">
        <f t="shared" si="7"/>
        <v>4.5601225003084327E-2</v>
      </c>
      <c r="U7" s="21" t="s">
        <v>6</v>
      </c>
      <c r="V7" s="20">
        <f t="shared" si="8"/>
        <v>-4.476639316426493E-2</v>
      </c>
      <c r="W7" s="20">
        <f t="shared" si="9"/>
        <v>4.8544710542075105E-2</v>
      </c>
      <c r="X7" s="21" t="s">
        <v>6</v>
      </c>
      <c r="Y7" s="20">
        <f t="shared" si="10"/>
        <v>-3.5577075537455781E-2</v>
      </c>
      <c r="Z7" s="20">
        <f t="shared" si="11"/>
        <v>3.470445329872468E-2</v>
      </c>
    </row>
    <row r="8" spans="1:26" x14ac:dyDescent="0.25">
      <c r="A8" s="883" t="s">
        <v>7</v>
      </c>
      <c r="B8" s="877">
        <v>96</v>
      </c>
      <c r="C8" s="878">
        <v>82.984344645211024</v>
      </c>
      <c r="D8" s="878">
        <v>132.42121455862599</v>
      </c>
      <c r="E8" s="878">
        <v>122.23034057114545</v>
      </c>
      <c r="F8" s="878">
        <v>144.8693868037</v>
      </c>
      <c r="G8" s="887">
        <v>161.29987212228093</v>
      </c>
      <c r="I8" s="21" t="s">
        <v>7</v>
      </c>
      <c r="J8" s="20">
        <f t="shared" si="0"/>
        <v>-3.4273473759371655E-2</v>
      </c>
      <c r="K8" s="20">
        <f t="shared" si="1"/>
        <v>3.8200642627632987E-2</v>
      </c>
      <c r="L8" s="21" t="s">
        <v>7</v>
      </c>
      <c r="M8" s="20">
        <f t="shared" si="2"/>
        <v>-2.7792970042146509E-2</v>
      </c>
      <c r="N8" s="20">
        <f t="shared" si="3"/>
        <v>3.3634002260606075E-2</v>
      </c>
      <c r="O8" s="21" t="s">
        <v>7</v>
      </c>
      <c r="P8" s="20">
        <f t="shared" si="4"/>
        <v>-4.1519776171151213E-2</v>
      </c>
      <c r="Q8" s="20">
        <f t="shared" si="5"/>
        <v>3.7070027012210086E-2</v>
      </c>
      <c r="R8" s="21" t="s">
        <v>7</v>
      </c>
      <c r="S8" s="20">
        <f t="shared" si="6"/>
        <v>-3.5663609343625509E-2</v>
      </c>
      <c r="T8" s="20">
        <f t="shared" si="7"/>
        <v>4.2936107928176495E-2</v>
      </c>
      <c r="U8" s="21" t="s">
        <v>7</v>
      </c>
      <c r="V8" s="20">
        <f t="shared" si="8"/>
        <v>-3.9185996923290826E-2</v>
      </c>
      <c r="W8" s="20">
        <f t="shared" si="9"/>
        <v>4.1990455104187821E-2</v>
      </c>
      <c r="X8" s="21" t="s">
        <v>7</v>
      </c>
      <c r="Y8" s="20">
        <f t="shared" si="10"/>
        <v>-4.048152770368936E-2</v>
      </c>
      <c r="Z8" s="20">
        <f t="shared" si="11"/>
        <v>4.4719646694936527E-2</v>
      </c>
    </row>
    <row r="9" spans="1:26" x14ac:dyDescent="0.25">
      <c r="A9" s="883" t="s">
        <v>8</v>
      </c>
      <c r="B9" s="877">
        <v>77</v>
      </c>
      <c r="C9" s="878">
        <v>93.502218866254694</v>
      </c>
      <c r="D9" s="878">
        <v>80.900737312725738</v>
      </c>
      <c r="E9" s="878">
        <v>128.85026871919243</v>
      </c>
      <c r="F9" s="878">
        <v>119.07602123559629</v>
      </c>
      <c r="G9" s="887">
        <v>141.00734364547981</v>
      </c>
      <c r="I9" s="21" t="s">
        <v>8</v>
      </c>
      <c r="J9" s="20">
        <f t="shared" si="0"/>
        <v>-2.7490182077829346E-2</v>
      </c>
      <c r="K9" s="20">
        <f t="shared" si="1"/>
        <v>3.1417350946090682E-2</v>
      </c>
      <c r="L9" s="21" t="s">
        <v>8</v>
      </c>
      <c r="M9" s="20">
        <f t="shared" si="2"/>
        <v>-3.1315597886980628E-2</v>
      </c>
      <c r="N9" s="20">
        <f t="shared" si="3"/>
        <v>3.5511786905613962E-2</v>
      </c>
      <c r="O9" s="21" t="s">
        <v>8</v>
      </c>
      <c r="P9" s="20">
        <f t="shared" si="4"/>
        <v>-2.5365878998326014E-2</v>
      </c>
      <c r="Q9" s="20">
        <f t="shared" si="5"/>
        <v>3.1221230503226477E-2</v>
      </c>
      <c r="R9" s="21" t="s">
        <v>8</v>
      </c>
      <c r="S9" s="20">
        <f t="shared" si="6"/>
        <v>-3.7595130848446963E-2</v>
      </c>
      <c r="T9" s="20">
        <f t="shared" si="7"/>
        <v>3.4173714251634499E-2</v>
      </c>
      <c r="U9" s="21" t="s">
        <v>8</v>
      </c>
      <c r="V9" s="20">
        <f t="shared" si="8"/>
        <v>-3.2209100243507177E-2</v>
      </c>
      <c r="W9" s="20">
        <f t="shared" si="9"/>
        <v>3.9419535136106944E-2</v>
      </c>
      <c r="X9" s="21" t="s">
        <v>8</v>
      </c>
      <c r="Y9" s="20">
        <f t="shared" si="10"/>
        <v>-3.5388699402568488E-2</v>
      </c>
      <c r="Z9" s="20">
        <f t="shared" si="11"/>
        <v>3.8591810445361092E-2</v>
      </c>
    </row>
    <row r="10" spans="1:26" x14ac:dyDescent="0.25">
      <c r="A10" s="883" t="s">
        <v>9</v>
      </c>
      <c r="B10" s="877">
        <v>68</v>
      </c>
      <c r="C10" s="878">
        <v>74.41292988999399</v>
      </c>
      <c r="D10" s="878">
        <v>90.315124837403971</v>
      </c>
      <c r="E10" s="878">
        <v>78.210717045534821</v>
      </c>
      <c r="F10" s="878">
        <v>124.34306819153299</v>
      </c>
      <c r="G10" s="887">
        <v>115.03617536448695</v>
      </c>
      <c r="I10" s="21" t="s">
        <v>9</v>
      </c>
      <c r="J10" s="20">
        <f t="shared" si="0"/>
        <v>-2.4277043912888253E-2</v>
      </c>
      <c r="K10" s="20">
        <f t="shared" si="1"/>
        <v>3.0346304891110319E-2</v>
      </c>
      <c r="L10" s="21" t="s">
        <v>9</v>
      </c>
      <c r="M10" s="20">
        <f t="shared" si="2"/>
        <v>-2.4922246961437002E-2</v>
      </c>
      <c r="N10" s="20">
        <f t="shared" si="3"/>
        <v>2.924627684711311E-2</v>
      </c>
      <c r="O10" s="21" t="s">
        <v>9</v>
      </c>
      <c r="P10" s="20">
        <f t="shared" si="4"/>
        <v>-2.8317696530856386E-2</v>
      </c>
      <c r="Q10" s="20">
        <f t="shared" si="5"/>
        <v>3.2966901512983107E-2</v>
      </c>
      <c r="R10" s="21" t="s">
        <v>9</v>
      </c>
      <c r="S10" s="20">
        <f t="shared" si="6"/>
        <v>-2.2819837089247567E-2</v>
      </c>
      <c r="T10" s="20">
        <f t="shared" si="7"/>
        <v>2.8826220549421761E-2</v>
      </c>
      <c r="U10" s="21" t="s">
        <v>9</v>
      </c>
      <c r="V10" s="20">
        <f t="shared" si="8"/>
        <v>-3.3633793826906073E-2</v>
      </c>
      <c r="W10" s="20">
        <f t="shared" si="9"/>
        <v>3.14063170369734E-2</v>
      </c>
      <c r="X10" s="21" t="s">
        <v>9</v>
      </c>
      <c r="Y10" s="20">
        <f t="shared" si="10"/>
        <v>-2.8870699391587921E-2</v>
      </c>
      <c r="Z10" s="20">
        <f t="shared" si="11"/>
        <v>3.6246225354767174E-2</v>
      </c>
    </row>
    <row r="11" spans="1:26" x14ac:dyDescent="0.25">
      <c r="A11" s="883" t="s">
        <v>10</v>
      </c>
      <c r="B11" s="877">
        <v>67</v>
      </c>
      <c r="C11" s="878">
        <v>65.645603311298132</v>
      </c>
      <c r="D11" s="878">
        <v>71.794595604788455</v>
      </c>
      <c r="E11" s="878">
        <v>87.095510840190755</v>
      </c>
      <c r="F11" s="878">
        <v>75.481793635031622</v>
      </c>
      <c r="G11" s="887">
        <v>119.80465496162928</v>
      </c>
      <c r="I11" s="21" t="s">
        <v>10</v>
      </c>
      <c r="J11" s="20">
        <f t="shared" si="0"/>
        <v>-2.3920028561228133E-2</v>
      </c>
      <c r="K11" s="20">
        <f t="shared" si="1"/>
        <v>2.7133166726169226E-2</v>
      </c>
      <c r="L11" s="21" t="s">
        <v>10</v>
      </c>
      <c r="M11" s="20">
        <f t="shared" si="2"/>
        <v>-2.1985909439062281E-2</v>
      </c>
      <c r="N11" s="20">
        <f t="shared" si="3"/>
        <v>2.7966285310187491E-2</v>
      </c>
      <c r="O11" s="21" t="s">
        <v>10</v>
      </c>
      <c r="P11" s="20">
        <f t="shared" si="4"/>
        <v>-2.2510709856761058E-2</v>
      </c>
      <c r="Q11" s="20">
        <f t="shared" si="5"/>
        <v>2.6897438713332729E-2</v>
      </c>
      <c r="R11" s="21" t="s">
        <v>10</v>
      </c>
      <c r="S11" s="20">
        <f t="shared" si="6"/>
        <v>-2.5412187020620321E-2</v>
      </c>
      <c r="T11" s="20">
        <f t="shared" si="7"/>
        <v>3.0117829953195265E-2</v>
      </c>
      <c r="U11" s="21" t="s">
        <v>10</v>
      </c>
      <c r="V11" s="20">
        <f t="shared" si="8"/>
        <v>-2.0417214419183823E-2</v>
      </c>
      <c r="W11" s="20">
        <f t="shared" si="9"/>
        <v>2.6248788388846984E-2</v>
      </c>
      <c r="X11" s="21" t="s">
        <v>10</v>
      </c>
      <c r="Y11" s="20">
        <f t="shared" si="10"/>
        <v>-3.006744763680572E-2</v>
      </c>
      <c r="Z11" s="20">
        <f t="shared" si="11"/>
        <v>2.8598990765347613E-2</v>
      </c>
    </row>
    <row r="12" spans="1:26" x14ac:dyDescent="0.25">
      <c r="A12" s="884" t="s">
        <v>11</v>
      </c>
      <c r="B12" s="879">
        <v>87</v>
      </c>
      <c r="C12" s="880">
        <v>64.384399533527514</v>
      </c>
      <c r="D12" s="880">
        <v>62.994187429146791</v>
      </c>
      <c r="E12" s="880">
        <v>68.856503348787939</v>
      </c>
      <c r="F12" s="880">
        <v>83.492547161038559</v>
      </c>
      <c r="G12" s="888">
        <v>72.41099074084994</v>
      </c>
      <c r="I12" s="21" t="s">
        <v>11</v>
      </c>
      <c r="J12" s="20">
        <f t="shared" si="0"/>
        <v>-3.1060335594430562E-2</v>
      </c>
      <c r="K12" s="20">
        <f t="shared" si="1"/>
        <v>3.3202427704391288E-2</v>
      </c>
      <c r="L12" s="21" t="s">
        <v>11</v>
      </c>
      <c r="M12" s="20">
        <f t="shared" si="2"/>
        <v>-2.1563509298861333E-2</v>
      </c>
      <c r="N12" s="20">
        <f t="shared" si="3"/>
        <v>2.4680020916658354E-2</v>
      </c>
      <c r="O12" s="21" t="s">
        <v>11</v>
      </c>
      <c r="P12" s="20">
        <f t="shared" si="4"/>
        <v>-1.9751401396365963E-2</v>
      </c>
      <c r="Q12" s="20">
        <f t="shared" si="5"/>
        <v>2.5348552248086291E-2</v>
      </c>
      <c r="R12" s="21" t="s">
        <v>11</v>
      </c>
      <c r="S12" s="20">
        <f t="shared" si="6"/>
        <v>-2.0090522735391261E-2</v>
      </c>
      <c r="T12" s="20">
        <f t="shared" si="7"/>
        <v>2.423366817174151E-2</v>
      </c>
      <c r="U12" s="21" t="s">
        <v>11</v>
      </c>
      <c r="V12" s="20">
        <f t="shared" si="8"/>
        <v>-2.2584058429151923E-2</v>
      </c>
      <c r="W12" s="20">
        <f t="shared" si="9"/>
        <v>2.7015849701662244E-2</v>
      </c>
      <c r="X12" s="21" t="s">
        <v>11</v>
      </c>
      <c r="Y12" s="20">
        <f t="shared" si="10"/>
        <v>-1.8173030698406849E-2</v>
      </c>
      <c r="Z12" s="20">
        <f t="shared" si="11"/>
        <v>2.3575481748244087E-2</v>
      </c>
    </row>
    <row r="13" spans="1:26" x14ac:dyDescent="0.25">
      <c r="A13" s="884" t="s">
        <v>12</v>
      </c>
      <c r="B13" s="879">
        <v>81</v>
      </c>
      <c r="C13" s="880">
        <v>81.110747934108488</v>
      </c>
      <c r="D13" s="880">
        <v>60.083700246991057</v>
      </c>
      <c r="E13" s="880">
        <v>58.70894981938266</v>
      </c>
      <c r="F13" s="880">
        <v>64.137853595732665</v>
      </c>
      <c r="G13" s="888">
        <v>77.736687348832248</v>
      </c>
      <c r="I13" s="21" t="s">
        <v>12</v>
      </c>
      <c r="J13" s="20">
        <f t="shared" si="0"/>
        <v>-2.8918243484469832E-2</v>
      </c>
      <c r="K13" s="20">
        <f t="shared" si="1"/>
        <v>3.2488397001071048E-2</v>
      </c>
      <c r="L13" s="21" t="s">
        <v>12</v>
      </c>
      <c r="M13" s="20">
        <f t="shared" si="2"/>
        <v>-2.7165468343056543E-2</v>
      </c>
      <c r="N13" s="20">
        <f t="shared" si="3"/>
        <v>3.0322133030813339E-2</v>
      </c>
      <c r="O13" s="21" t="s">
        <v>12</v>
      </c>
      <c r="P13" s="20">
        <f t="shared" si="4"/>
        <v>-1.8838837825982679E-2</v>
      </c>
      <c r="Q13" s="20">
        <f t="shared" si="5"/>
        <v>2.2507089338433112E-2</v>
      </c>
      <c r="R13" s="21" t="s">
        <v>12</v>
      </c>
      <c r="S13" s="20">
        <f t="shared" si="6"/>
        <v>-1.712973261425443E-2</v>
      </c>
      <c r="T13" s="20">
        <f t="shared" si="7"/>
        <v>2.2946867645402602E-2</v>
      </c>
      <c r="U13" s="21" t="s">
        <v>12</v>
      </c>
      <c r="V13" s="20">
        <f t="shared" si="8"/>
        <v>-1.7348770427767609E-2</v>
      </c>
      <c r="W13" s="20">
        <f t="shared" si="9"/>
        <v>2.1854412325603992E-2</v>
      </c>
      <c r="X13" s="21" t="s">
        <v>12</v>
      </c>
      <c r="Y13" s="20">
        <f t="shared" si="10"/>
        <v>-1.9509624038133989E-2</v>
      </c>
      <c r="Z13" s="20">
        <f t="shared" si="11"/>
        <v>2.4369272106942827E-2</v>
      </c>
    </row>
    <row r="14" spans="1:26" x14ac:dyDescent="0.25">
      <c r="A14" s="884" t="s">
        <v>13</v>
      </c>
      <c r="B14" s="879">
        <v>56</v>
      </c>
      <c r="C14" s="880">
        <v>73.796344736778764</v>
      </c>
      <c r="D14" s="880">
        <v>73.944198874912459</v>
      </c>
      <c r="E14" s="880">
        <v>54.823760695951279</v>
      </c>
      <c r="F14" s="880">
        <v>53.502779906422163</v>
      </c>
      <c r="G14" s="888">
        <v>58.420228882436284</v>
      </c>
      <c r="I14" s="21" t="s">
        <v>13</v>
      </c>
      <c r="J14" s="20">
        <f t="shared" si="0"/>
        <v>-1.9992859692966797E-2</v>
      </c>
      <c r="K14" s="20">
        <f t="shared" si="1"/>
        <v>2.070689039628704E-2</v>
      </c>
      <c r="L14" s="21" t="s">
        <v>13</v>
      </c>
      <c r="M14" s="20">
        <f t="shared" si="2"/>
        <v>-2.4715741351673991E-2</v>
      </c>
      <c r="N14" s="20">
        <f t="shared" si="3"/>
        <v>2.9145765628682038E-2</v>
      </c>
      <c r="O14" s="21" t="s">
        <v>13</v>
      </c>
      <c r="P14" s="20">
        <f t="shared" si="4"/>
        <v>-2.3184703422896264E-2</v>
      </c>
      <c r="Q14" s="20">
        <f t="shared" si="5"/>
        <v>2.7173280373711795E-2</v>
      </c>
      <c r="R14" s="21" t="s">
        <v>13</v>
      </c>
      <c r="S14" s="20">
        <f t="shared" si="6"/>
        <v>-1.5996136270853018E-2</v>
      </c>
      <c r="T14" s="20">
        <f t="shared" si="7"/>
        <v>2.0060819051208399E-2</v>
      </c>
      <c r="U14" s="21" t="s">
        <v>13</v>
      </c>
      <c r="V14" s="20">
        <f t="shared" si="8"/>
        <v>-1.4472069048248491E-2</v>
      </c>
      <c r="W14" s="20">
        <f t="shared" si="9"/>
        <v>2.0349404444495778E-2</v>
      </c>
      <c r="X14" s="21" t="s">
        <v>13</v>
      </c>
      <c r="Y14" s="20">
        <f t="shared" si="10"/>
        <v>-1.4661760625373365E-2</v>
      </c>
      <c r="Z14" s="20">
        <f t="shared" si="11"/>
        <v>1.9396055831987322E-2</v>
      </c>
    </row>
    <row r="15" spans="1:26" x14ac:dyDescent="0.25">
      <c r="A15" s="884" t="s">
        <v>14</v>
      </c>
      <c r="B15" s="879">
        <v>47</v>
      </c>
      <c r="C15" s="880">
        <v>49.590856249260284</v>
      </c>
      <c r="D15" s="880">
        <v>65.295394219598947</v>
      </c>
      <c r="E15" s="880">
        <v>65.464524046051139</v>
      </c>
      <c r="F15" s="880">
        <v>48.575971916262461</v>
      </c>
      <c r="G15" s="888">
        <v>47.350519962755257</v>
      </c>
      <c r="I15" s="21" t="s">
        <v>14</v>
      </c>
      <c r="J15" s="20">
        <f t="shared" si="0"/>
        <v>-1.6779721528025704E-2</v>
      </c>
      <c r="K15" s="20">
        <f t="shared" si="1"/>
        <v>1.5708675473045341E-2</v>
      </c>
      <c r="L15" s="21" t="s">
        <v>14</v>
      </c>
      <c r="M15" s="20">
        <f t="shared" si="2"/>
        <v>-1.6608881928184566E-2</v>
      </c>
      <c r="N15" s="20">
        <f t="shared" si="3"/>
        <v>1.8733041802885812E-2</v>
      </c>
      <c r="O15" s="21" t="s">
        <v>14</v>
      </c>
      <c r="P15" s="20">
        <f t="shared" si="4"/>
        <v>-2.0472929220903522E-2</v>
      </c>
      <c r="Q15" s="20">
        <f t="shared" si="5"/>
        <v>2.6298155061286896E-2</v>
      </c>
      <c r="R15" s="21" t="s">
        <v>14</v>
      </c>
      <c r="S15" s="20">
        <f t="shared" si="6"/>
        <v>-1.9100832089114641E-2</v>
      </c>
      <c r="T15" s="20">
        <f t="shared" si="7"/>
        <v>2.4393787600138387E-2</v>
      </c>
      <c r="U15" s="21" t="s">
        <v>14</v>
      </c>
      <c r="V15" s="20">
        <f t="shared" si="8"/>
        <v>-1.3139407352056981E-2</v>
      </c>
      <c r="W15" s="20">
        <f t="shared" si="9"/>
        <v>1.7950481652694923E-2</v>
      </c>
      <c r="X15" s="21" t="s">
        <v>14</v>
      </c>
      <c r="Y15" s="20">
        <f t="shared" si="10"/>
        <v>-1.1883588997536443E-2</v>
      </c>
      <c r="Z15" s="20">
        <f t="shared" si="11"/>
        <v>1.8201895766958825E-2</v>
      </c>
    </row>
    <row r="16" spans="1:26" x14ac:dyDescent="0.25">
      <c r="A16" s="884" t="s">
        <v>15</v>
      </c>
      <c r="B16" s="879">
        <v>32</v>
      </c>
      <c r="C16" s="880">
        <v>42.719484548820617</v>
      </c>
      <c r="D16" s="880">
        <v>45.096911816425418</v>
      </c>
      <c r="E16" s="880">
        <v>59.331311463005754</v>
      </c>
      <c r="F16" s="880">
        <v>59.516341611249409</v>
      </c>
      <c r="G16" s="888">
        <v>44.194836336351251</v>
      </c>
      <c r="I16" s="21" t="s">
        <v>15</v>
      </c>
      <c r="J16" s="20">
        <f t="shared" si="0"/>
        <v>-1.1424491253123885E-2</v>
      </c>
      <c r="K16" s="20">
        <f t="shared" si="1"/>
        <v>9.6394144948232768E-3</v>
      </c>
      <c r="L16" s="21" t="s">
        <v>15</v>
      </c>
      <c r="M16" s="20">
        <f t="shared" si="2"/>
        <v>-1.4307534262727113E-2</v>
      </c>
      <c r="N16" s="20">
        <f t="shared" si="3"/>
        <v>1.3592011699987576E-2</v>
      </c>
      <c r="O16" s="21" t="s">
        <v>15</v>
      </c>
      <c r="P16" s="20">
        <f t="shared" si="4"/>
        <v>-1.4139831679305177E-2</v>
      </c>
      <c r="Q16" s="20">
        <f t="shared" si="5"/>
        <v>1.6179752283419641E-2</v>
      </c>
      <c r="R16" s="21" t="s">
        <v>15</v>
      </c>
      <c r="S16" s="20">
        <f t="shared" si="6"/>
        <v>-1.7311321427841277E-2</v>
      </c>
      <c r="T16" s="20">
        <f t="shared" si="7"/>
        <v>2.2565405224110938E-2</v>
      </c>
      <c r="U16" s="21" t="s">
        <v>15</v>
      </c>
      <c r="V16" s="20">
        <f t="shared" si="8"/>
        <v>-1.6098688830816395E-2</v>
      </c>
      <c r="W16" s="20">
        <f t="shared" si="9"/>
        <v>2.0869823419599809E-2</v>
      </c>
      <c r="X16" s="21" t="s">
        <v>15</v>
      </c>
      <c r="Y16" s="20">
        <f t="shared" si="10"/>
        <v>-1.1091605144942262E-2</v>
      </c>
      <c r="Z16" s="20">
        <f t="shared" si="11"/>
        <v>1.5377508092418481E-2</v>
      </c>
    </row>
    <row r="17" spans="1:26" x14ac:dyDescent="0.25">
      <c r="A17" s="884" t="s">
        <v>16</v>
      </c>
      <c r="B17" s="879">
        <v>26</v>
      </c>
      <c r="C17" s="880">
        <v>26.828112367474294</v>
      </c>
      <c r="D17" s="880">
        <v>35.781031573800732</v>
      </c>
      <c r="E17" s="880">
        <v>37.78965595067227</v>
      </c>
      <c r="F17" s="880">
        <v>49.680251613110435</v>
      </c>
      <c r="G17" s="888">
        <v>49.85896093774241</v>
      </c>
      <c r="I17" s="21" t="s">
        <v>16</v>
      </c>
      <c r="J17" s="20">
        <f t="shared" si="0"/>
        <v>-9.2823991431631569E-3</v>
      </c>
      <c r="K17" s="20">
        <f t="shared" si="1"/>
        <v>1.035344519814352E-2</v>
      </c>
      <c r="L17" s="21" t="s">
        <v>16</v>
      </c>
      <c r="M17" s="20">
        <f t="shared" si="2"/>
        <v>-8.9852239781420418E-3</v>
      </c>
      <c r="N17" s="20">
        <f t="shared" si="3"/>
        <v>7.9709370400371238E-3</v>
      </c>
      <c r="O17" s="21" t="s">
        <v>16</v>
      </c>
      <c r="P17" s="20">
        <f t="shared" si="4"/>
        <v>-1.1218900438791713E-2</v>
      </c>
      <c r="Q17" s="20">
        <f t="shared" si="5"/>
        <v>1.1192488145652966E-2</v>
      </c>
      <c r="R17" s="21" t="s">
        <v>16</v>
      </c>
      <c r="S17" s="20">
        <f t="shared" si="6"/>
        <v>-1.1026031022717611E-2</v>
      </c>
      <c r="T17" s="20">
        <f t="shared" si="7"/>
        <v>1.3246651075452321E-2</v>
      </c>
      <c r="U17" s="21" t="s">
        <v>16</v>
      </c>
      <c r="V17" s="20">
        <f t="shared" si="8"/>
        <v>-1.3438106074802125E-2</v>
      </c>
      <c r="W17" s="20">
        <f t="shared" si="9"/>
        <v>1.8395487789396248E-2</v>
      </c>
      <c r="X17" s="21" t="s">
        <v>16</v>
      </c>
      <c r="Y17" s="20">
        <f t="shared" si="10"/>
        <v>-1.2513133965464444E-2</v>
      </c>
      <c r="Z17" s="20">
        <f t="shared" si="11"/>
        <v>1.7040369398228093E-2</v>
      </c>
    </row>
    <row r="18" spans="1:26" x14ac:dyDescent="0.25">
      <c r="A18" s="884" t="s">
        <v>17</v>
      </c>
      <c r="B18" s="879">
        <v>23</v>
      </c>
      <c r="C18" s="880">
        <v>20.523378339448779</v>
      </c>
      <c r="D18" s="880">
        <v>21.161065352063474</v>
      </c>
      <c r="E18" s="880">
        <v>28.197485301598419</v>
      </c>
      <c r="F18" s="880">
        <v>29.79259457499797</v>
      </c>
      <c r="G18" s="888">
        <v>39.139324210735069</v>
      </c>
      <c r="I18" s="21" t="s">
        <v>17</v>
      </c>
      <c r="J18" s="20">
        <f t="shared" si="0"/>
        <v>-8.211353088182792E-3</v>
      </c>
      <c r="K18" s="20">
        <f t="shared" si="1"/>
        <v>6.4262763298821848E-3</v>
      </c>
      <c r="L18" s="21" t="s">
        <v>17</v>
      </c>
      <c r="M18" s="20">
        <f t="shared" si="2"/>
        <v>-6.8736536004548208E-3</v>
      </c>
      <c r="N18" s="20">
        <f t="shared" si="3"/>
        <v>8.5330786100910813E-3</v>
      </c>
      <c r="O18" s="21" t="s">
        <v>17</v>
      </c>
      <c r="P18" s="20">
        <f t="shared" si="4"/>
        <v>-6.6349089146271233E-3</v>
      </c>
      <c r="Q18" s="20">
        <f t="shared" si="5"/>
        <v>6.5661893097676768E-3</v>
      </c>
      <c r="R18" s="21" t="s">
        <v>17</v>
      </c>
      <c r="S18" s="20">
        <f t="shared" si="6"/>
        <v>-8.2272870677595322E-3</v>
      </c>
      <c r="T18" s="20">
        <f t="shared" si="7"/>
        <v>9.1465701662955153E-3</v>
      </c>
      <c r="U18" s="21" t="s">
        <v>17</v>
      </c>
      <c r="V18" s="20">
        <f t="shared" si="8"/>
        <v>-8.0586557664845751E-3</v>
      </c>
      <c r="W18" s="20">
        <f t="shared" si="9"/>
        <v>1.078657419105866E-2</v>
      </c>
      <c r="X18" s="21" t="s">
        <v>17</v>
      </c>
      <c r="Y18" s="20">
        <f t="shared" si="10"/>
        <v>-9.8228201702442001E-3</v>
      </c>
      <c r="Z18" s="20">
        <f t="shared" si="11"/>
        <v>1.4984331882980135E-2</v>
      </c>
    </row>
    <row r="19" spans="1:26" x14ac:dyDescent="0.25">
      <c r="A19" s="884" t="s">
        <v>18</v>
      </c>
      <c r="B19" s="879">
        <v>15</v>
      </c>
      <c r="C19" s="880">
        <v>16.315039266719687</v>
      </c>
      <c r="D19" s="880">
        <v>14.565105055229179</v>
      </c>
      <c r="E19" s="880">
        <v>15.006989135082584</v>
      </c>
      <c r="F19" s="880">
        <v>19.98000557566121</v>
      </c>
      <c r="G19" s="888">
        <v>21.118039442065442</v>
      </c>
      <c r="I19" s="21" t="s">
        <v>18</v>
      </c>
      <c r="J19" s="20">
        <f t="shared" si="0"/>
        <v>-5.3552302749018208E-3</v>
      </c>
      <c r="K19" s="20">
        <f t="shared" si="1"/>
        <v>2.1420921099607284E-3</v>
      </c>
      <c r="L19" s="21" t="s">
        <v>18</v>
      </c>
      <c r="M19" s="20">
        <f t="shared" si="2"/>
        <v>-5.4642041160296384E-3</v>
      </c>
      <c r="N19" s="20">
        <f t="shared" si="3"/>
        <v>4.6680830446984289E-3</v>
      </c>
      <c r="O19" s="21" t="s">
        <v>18</v>
      </c>
      <c r="P19" s="20">
        <f t="shared" si="4"/>
        <v>-4.5667901764689369E-3</v>
      </c>
      <c r="Q19" s="20">
        <f t="shared" si="5"/>
        <v>6.1908698743954301E-3</v>
      </c>
      <c r="R19" s="21" t="s">
        <v>18</v>
      </c>
      <c r="S19" s="20">
        <f t="shared" si="6"/>
        <v>-4.3786460500459543E-3</v>
      </c>
      <c r="T19" s="20">
        <f t="shared" si="7"/>
        <v>4.7421901062441743E-3</v>
      </c>
      <c r="U19" s="21" t="s">
        <v>18</v>
      </c>
      <c r="V19" s="20">
        <f t="shared" si="8"/>
        <v>-5.4044298404885447E-3</v>
      </c>
      <c r="W19" s="20">
        <f t="shared" si="9"/>
        <v>6.568625560331989E-3</v>
      </c>
      <c r="X19" s="21" t="s">
        <v>18</v>
      </c>
      <c r="Y19" s="20">
        <f t="shared" si="10"/>
        <v>-5.3000072937037851E-3</v>
      </c>
      <c r="Z19" s="20">
        <f t="shared" si="11"/>
        <v>7.7541772658336365E-3</v>
      </c>
    </row>
    <row r="20" spans="1:26" ht="15.75" thickBot="1" x14ac:dyDescent="0.3">
      <c r="A20" s="885" t="s">
        <v>19</v>
      </c>
      <c r="B20" s="881">
        <v>9</v>
      </c>
      <c r="C20" s="882">
        <v>14.948165462740651</v>
      </c>
      <c r="D20" s="882">
        <v>19.480190266105925</v>
      </c>
      <c r="E20" s="882">
        <v>21.220278207080241</v>
      </c>
      <c r="F20" s="882">
        <v>22.577213306838452</v>
      </c>
      <c r="G20" s="889">
        <v>26.510441503824651</v>
      </c>
      <c r="I20" s="21" t="s">
        <v>19</v>
      </c>
      <c r="J20" s="20">
        <f t="shared" si="0"/>
        <v>-3.2131381649410924E-3</v>
      </c>
      <c r="K20" s="20">
        <f t="shared" si="1"/>
        <v>3.570153516601214E-3</v>
      </c>
      <c r="L20" s="21" t="s">
        <v>19</v>
      </c>
      <c r="M20" s="20">
        <f t="shared" si="2"/>
        <v>-5.0064131574120421E-3</v>
      </c>
      <c r="N20" s="20">
        <f t="shared" si="3"/>
        <v>4.1461192186521521E-3</v>
      </c>
      <c r="O20" s="21" t="s">
        <v>19</v>
      </c>
      <c r="P20" s="20">
        <f t="shared" si="4"/>
        <v>-6.1078819003134574E-3</v>
      </c>
      <c r="Q20" s="20">
        <f t="shared" si="5"/>
        <v>6.379054908219421E-3</v>
      </c>
      <c r="R20" s="21" t="s">
        <v>19</v>
      </c>
      <c r="S20" s="20">
        <f t="shared" si="6"/>
        <v>-6.1915209317433021E-3</v>
      </c>
      <c r="T20" s="20">
        <f t="shared" si="7"/>
        <v>9.0428442598342908E-3</v>
      </c>
      <c r="U20" s="21" t="s">
        <v>19</v>
      </c>
      <c r="V20" s="20">
        <f t="shared" si="8"/>
        <v>-6.1069535165289767E-3</v>
      </c>
      <c r="W20" s="20">
        <f t="shared" si="9"/>
        <v>9.8837262909640625E-3</v>
      </c>
      <c r="X20" s="21" t="s">
        <v>19</v>
      </c>
      <c r="Y20" s="20">
        <f t="shared" si="10"/>
        <v>-6.653341742022814E-3</v>
      </c>
      <c r="Z20" s="20">
        <f t="shared" si="11"/>
        <v>1.1801551336106763E-2</v>
      </c>
    </row>
    <row r="21" spans="1:26" ht="15.75" thickTop="1" x14ac:dyDescent="0.25">
      <c r="A21" s="884" t="s">
        <v>20</v>
      </c>
      <c r="B21" s="879">
        <v>1358</v>
      </c>
      <c r="C21" s="880">
        <v>1437.2909603265041</v>
      </c>
      <c r="D21" s="880">
        <v>1526.8241611107344</v>
      </c>
      <c r="E21" s="880">
        <v>1635.1541207813361</v>
      </c>
      <c r="F21" s="880">
        <v>1761.1324300875656</v>
      </c>
      <c r="G21" s="888">
        <v>1896.8435559936115</v>
      </c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 x14ac:dyDescent="0.25">
      <c r="A22" s="876"/>
      <c r="B22" s="876"/>
      <c r="C22" s="876"/>
      <c r="D22" s="876"/>
      <c r="E22" s="876"/>
      <c r="F22" s="876"/>
      <c r="G22" s="876"/>
    </row>
    <row r="23" spans="1:26" x14ac:dyDescent="0.25">
      <c r="A23" s="922" t="s">
        <v>217</v>
      </c>
      <c r="B23" s="923"/>
      <c r="C23" s="923"/>
      <c r="D23" s="923"/>
      <c r="E23" s="923"/>
      <c r="F23" s="923"/>
      <c r="G23" s="924"/>
    </row>
    <row r="24" spans="1:26" x14ac:dyDescent="0.25">
      <c r="A24" s="883" t="s">
        <v>1</v>
      </c>
      <c r="B24" s="877">
        <v>2010</v>
      </c>
      <c r="C24" s="877">
        <v>2015</v>
      </c>
      <c r="D24" s="877">
        <v>2020</v>
      </c>
      <c r="E24" s="877">
        <v>2025</v>
      </c>
      <c r="F24" s="877">
        <v>2030</v>
      </c>
      <c r="G24" s="886">
        <v>2035</v>
      </c>
      <c r="Q24" s="919" t="s">
        <v>223</v>
      </c>
      <c r="R24" s="918"/>
      <c r="S24" s="920">
        <f>(SUM(B$48:B$50,B$61:B$65)/SUM(B$51:B$60))*100</f>
        <v>68.127250900360153</v>
      </c>
    </row>
    <row r="25" spans="1:26" x14ac:dyDescent="0.25">
      <c r="A25" s="883" t="s">
        <v>2</v>
      </c>
      <c r="B25" s="877">
        <v>182</v>
      </c>
      <c r="C25" s="878">
        <v>139.60685968908518</v>
      </c>
      <c r="D25" s="878">
        <v>155.27368681100825</v>
      </c>
      <c r="E25" s="878">
        <v>178.46084122553404</v>
      </c>
      <c r="F25" s="878">
        <v>201.78271883897227</v>
      </c>
      <c r="G25" s="887">
        <v>217.85005970126883</v>
      </c>
      <c r="Q25" s="919" t="s">
        <v>224</v>
      </c>
      <c r="R25" s="918"/>
      <c r="S25" s="920">
        <f>(SUM(B$48:B$50)/SUM(B$51:B$60))*100</f>
        <v>56.422569027611047</v>
      </c>
    </row>
    <row r="26" spans="1:26" x14ac:dyDescent="0.25">
      <c r="A26" s="883" t="s">
        <v>3</v>
      </c>
      <c r="B26" s="877">
        <v>158</v>
      </c>
      <c r="C26" s="878">
        <v>181.67849689657083</v>
      </c>
      <c r="D26" s="878">
        <v>139.53602602200868</v>
      </c>
      <c r="E26" s="878">
        <v>154.95565184529531</v>
      </c>
      <c r="F26" s="878">
        <v>178.04459490733095</v>
      </c>
      <c r="G26" s="887">
        <v>201.28246767121786</v>
      </c>
      <c r="Q26" s="919" t="s">
        <v>225</v>
      </c>
      <c r="R26" s="918"/>
      <c r="S26" s="920">
        <f>(SUM(B$61:B$65)/SUM(B$51:B$60))*100</f>
        <v>11.704681872749099</v>
      </c>
    </row>
    <row r="27" spans="1:26" x14ac:dyDescent="0.25">
      <c r="A27" s="883" t="s">
        <v>4</v>
      </c>
      <c r="B27" s="877">
        <v>150</v>
      </c>
      <c r="C27" s="878">
        <v>158.10493425949969</v>
      </c>
      <c r="D27" s="878">
        <v>181.71290066609203</v>
      </c>
      <c r="E27" s="878">
        <v>139.725504623132</v>
      </c>
      <c r="F27" s="878">
        <v>154.94104206912573</v>
      </c>
      <c r="G27" s="887">
        <v>177.97848268171563</v>
      </c>
      <c r="Q27" s="919" t="s">
        <v>226</v>
      </c>
      <c r="R27" s="918"/>
      <c r="S27" s="920">
        <f>(SUM(B$61:B$65)/SUM(B$48:B$50))*100</f>
        <v>20.74468085106383</v>
      </c>
    </row>
    <row r="28" spans="1:26" x14ac:dyDescent="0.25">
      <c r="A28" s="883" t="s">
        <v>5</v>
      </c>
      <c r="B28" s="877">
        <v>120</v>
      </c>
      <c r="C28" s="878">
        <v>149.45895225534255</v>
      </c>
      <c r="D28" s="878">
        <v>157.583650310558</v>
      </c>
      <c r="E28" s="878">
        <v>181.03256348160212</v>
      </c>
      <c r="F28" s="878">
        <v>139.350649193473</v>
      </c>
      <c r="G28" s="887">
        <v>154.31657364559396</v>
      </c>
      <c r="Q28" s="919" t="s">
        <v>227</v>
      </c>
      <c r="R28" s="918"/>
      <c r="S28" s="921">
        <f>(B$21/B$43)*100</f>
        <v>94.109494109494108</v>
      </c>
    </row>
    <row r="29" spans="1:26" x14ac:dyDescent="0.25">
      <c r="A29" s="883" t="s">
        <v>6</v>
      </c>
      <c r="B29" s="877">
        <v>101</v>
      </c>
      <c r="C29" s="878">
        <v>119.02138661196484</v>
      </c>
      <c r="D29" s="878">
        <v>148.18961605112617</v>
      </c>
      <c r="E29" s="878">
        <v>156.28965674459133</v>
      </c>
      <c r="F29" s="878">
        <v>179.46825399288406</v>
      </c>
      <c r="G29" s="887">
        <v>138.28094433915828</v>
      </c>
      <c r="Q29" s="919" t="s">
        <v>228</v>
      </c>
      <c r="R29" s="918"/>
      <c r="S29" s="921">
        <f>(SUM(B$48)/SUM(B$28:B$33))*1000</f>
        <v>610.05199306759096</v>
      </c>
    </row>
    <row r="30" spans="1:26" x14ac:dyDescent="0.25">
      <c r="A30" s="883" t="s">
        <v>7</v>
      </c>
      <c r="B30" s="877">
        <v>107</v>
      </c>
      <c r="C30" s="878">
        <v>100.42451854405624</v>
      </c>
      <c r="D30" s="878">
        <v>118.22939460084825</v>
      </c>
      <c r="E30" s="878">
        <v>147.15546719610174</v>
      </c>
      <c r="F30" s="878">
        <v>155.23737968081088</v>
      </c>
      <c r="G30" s="887">
        <v>178.18678549005082</v>
      </c>
      <c r="Q30" s="919" t="s">
        <v>229</v>
      </c>
      <c r="R30" s="918"/>
      <c r="S30" s="921">
        <f>(SUM(B$52:B$54)/SUM(B$48:B$51,B$55:B$65))*100</f>
        <v>24.655095683133066</v>
      </c>
    </row>
    <row r="31" spans="1:26" x14ac:dyDescent="0.25">
      <c r="A31" s="883" t="s">
        <v>8</v>
      </c>
      <c r="B31" s="877">
        <v>88</v>
      </c>
      <c r="C31" s="878">
        <v>106.03121433491691</v>
      </c>
      <c r="D31" s="878">
        <v>99.575519054091259</v>
      </c>
      <c r="E31" s="878">
        <v>117.12400422827359</v>
      </c>
      <c r="F31" s="878">
        <v>145.73277016363167</v>
      </c>
      <c r="G31" s="887">
        <v>153.77023652288537</v>
      </c>
      <c r="Q31" s="918"/>
      <c r="R31" s="918"/>
      <c r="S31" s="904"/>
    </row>
    <row r="32" spans="1:26" x14ac:dyDescent="0.25">
      <c r="A32" s="883" t="s">
        <v>9</v>
      </c>
      <c r="B32" s="877">
        <v>85</v>
      </c>
      <c r="C32" s="878">
        <v>87.323633055038883</v>
      </c>
      <c r="D32" s="878">
        <v>105.14307978416025</v>
      </c>
      <c r="E32" s="878">
        <v>98.796471248487094</v>
      </c>
      <c r="F32" s="878">
        <v>116.10815720257146</v>
      </c>
      <c r="G32" s="887">
        <v>144.42418175108764</v>
      </c>
      <c r="Q32" s="904"/>
      <c r="R32" s="904"/>
      <c r="S32" s="904"/>
    </row>
    <row r="33" spans="1:19" x14ac:dyDescent="0.25">
      <c r="A33" s="883" t="s">
        <v>10</v>
      </c>
      <c r="B33" s="877">
        <v>76</v>
      </c>
      <c r="C33" s="878">
        <v>83.501829963029877</v>
      </c>
      <c r="D33" s="878">
        <v>85.785421584486571</v>
      </c>
      <c r="E33" s="878">
        <v>103.22322053757294</v>
      </c>
      <c r="F33" s="878">
        <v>97.040937498062718</v>
      </c>
      <c r="G33" s="887">
        <v>113.95354412122268</v>
      </c>
      <c r="Q33" s="904"/>
      <c r="R33" s="904"/>
      <c r="S33" s="904"/>
    </row>
    <row r="34" spans="1:19" x14ac:dyDescent="0.25">
      <c r="A34" s="884" t="s">
        <v>11</v>
      </c>
      <c r="B34" s="879">
        <v>93</v>
      </c>
      <c r="C34" s="880">
        <v>73.689690540206058</v>
      </c>
      <c r="D34" s="880">
        <v>80.845476193262087</v>
      </c>
      <c r="E34" s="880">
        <v>83.056358244052333</v>
      </c>
      <c r="F34" s="880">
        <v>99.87673882387611</v>
      </c>
      <c r="G34" s="888">
        <v>93.937220429217433</v>
      </c>
      <c r="Q34" s="904"/>
      <c r="R34" s="904"/>
      <c r="S34" s="904"/>
    </row>
    <row r="35" spans="1:19" x14ac:dyDescent="0.25">
      <c r="A35" s="884" t="s">
        <v>12</v>
      </c>
      <c r="B35" s="879">
        <v>91</v>
      </c>
      <c r="C35" s="880">
        <v>90.53592811387837</v>
      </c>
      <c r="D35" s="880">
        <v>71.783048494506787</v>
      </c>
      <c r="E35" s="880">
        <v>78.646090481581822</v>
      </c>
      <c r="F35" s="880">
        <v>80.795068676272209</v>
      </c>
      <c r="G35" s="888">
        <v>97.100102133860645</v>
      </c>
      <c r="Q35" s="904"/>
      <c r="R35" s="904"/>
      <c r="S35" s="904"/>
    </row>
    <row r="36" spans="1:19" x14ac:dyDescent="0.25">
      <c r="A36" s="884" t="s">
        <v>13</v>
      </c>
      <c r="B36" s="879">
        <v>58</v>
      </c>
      <c r="C36" s="880">
        <v>87.02352631659582</v>
      </c>
      <c r="D36" s="880">
        <v>86.665177957514516</v>
      </c>
      <c r="E36" s="880">
        <v>68.754699535301015</v>
      </c>
      <c r="F36" s="880">
        <v>75.231102310999177</v>
      </c>
      <c r="G36" s="888">
        <v>77.284171394822323</v>
      </c>
      <c r="Q36" s="904"/>
      <c r="R36" s="904"/>
      <c r="S36" s="904"/>
    </row>
    <row r="37" spans="1:19" x14ac:dyDescent="0.25">
      <c r="A37" s="884" t="s">
        <v>14</v>
      </c>
      <c r="B37" s="879">
        <v>44</v>
      </c>
      <c r="C37" s="880">
        <v>55.933180040363929</v>
      </c>
      <c r="D37" s="880">
        <v>83.874094588360379</v>
      </c>
      <c r="E37" s="880">
        <v>83.605137591550033</v>
      </c>
      <c r="F37" s="880">
        <v>66.362360895081551</v>
      </c>
      <c r="G37" s="888">
        <v>72.526004479963603</v>
      </c>
      <c r="Q37" s="904"/>
      <c r="R37" s="904"/>
      <c r="S37" s="904"/>
    </row>
    <row r="38" spans="1:19" x14ac:dyDescent="0.25">
      <c r="A38" s="884" t="s">
        <v>15</v>
      </c>
      <c r="B38" s="879">
        <v>27</v>
      </c>
      <c r="C38" s="880">
        <v>40.583074843137481</v>
      </c>
      <c r="D38" s="880">
        <v>51.602938315375923</v>
      </c>
      <c r="E38" s="880">
        <v>77.338699487576676</v>
      </c>
      <c r="F38" s="880">
        <v>77.155074743088036</v>
      </c>
      <c r="G38" s="888">
        <v>61.272146323677063</v>
      </c>
      <c r="Q38" s="904"/>
      <c r="R38" s="904"/>
      <c r="S38" s="904"/>
    </row>
    <row r="39" spans="1:19" x14ac:dyDescent="0.25">
      <c r="A39" s="884" t="s">
        <v>16</v>
      </c>
      <c r="B39" s="879">
        <v>29</v>
      </c>
      <c r="C39" s="880">
        <v>23.799650971905727</v>
      </c>
      <c r="D39" s="880">
        <v>35.696793452614962</v>
      </c>
      <c r="E39" s="880">
        <v>45.400415218182957</v>
      </c>
      <c r="F39" s="880">
        <v>68.007534457311039</v>
      </c>
      <c r="G39" s="888">
        <v>67.897867515511805</v>
      </c>
      <c r="Q39" s="904"/>
      <c r="R39" s="904"/>
      <c r="S39" s="904"/>
    </row>
    <row r="40" spans="1:19" x14ac:dyDescent="0.25">
      <c r="A40" s="884" t="s">
        <v>17</v>
      </c>
      <c r="B40" s="879">
        <v>18</v>
      </c>
      <c r="C40" s="880">
        <v>25.4780951870442</v>
      </c>
      <c r="D40" s="880">
        <v>20.941894287605773</v>
      </c>
      <c r="E40" s="880">
        <v>31.348155923091049</v>
      </c>
      <c r="F40" s="880">
        <v>39.877622402468511</v>
      </c>
      <c r="G40" s="888">
        <v>59.705523819503426</v>
      </c>
      <c r="Q40" s="904"/>
      <c r="R40" s="904"/>
      <c r="S40" s="904"/>
    </row>
    <row r="41" spans="1:19" x14ac:dyDescent="0.25">
      <c r="A41" s="884" t="s">
        <v>18</v>
      </c>
      <c r="B41" s="879">
        <v>6</v>
      </c>
      <c r="C41" s="880">
        <v>13.937978259476527</v>
      </c>
      <c r="D41" s="880">
        <v>19.744868193953963</v>
      </c>
      <c r="E41" s="880">
        <v>16.252968289171388</v>
      </c>
      <c r="F41" s="880">
        <v>24.284000198622255</v>
      </c>
      <c r="G41" s="888">
        <v>30.896753960164265</v>
      </c>
      <c r="Q41" s="904"/>
      <c r="R41" s="904"/>
      <c r="S41" s="904"/>
    </row>
    <row r="42" spans="1:19" ht="15.75" thickBot="1" x14ac:dyDescent="0.3">
      <c r="A42" s="885" t="s">
        <v>19</v>
      </c>
      <c r="B42" s="881">
        <v>10</v>
      </c>
      <c r="C42" s="882">
        <v>12.379496889285697</v>
      </c>
      <c r="D42" s="882">
        <v>20.345056659277233</v>
      </c>
      <c r="E42" s="882">
        <v>30.992654808477354</v>
      </c>
      <c r="F42" s="882">
        <v>36.539822373551232</v>
      </c>
      <c r="G42" s="889">
        <v>47.023638418296834</v>
      </c>
      <c r="Q42" s="904"/>
      <c r="R42" s="904"/>
      <c r="S42" s="904"/>
    </row>
    <row r="43" spans="1:19" ht="15.75" thickTop="1" x14ac:dyDescent="0.25">
      <c r="A43" s="884" t="s">
        <v>20</v>
      </c>
      <c r="B43" s="879">
        <v>1443</v>
      </c>
      <c r="C43" s="880">
        <v>1548.5124467713986</v>
      </c>
      <c r="D43" s="880">
        <v>1662.5286430268511</v>
      </c>
      <c r="E43" s="880">
        <v>1792.1585607095742</v>
      </c>
      <c r="F43" s="880">
        <v>1935.8358284281328</v>
      </c>
      <c r="G43" s="888">
        <v>2087.6867043992183</v>
      </c>
      <c r="Q43" s="904"/>
      <c r="R43" s="904"/>
      <c r="S43" s="904"/>
    </row>
    <row r="44" spans="1:19" x14ac:dyDescent="0.25">
      <c r="A44" s="876"/>
      <c r="B44" s="876"/>
      <c r="C44" s="876"/>
      <c r="D44" s="876"/>
      <c r="E44" s="876"/>
      <c r="F44" s="876"/>
      <c r="G44" s="876"/>
      <c r="Q44" s="919" t="s">
        <v>223</v>
      </c>
      <c r="R44" s="918"/>
      <c r="S44" s="920">
        <f>(SUM(C$48:C$50,C$61:C$65)/SUM(C$51:C$60))*100</f>
        <v>65.671637646308568</v>
      </c>
    </row>
    <row r="45" spans="1:19" x14ac:dyDescent="0.25">
      <c r="A45" s="876"/>
      <c r="B45" s="876"/>
      <c r="C45" s="876"/>
      <c r="D45" s="876"/>
      <c r="E45" s="876"/>
      <c r="F45" s="876"/>
      <c r="G45" s="876"/>
      <c r="Q45" s="919" t="s">
        <v>224</v>
      </c>
      <c r="R45" s="918"/>
      <c r="S45" s="920">
        <f>(SUM(C$48:C$50)/SUM(C$51:C$60))*100</f>
        <v>52.492913022527752</v>
      </c>
    </row>
    <row r="46" spans="1:19" x14ac:dyDescent="0.25">
      <c r="A46" s="922" t="s">
        <v>218</v>
      </c>
      <c r="B46" s="923"/>
      <c r="C46" s="923"/>
      <c r="D46" s="923"/>
      <c r="E46" s="923"/>
      <c r="F46" s="923"/>
      <c r="G46" s="924"/>
      <c r="Q46" s="919" t="s">
        <v>225</v>
      </c>
      <c r="R46" s="918"/>
      <c r="S46" s="920">
        <f>(SUM(C$61:C$65)/SUM(C$51:C$60))*100</f>
        <v>13.178724623780818</v>
      </c>
    </row>
    <row r="47" spans="1:19" x14ac:dyDescent="0.25">
      <c r="A47" s="883" t="s">
        <v>1</v>
      </c>
      <c r="B47" s="877">
        <v>2010</v>
      </c>
      <c r="C47" s="877">
        <v>2015</v>
      </c>
      <c r="D47" s="877">
        <v>2020</v>
      </c>
      <c r="E47" s="877">
        <v>2025</v>
      </c>
      <c r="F47" s="877">
        <v>2030</v>
      </c>
      <c r="G47" s="886">
        <v>2035</v>
      </c>
      <c r="Q47" s="919" t="s">
        <v>226</v>
      </c>
      <c r="R47" s="918"/>
      <c r="S47" s="920">
        <f>(SUM(C$61:C$65)/SUM(C$48:C$50))*100</f>
        <v>25.105721639271689</v>
      </c>
    </row>
    <row r="48" spans="1:19" x14ac:dyDescent="0.25">
      <c r="A48" s="883" t="s">
        <v>2</v>
      </c>
      <c r="B48" s="877">
        <v>352</v>
      </c>
      <c r="C48" s="878">
        <v>284.85489438110852</v>
      </c>
      <c r="D48" s="878">
        <v>316.88492117568762</v>
      </c>
      <c r="E48" s="878">
        <v>364.20579803263934</v>
      </c>
      <c r="F48" s="878">
        <v>411.80146701740739</v>
      </c>
      <c r="G48" s="887">
        <v>444.59195857401608</v>
      </c>
      <c r="Q48" s="919" t="s">
        <v>227</v>
      </c>
      <c r="R48" s="918"/>
      <c r="S48" s="921">
        <f>(C$21/C$43)*100</f>
        <v>92.817527125675497</v>
      </c>
    </row>
    <row r="49" spans="1:19" x14ac:dyDescent="0.25">
      <c r="A49" s="883" t="s">
        <v>3</v>
      </c>
      <c r="B49" s="877">
        <v>310</v>
      </c>
      <c r="C49" s="878">
        <v>350.92699836640304</v>
      </c>
      <c r="D49" s="878">
        <v>284.24517264256622</v>
      </c>
      <c r="E49" s="878">
        <v>315.79031138437193</v>
      </c>
      <c r="F49" s="878">
        <v>362.84480132853878</v>
      </c>
      <c r="G49" s="887">
        <v>410.20227219164872</v>
      </c>
      <c r="Q49" s="919" t="s">
        <v>228</v>
      </c>
      <c r="R49" s="918"/>
      <c r="S49" s="921">
        <f>(SUM(C$48)/SUM(C$28:C$33))*1000</f>
        <v>441.11468250436667</v>
      </c>
    </row>
    <row r="50" spans="1:19" x14ac:dyDescent="0.25">
      <c r="A50" s="883" t="s">
        <v>4</v>
      </c>
      <c r="B50" s="877">
        <v>278</v>
      </c>
      <c r="C50" s="878">
        <v>310.26729695004383</v>
      </c>
      <c r="D50" s="878">
        <v>351.14297242833265</v>
      </c>
      <c r="E50" s="878">
        <v>284.68540245294662</v>
      </c>
      <c r="F50" s="878">
        <v>315.88691568114848</v>
      </c>
      <c r="G50" s="887">
        <v>362.85584206982082</v>
      </c>
      <c r="Q50" s="919" t="s">
        <v>229</v>
      </c>
      <c r="R50" s="918"/>
      <c r="S50" s="921">
        <f>(SUM(C$52:C$54)/SUM(C$48:C$51,C$55:C$65))*100</f>
        <v>27.16772931783979</v>
      </c>
    </row>
    <row r="51" spans="1:19" x14ac:dyDescent="0.25">
      <c r="A51" s="883" t="s">
        <v>5</v>
      </c>
      <c r="B51" s="877">
        <v>259</v>
      </c>
      <c r="C51" s="878">
        <v>277.41505649372414</v>
      </c>
      <c r="D51" s="878">
        <v>309.53245148797532</v>
      </c>
      <c r="E51" s="878">
        <v>350.2240826045894</v>
      </c>
      <c r="F51" s="878">
        <v>284.19248736567715</v>
      </c>
      <c r="G51" s="887">
        <v>314.97505734317843</v>
      </c>
      <c r="Q51" s="904"/>
      <c r="R51" s="904"/>
      <c r="S51" s="904"/>
    </row>
    <row r="52" spans="1:19" x14ac:dyDescent="0.25">
      <c r="A52" s="883" t="s">
        <v>6</v>
      </c>
      <c r="B52" s="877">
        <v>186</v>
      </c>
      <c r="C52" s="878">
        <v>254.9357186960508</v>
      </c>
      <c r="D52" s="878">
        <v>273.48106608914753</v>
      </c>
      <c r="E52" s="878">
        <v>304.92644908326776</v>
      </c>
      <c r="F52" s="878">
        <v>344.96818856940564</v>
      </c>
      <c r="G52" s="887">
        <v>280.03887839443234</v>
      </c>
      <c r="Q52" s="904"/>
      <c r="R52" s="904"/>
      <c r="S52" s="904"/>
    </row>
    <row r="53" spans="1:19" x14ac:dyDescent="0.25">
      <c r="A53" s="883" t="s">
        <v>7</v>
      </c>
      <c r="B53" s="877">
        <v>203</v>
      </c>
      <c r="C53" s="878">
        <v>183.40886318926727</v>
      </c>
      <c r="D53" s="878">
        <v>250.65060915947424</v>
      </c>
      <c r="E53" s="878">
        <v>269.38580776724717</v>
      </c>
      <c r="F53" s="878">
        <v>300.1067664845109</v>
      </c>
      <c r="G53" s="887">
        <v>339.48665761233178</v>
      </c>
      <c r="Q53" s="904"/>
      <c r="R53" s="904"/>
      <c r="S53" s="904"/>
    </row>
    <row r="54" spans="1:19" x14ac:dyDescent="0.25">
      <c r="A54" s="883" t="s">
        <v>8</v>
      </c>
      <c r="B54" s="877">
        <v>165</v>
      </c>
      <c r="C54" s="878">
        <v>199.53343320117159</v>
      </c>
      <c r="D54" s="878">
        <v>180.47625636681698</v>
      </c>
      <c r="E54" s="878">
        <v>245.97427294746603</v>
      </c>
      <c r="F54" s="878">
        <v>264.80879139922797</v>
      </c>
      <c r="G54" s="887">
        <v>294.77758016836515</v>
      </c>
      <c r="Q54" s="904"/>
      <c r="R54" s="904"/>
      <c r="S54" s="904"/>
    </row>
    <row r="55" spans="1:19" x14ac:dyDescent="0.25">
      <c r="A55" s="883" t="s">
        <v>9</v>
      </c>
      <c r="B55" s="877">
        <v>153</v>
      </c>
      <c r="C55" s="878">
        <v>161.73656294503286</v>
      </c>
      <c r="D55" s="878">
        <v>195.45820462156422</v>
      </c>
      <c r="E55" s="878">
        <v>177.00718829402192</v>
      </c>
      <c r="F55" s="878">
        <v>240.45122539410445</v>
      </c>
      <c r="G55" s="887">
        <v>259.4603571155746</v>
      </c>
      <c r="Q55" s="904"/>
      <c r="R55" s="904"/>
      <c r="S55" s="904"/>
    </row>
    <row r="56" spans="1:19" x14ac:dyDescent="0.25">
      <c r="A56" s="883" t="s">
        <v>10</v>
      </c>
      <c r="B56" s="877">
        <v>143</v>
      </c>
      <c r="C56" s="878">
        <v>149.14743327432802</v>
      </c>
      <c r="D56" s="878">
        <v>157.58001718927503</v>
      </c>
      <c r="E56" s="878">
        <v>190.3187313777637</v>
      </c>
      <c r="F56" s="878">
        <v>172.52273113309434</v>
      </c>
      <c r="G56" s="887">
        <v>233.75819908285195</v>
      </c>
      <c r="Q56" s="904"/>
      <c r="R56" s="904"/>
      <c r="S56" s="904"/>
    </row>
    <row r="57" spans="1:19" x14ac:dyDescent="0.25">
      <c r="A57" s="884" t="s">
        <v>11</v>
      </c>
      <c r="B57" s="879">
        <v>180</v>
      </c>
      <c r="C57" s="880">
        <v>138.07409007373357</v>
      </c>
      <c r="D57" s="880">
        <v>143.83966362240886</v>
      </c>
      <c r="E57" s="880">
        <v>151.91286159284027</v>
      </c>
      <c r="F57" s="880">
        <v>183.36928598491465</v>
      </c>
      <c r="G57" s="888">
        <v>166.34821117006737</v>
      </c>
      <c r="Q57" s="904"/>
      <c r="R57" s="904"/>
      <c r="S57" s="904"/>
    </row>
    <row r="58" spans="1:19" x14ac:dyDescent="0.25">
      <c r="A58" s="884" t="s">
        <v>12</v>
      </c>
      <c r="B58" s="879">
        <v>172</v>
      </c>
      <c r="C58" s="880">
        <v>171.64667604798686</v>
      </c>
      <c r="D58" s="880">
        <v>131.86674874149784</v>
      </c>
      <c r="E58" s="880">
        <v>137.35504030096448</v>
      </c>
      <c r="F58" s="880">
        <v>144.93292227200487</v>
      </c>
      <c r="G58" s="888">
        <v>174.83678948269289</v>
      </c>
      <c r="Q58" s="904"/>
      <c r="R58" s="904"/>
      <c r="S58" s="904"/>
    </row>
    <row r="59" spans="1:19" x14ac:dyDescent="0.25">
      <c r="A59" s="884" t="s">
        <v>13</v>
      </c>
      <c r="B59" s="879">
        <v>114</v>
      </c>
      <c r="C59" s="880">
        <v>160.81987105337458</v>
      </c>
      <c r="D59" s="880">
        <v>160.60937683242696</v>
      </c>
      <c r="E59" s="880">
        <v>123.57846023125229</v>
      </c>
      <c r="F59" s="880">
        <v>128.73388221742135</v>
      </c>
      <c r="G59" s="888">
        <v>135.7044002772586</v>
      </c>
      <c r="Q59" s="904"/>
      <c r="R59" s="904"/>
      <c r="S59" s="904"/>
    </row>
    <row r="60" spans="1:19" x14ac:dyDescent="0.25">
      <c r="A60" s="884" t="s">
        <v>14</v>
      </c>
      <c r="B60" s="879">
        <v>91</v>
      </c>
      <c r="C60" s="880">
        <v>105.52403628962421</v>
      </c>
      <c r="D60" s="880">
        <v>149.16948880795934</v>
      </c>
      <c r="E60" s="880">
        <v>149.06966163760117</v>
      </c>
      <c r="F60" s="880">
        <v>114.93833281134401</v>
      </c>
      <c r="G60" s="888">
        <v>119.87652444271886</v>
      </c>
      <c r="Q60" s="904"/>
      <c r="R60" s="904"/>
      <c r="S60" s="904"/>
    </row>
    <row r="61" spans="1:19" x14ac:dyDescent="0.25">
      <c r="A61" s="884" t="s">
        <v>15</v>
      </c>
      <c r="B61" s="879">
        <v>59</v>
      </c>
      <c r="C61" s="880">
        <v>83.302559391958098</v>
      </c>
      <c r="D61" s="880">
        <v>96.699850131801341</v>
      </c>
      <c r="E61" s="880">
        <v>136.67001095058242</v>
      </c>
      <c r="F61" s="880">
        <v>136.67141635433745</v>
      </c>
      <c r="G61" s="888">
        <v>105.46698266002832</v>
      </c>
      <c r="Q61" s="904"/>
      <c r="R61" s="904"/>
      <c r="S61" s="904"/>
    </row>
    <row r="62" spans="1:19" x14ac:dyDescent="0.25">
      <c r="A62" s="884" t="s">
        <v>16</v>
      </c>
      <c r="B62" s="879">
        <v>55</v>
      </c>
      <c r="C62" s="880">
        <v>50.627763339380024</v>
      </c>
      <c r="D62" s="880">
        <v>71.477825026415701</v>
      </c>
      <c r="E62" s="880">
        <v>83.190071168855226</v>
      </c>
      <c r="F62" s="880">
        <v>117.68778607042148</v>
      </c>
      <c r="G62" s="888">
        <v>117.75682845325422</v>
      </c>
      <c r="Q62" s="904"/>
      <c r="R62" s="904"/>
      <c r="S62" s="904"/>
    </row>
    <row r="63" spans="1:19" x14ac:dyDescent="0.25">
      <c r="A63" s="884" t="s">
        <v>17</v>
      </c>
      <c r="B63" s="879">
        <v>41</v>
      </c>
      <c r="C63" s="880">
        <v>46.00147352649298</v>
      </c>
      <c r="D63" s="880">
        <v>42.102959639669251</v>
      </c>
      <c r="E63" s="880">
        <v>59.545641224689469</v>
      </c>
      <c r="F63" s="880">
        <v>69.670216977466481</v>
      </c>
      <c r="G63" s="888">
        <v>98.844848030238495</v>
      </c>
      <c r="Q63" s="904"/>
      <c r="R63" s="904"/>
      <c r="S63" s="904"/>
    </row>
    <row r="64" spans="1:19" x14ac:dyDescent="0.25">
      <c r="A64" s="884" t="s">
        <v>18</v>
      </c>
      <c r="B64" s="879">
        <v>21</v>
      </c>
      <c r="C64" s="880">
        <v>30.253017526196214</v>
      </c>
      <c r="D64" s="880">
        <v>34.309973249183145</v>
      </c>
      <c r="E64" s="880">
        <v>31.259957424253972</v>
      </c>
      <c r="F64" s="880">
        <v>44.264005774283461</v>
      </c>
      <c r="G64" s="888">
        <v>52.014793402229706</v>
      </c>
      <c r="Q64" s="919" t="s">
        <v>223</v>
      </c>
      <c r="R64" s="918"/>
      <c r="S64" s="920">
        <f>(SUM(D$48:D$50,D$61:D$65)/SUM(D$51:D$60))*100</f>
        <v>63.333425278016811</v>
      </c>
    </row>
    <row r="65" spans="1:19" ht="15.75" thickBot="1" x14ac:dyDescent="0.3">
      <c r="A65" s="885" t="s">
        <v>19</v>
      </c>
      <c r="B65" s="881">
        <v>19</v>
      </c>
      <c r="C65" s="882">
        <v>27.327662352026348</v>
      </c>
      <c r="D65" s="882">
        <v>39.825246925383155</v>
      </c>
      <c r="E65" s="882">
        <v>52.212933015557596</v>
      </c>
      <c r="F65" s="882">
        <v>59.117035680389684</v>
      </c>
      <c r="G65" s="889">
        <v>73.534079922121492</v>
      </c>
      <c r="Q65" s="919" t="s">
        <v>224</v>
      </c>
      <c r="R65" s="918"/>
      <c r="S65" s="920">
        <f>(SUM(D$48:D$50)/SUM(D$51:D$60))*100</f>
        <v>48.767894698972611</v>
      </c>
    </row>
    <row r="66" spans="1:19" ht="15.75" thickTop="1" x14ac:dyDescent="0.25">
      <c r="A66" s="884" t="s">
        <v>20</v>
      </c>
      <c r="B66" s="879">
        <v>2801</v>
      </c>
      <c r="C66" s="880">
        <v>2985.8034070979043</v>
      </c>
      <c r="D66" s="880">
        <v>3189.3528041375848</v>
      </c>
      <c r="E66" s="880">
        <v>3427.312681490911</v>
      </c>
      <c r="F66" s="880">
        <v>3696.9682585156984</v>
      </c>
      <c r="G66" s="888">
        <v>3984.5302603928303</v>
      </c>
      <c r="Q66" s="919" t="s">
        <v>225</v>
      </c>
      <c r="R66" s="918"/>
      <c r="S66" s="920">
        <f>(SUM(D$61:D$65)/SUM(D$51:D$60))*100</f>
        <v>14.565530579044195</v>
      </c>
    </row>
    <row r="67" spans="1:19" x14ac:dyDescent="0.25">
      <c r="Q67" s="919" t="s">
        <v>226</v>
      </c>
      <c r="R67" s="918"/>
      <c r="S67" s="920">
        <f>(SUM(D$61:D$65)/SUM(D$48:D$50))*100</f>
        <v>29.867048124492946</v>
      </c>
    </row>
    <row r="68" spans="1:19" x14ac:dyDescent="0.25">
      <c r="Q68" s="919" t="s">
        <v>227</v>
      </c>
      <c r="R68" s="918"/>
      <c r="S68" s="921">
        <f>(D$21/D$43)*100</f>
        <v>91.837465027426603</v>
      </c>
    </row>
    <row r="69" spans="1:19" x14ac:dyDescent="0.25">
      <c r="Q69" s="919" t="s">
        <v>228</v>
      </c>
      <c r="R69" s="918"/>
      <c r="S69" s="921">
        <f>(SUM(D$48)/SUM(D$28:D$33))*1000</f>
        <v>443.50169065083878</v>
      </c>
    </row>
    <row r="70" spans="1:19" x14ac:dyDescent="0.25">
      <c r="Q70" s="919" t="s">
        <v>229</v>
      </c>
      <c r="R70" s="918"/>
      <c r="S70" s="921">
        <f>(SUM(D$52:D$54)/SUM(D$48:D$51,D$55:D$65))*100</f>
        <v>28.357355292586835</v>
      </c>
    </row>
    <row r="71" spans="1:19" x14ac:dyDescent="0.25">
      <c r="Q71" s="904"/>
      <c r="R71" s="904"/>
      <c r="S71" s="904"/>
    </row>
    <row r="72" spans="1:19" x14ac:dyDescent="0.25">
      <c r="Q72" s="904"/>
      <c r="R72" s="904"/>
      <c r="S72" s="904"/>
    </row>
    <row r="73" spans="1:19" x14ac:dyDescent="0.25">
      <c r="Q73" s="904"/>
      <c r="R73" s="904"/>
      <c r="S73" s="904"/>
    </row>
    <row r="74" spans="1:19" x14ac:dyDescent="0.25">
      <c r="Q74" s="904"/>
      <c r="R74" s="904"/>
      <c r="S74" s="904"/>
    </row>
    <row r="75" spans="1:19" x14ac:dyDescent="0.25">
      <c r="Q75" s="904"/>
      <c r="R75" s="904"/>
      <c r="S75" s="904"/>
    </row>
    <row r="76" spans="1:19" x14ac:dyDescent="0.25">
      <c r="Q76" s="904"/>
      <c r="R76" s="904"/>
      <c r="S76" s="904"/>
    </row>
    <row r="77" spans="1:19" x14ac:dyDescent="0.25">
      <c r="Q77" s="904"/>
      <c r="R77" s="904"/>
      <c r="S77" s="904"/>
    </row>
    <row r="78" spans="1:19" x14ac:dyDescent="0.25">
      <c r="Q78" s="904"/>
      <c r="R78" s="904"/>
      <c r="S78" s="904"/>
    </row>
    <row r="79" spans="1:19" x14ac:dyDescent="0.25">
      <c r="Q79" s="904"/>
      <c r="R79" s="904"/>
      <c r="S79" s="904"/>
    </row>
    <row r="80" spans="1:19" x14ac:dyDescent="0.25">
      <c r="Q80" s="904"/>
      <c r="R80" s="904"/>
      <c r="S80" s="904"/>
    </row>
    <row r="81" spans="17:19" x14ac:dyDescent="0.25">
      <c r="Q81" s="904"/>
      <c r="R81" s="904"/>
      <c r="S81" s="904"/>
    </row>
    <row r="82" spans="17:19" x14ac:dyDescent="0.25">
      <c r="Q82" s="904"/>
      <c r="R82" s="904"/>
      <c r="S82" s="904"/>
    </row>
    <row r="83" spans="17:19" x14ac:dyDescent="0.25">
      <c r="Q83" s="904"/>
      <c r="R83" s="904"/>
      <c r="S83" s="904"/>
    </row>
    <row r="84" spans="17:19" x14ac:dyDescent="0.25">
      <c r="Q84" s="919" t="s">
        <v>223</v>
      </c>
      <c r="R84" s="918"/>
      <c r="S84" s="920">
        <f>(SUM(E$48:E$50,E$61:E$65)/SUM(E$51:E$60))*100</f>
        <v>63.224598630132277</v>
      </c>
    </row>
    <row r="85" spans="17:19" x14ac:dyDescent="0.25">
      <c r="Q85" s="919" t="s">
        <v>224</v>
      </c>
      <c r="R85" s="918"/>
      <c r="S85" s="920">
        <f>(SUM(E$48:E$50)/SUM(E$51:E$60))*100</f>
        <v>45.942628296285676</v>
      </c>
    </row>
    <row r="86" spans="17:19" x14ac:dyDescent="0.25">
      <c r="Q86" s="919" t="s">
        <v>225</v>
      </c>
      <c r="R86" s="918"/>
      <c r="S86" s="920">
        <f>(SUM(E$61:E$65)/SUM(E$51:E$60))*100</f>
        <v>17.281970333846605</v>
      </c>
    </row>
    <row r="87" spans="17:19" x14ac:dyDescent="0.25">
      <c r="Q87" s="919" t="s">
        <v>226</v>
      </c>
      <c r="R87" s="918"/>
      <c r="S87" s="920">
        <f>(SUM(E$61:E$65)/SUM(E$48:E$50))*100</f>
        <v>37.616416332114376</v>
      </c>
    </row>
    <row r="88" spans="17:19" x14ac:dyDescent="0.25">
      <c r="Q88" s="919" t="s">
        <v>227</v>
      </c>
      <c r="R88" s="918"/>
      <c r="S88" s="921">
        <f>(E$21/E$43)*100</f>
        <v>91.239366684939142</v>
      </c>
    </row>
    <row r="89" spans="17:19" x14ac:dyDescent="0.25">
      <c r="Q89" s="919" t="s">
        <v>228</v>
      </c>
      <c r="R89" s="918"/>
      <c r="S89" s="921">
        <f>(SUM(E$48)/SUM(E$28:E$33))*1000</f>
        <v>453.20570798544395</v>
      </c>
    </row>
    <row r="90" spans="17:19" x14ac:dyDescent="0.25">
      <c r="Q90" s="919" t="s">
        <v>229</v>
      </c>
      <c r="R90" s="918"/>
      <c r="S90" s="921">
        <f>(SUM(E$52:E$54)/SUM(E$48:E$51,E$55:E$65))*100</f>
        <v>31.464453444984041</v>
      </c>
    </row>
    <row r="91" spans="17:19" x14ac:dyDescent="0.25">
      <c r="Q91" s="904"/>
      <c r="R91" s="904"/>
      <c r="S91" s="904"/>
    </row>
    <row r="92" spans="17:19" x14ac:dyDescent="0.25">
      <c r="Q92" s="904"/>
      <c r="R92" s="904"/>
      <c r="S92" s="904"/>
    </row>
    <row r="93" spans="17:19" x14ac:dyDescent="0.25">
      <c r="Q93" s="904"/>
      <c r="R93" s="904"/>
      <c r="S93" s="904"/>
    </row>
    <row r="94" spans="17:19" x14ac:dyDescent="0.25">
      <c r="Q94" s="904"/>
      <c r="R94" s="904"/>
      <c r="S94" s="904"/>
    </row>
    <row r="95" spans="17:19" x14ac:dyDescent="0.25">
      <c r="Q95" s="904"/>
      <c r="R95" s="904"/>
      <c r="S95" s="904"/>
    </row>
    <row r="96" spans="17:19" x14ac:dyDescent="0.25">
      <c r="Q96" s="904"/>
      <c r="R96" s="904"/>
      <c r="S96" s="904"/>
    </row>
    <row r="97" spans="17:19" x14ac:dyDescent="0.25">
      <c r="Q97" s="904"/>
      <c r="R97" s="904"/>
      <c r="S97" s="904"/>
    </row>
    <row r="98" spans="17:19" x14ac:dyDescent="0.25">
      <c r="Q98" s="904"/>
      <c r="R98" s="904"/>
      <c r="S98" s="904"/>
    </row>
    <row r="99" spans="17:19" x14ac:dyDescent="0.25">
      <c r="Q99" s="904"/>
      <c r="R99" s="904"/>
      <c r="S99" s="904"/>
    </row>
    <row r="100" spans="17:19" x14ac:dyDescent="0.25">
      <c r="Q100" s="904"/>
      <c r="R100" s="904"/>
      <c r="S100" s="904"/>
    </row>
    <row r="101" spans="17:19" x14ac:dyDescent="0.25">
      <c r="Q101" s="904"/>
      <c r="R101" s="904"/>
      <c r="S101" s="904"/>
    </row>
    <row r="102" spans="17:19" x14ac:dyDescent="0.25">
      <c r="Q102" s="904"/>
      <c r="R102" s="904"/>
      <c r="S102" s="904"/>
    </row>
    <row r="103" spans="17:19" x14ac:dyDescent="0.25">
      <c r="Q103" s="904"/>
      <c r="R103" s="904"/>
      <c r="S103" s="904"/>
    </row>
    <row r="104" spans="17:19" x14ac:dyDescent="0.25">
      <c r="Q104" s="919" t="s">
        <v>223</v>
      </c>
      <c r="R104" s="918"/>
      <c r="S104" s="920">
        <f>(SUM(F$48:F$50,F$61:F$65)/SUM(F$51:F$60))*100</f>
        <v>69.661610767860424</v>
      </c>
    </row>
    <row r="105" spans="17:19" x14ac:dyDescent="0.25">
      <c r="Q105" s="919" t="s">
        <v>224</v>
      </c>
      <c r="R105" s="918"/>
      <c r="S105" s="920">
        <f>(SUM(F$48:F$50)/SUM(F$51:F$60))*100</f>
        <v>50.046850191817725</v>
      </c>
    </row>
    <row r="106" spans="17:19" x14ac:dyDescent="0.25">
      <c r="Q106" s="919" t="s">
        <v>225</v>
      </c>
      <c r="R106" s="918"/>
      <c r="S106" s="920">
        <f>(SUM(F$61:F$65)/SUM(F$51:F$60))*100</f>
        <v>19.614760576042698</v>
      </c>
    </row>
    <row r="107" spans="17:19" x14ac:dyDescent="0.25">
      <c r="Q107" s="919" t="s">
        <v>226</v>
      </c>
      <c r="R107" s="918"/>
      <c r="S107" s="920">
        <f>(SUM(F$61:F$65)/SUM(F$48:F$50))*100</f>
        <v>39.192797350610412</v>
      </c>
    </row>
    <row r="108" spans="17:19" x14ac:dyDescent="0.25">
      <c r="Q108" s="919" t="s">
        <v>227</v>
      </c>
      <c r="R108" s="918"/>
      <c r="S108" s="921">
        <f>(F$21/F$43)*100</f>
        <v>90.975298846368418</v>
      </c>
    </row>
    <row r="109" spans="17:19" x14ac:dyDescent="0.25">
      <c r="Q109" s="919" t="s">
        <v>228</v>
      </c>
      <c r="R109" s="918"/>
      <c r="S109" s="921">
        <f>(SUM(F$48)/SUM(F$28:F$33))*1000</f>
        <v>494.39621433953766</v>
      </c>
    </row>
    <row r="110" spans="17:19" x14ac:dyDescent="0.25">
      <c r="Q110" s="919" t="s">
        <v>229</v>
      </c>
      <c r="R110" s="918"/>
      <c r="S110" s="921">
        <f>(SUM(F$52:F$54)/SUM(F$48:F$51,F$55:F$65))*100</f>
        <v>32.646435460250686</v>
      </c>
    </row>
    <row r="111" spans="17:19" x14ac:dyDescent="0.25">
      <c r="Q111" s="904"/>
      <c r="R111" s="904"/>
      <c r="S111" s="904"/>
    </row>
    <row r="112" spans="17:19" x14ac:dyDescent="0.25">
      <c r="Q112" s="904"/>
      <c r="R112" s="904"/>
      <c r="S112" s="904"/>
    </row>
    <row r="113" spans="17:19" x14ac:dyDescent="0.25">
      <c r="Q113" s="904"/>
      <c r="R113" s="904"/>
      <c r="S113" s="904"/>
    </row>
    <row r="114" spans="17:19" x14ac:dyDescent="0.25">
      <c r="Q114" s="904"/>
      <c r="R114" s="904"/>
      <c r="S114" s="904"/>
    </row>
    <row r="115" spans="17:19" x14ac:dyDescent="0.25">
      <c r="Q115" s="904"/>
      <c r="R115" s="904"/>
      <c r="S115" s="904"/>
    </row>
    <row r="116" spans="17:19" x14ac:dyDescent="0.25">
      <c r="Q116" s="904"/>
      <c r="R116" s="904"/>
      <c r="S116" s="904"/>
    </row>
    <row r="117" spans="17:19" x14ac:dyDescent="0.25">
      <c r="Q117" s="904"/>
      <c r="R117" s="904"/>
      <c r="S117" s="904"/>
    </row>
    <row r="118" spans="17:19" x14ac:dyDescent="0.25">
      <c r="Q118" s="904"/>
      <c r="R118" s="904"/>
      <c r="S118" s="904"/>
    </row>
    <row r="119" spans="17:19" x14ac:dyDescent="0.25">
      <c r="Q119" s="904"/>
      <c r="R119" s="904"/>
      <c r="S119" s="904"/>
    </row>
    <row r="120" spans="17:19" x14ac:dyDescent="0.25">
      <c r="Q120" s="904"/>
      <c r="R120" s="904"/>
      <c r="S120" s="904"/>
    </row>
    <row r="121" spans="17:19" x14ac:dyDescent="0.25">
      <c r="Q121" s="904"/>
      <c r="R121" s="904"/>
      <c r="S121" s="904"/>
    </row>
    <row r="122" spans="17:19" x14ac:dyDescent="0.25">
      <c r="Q122" s="904"/>
      <c r="R122" s="904"/>
      <c r="S122" s="904"/>
    </row>
    <row r="123" spans="17:19" x14ac:dyDescent="0.25">
      <c r="Q123" s="904"/>
      <c r="R123" s="904"/>
      <c r="S123" s="904"/>
    </row>
    <row r="124" spans="17:19" x14ac:dyDescent="0.25">
      <c r="Q124" s="919" t="s">
        <v>223</v>
      </c>
      <c r="R124" s="918"/>
      <c r="S124" s="920">
        <f>(SUM(G$48:G$50,G$61:G$65)/SUM(G$51:G$60))*100</f>
        <v>71.80159615164915</v>
      </c>
    </row>
    <row r="125" spans="17:19" x14ac:dyDescent="0.25">
      <c r="Q125" s="919" t="s">
        <v>224</v>
      </c>
      <c r="R125" s="918"/>
      <c r="S125" s="920">
        <f>(SUM(G$48:G$50)/SUM(G$51:G$60))*100</f>
        <v>52.501603048858279</v>
      </c>
    </row>
    <row r="126" spans="17:19" x14ac:dyDescent="0.25">
      <c r="Q126" s="919" t="s">
        <v>225</v>
      </c>
      <c r="R126" s="918"/>
      <c r="S126" s="920">
        <f>(SUM(G$61:G$65)/SUM(G$51:G$60))*100</f>
        <v>19.299993102790861</v>
      </c>
    </row>
    <row r="127" spans="17:19" x14ac:dyDescent="0.25">
      <c r="Q127" s="919" t="s">
        <v>226</v>
      </c>
      <c r="R127" s="918"/>
      <c r="S127" s="920">
        <f>(SUM(G$61:G$65)/SUM(G$48:G$50))*100</f>
        <v>36.760769161334331</v>
      </c>
    </row>
    <row r="128" spans="17:19" x14ac:dyDescent="0.25">
      <c r="Q128" s="919" t="s">
        <v>227</v>
      </c>
      <c r="R128" s="918"/>
      <c r="S128" s="921">
        <f>(G$21/G$43)*100</f>
        <v>90.858630847077876</v>
      </c>
    </row>
    <row r="129" spans="17:19" x14ac:dyDescent="0.25">
      <c r="Q129" s="919" t="s">
        <v>228</v>
      </c>
      <c r="R129" s="918"/>
      <c r="S129" s="921">
        <f>(SUM(G$48)/SUM(G$28:G$33))*1000</f>
        <v>503.54027795771708</v>
      </c>
    </row>
    <row r="130" spans="17:19" x14ac:dyDescent="0.25">
      <c r="Q130" s="919" t="s">
        <v>229</v>
      </c>
      <c r="R130" s="918"/>
      <c r="S130" s="921">
        <f>(SUM(G$52:G$54)/SUM(G$48:G$51,G$55:G$65))*100</f>
        <v>29.779657114200102</v>
      </c>
    </row>
    <row r="147" spans="4:8" x14ac:dyDescent="0.25">
      <c r="D147" s="19"/>
      <c r="E147" s="19"/>
      <c r="F147" s="19"/>
      <c r="G147" s="19"/>
      <c r="H147" s="19"/>
    </row>
  </sheetData>
  <mergeCells count="3">
    <mergeCell ref="A1:G1"/>
    <mergeCell ref="A23:G23"/>
    <mergeCell ref="A46:G46"/>
  </mergeCells>
  <pageMargins left="0.7" right="0.7" top="0.75" bottom="0.75" header="0.3" footer="0.3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Z147"/>
  <sheetViews>
    <sheetView topLeftCell="A112" zoomScaleNormal="100" workbookViewId="0">
      <selection activeCell="H83" sqref="H83"/>
    </sheetView>
  </sheetViews>
  <sheetFormatPr defaultRowHeight="15" x14ac:dyDescent="0.25"/>
  <cols>
    <col min="1" max="9" width="9.140625" style="18"/>
    <col min="10" max="11" width="11.140625" style="18" bestFit="1" customWidth="1"/>
    <col min="12" max="12" width="11.140625" style="18" customWidth="1"/>
    <col min="13" max="14" width="11.140625" style="18" bestFit="1" customWidth="1"/>
    <col min="15" max="15" width="11.140625" style="18" customWidth="1"/>
    <col min="16" max="17" width="11.140625" style="18" bestFit="1" customWidth="1"/>
    <col min="18" max="18" width="11.140625" style="18" customWidth="1"/>
    <col min="19" max="20" width="11.140625" style="18" bestFit="1" customWidth="1"/>
    <col min="21" max="21" width="11.140625" style="18" customWidth="1"/>
    <col min="22" max="23" width="11.140625" style="18" bestFit="1" customWidth="1"/>
    <col min="24" max="24" width="11.140625" style="18" customWidth="1"/>
    <col min="25" max="26" width="11.140625" style="18" bestFit="1" customWidth="1"/>
    <col min="27" max="16384" width="9.140625" style="18"/>
  </cols>
  <sheetData>
    <row r="1" spans="1:26" x14ac:dyDescent="0.25">
      <c r="A1" s="922" t="s">
        <v>219</v>
      </c>
      <c r="B1" s="923"/>
      <c r="C1" s="923"/>
      <c r="D1" s="923"/>
      <c r="E1" s="923"/>
      <c r="F1" s="923"/>
      <c r="G1" s="924"/>
      <c r="J1" s="20" t="s">
        <v>23</v>
      </c>
      <c r="K1" s="20" t="s">
        <v>24</v>
      </c>
      <c r="L1" s="20"/>
      <c r="M1" s="20" t="s">
        <v>23</v>
      </c>
      <c r="N1" s="20" t="s">
        <v>24</v>
      </c>
      <c r="O1" s="20"/>
      <c r="P1" s="20" t="s">
        <v>23</v>
      </c>
      <c r="Q1" s="20" t="s">
        <v>24</v>
      </c>
      <c r="R1" s="20"/>
      <c r="S1" s="20" t="s">
        <v>23</v>
      </c>
      <c r="T1" s="20" t="s">
        <v>24</v>
      </c>
      <c r="U1" s="20"/>
      <c r="V1" s="20" t="s">
        <v>23</v>
      </c>
      <c r="W1" s="20" t="s">
        <v>24</v>
      </c>
      <c r="X1" s="20"/>
      <c r="Y1" s="20" t="s">
        <v>23</v>
      </c>
      <c r="Z1" s="20" t="s">
        <v>24</v>
      </c>
    </row>
    <row r="2" spans="1:26" x14ac:dyDescent="0.25">
      <c r="A2" s="897" t="s">
        <v>1</v>
      </c>
      <c r="B2" s="891">
        <v>2010</v>
      </c>
      <c r="C2" s="891">
        <v>2015</v>
      </c>
      <c r="D2" s="891">
        <v>2020</v>
      </c>
      <c r="E2" s="891">
        <v>2025</v>
      </c>
      <c r="F2" s="891">
        <v>2030</v>
      </c>
      <c r="G2" s="900">
        <v>2035</v>
      </c>
      <c r="J2" s="1">
        <f>B2</f>
        <v>2010</v>
      </c>
      <c r="K2" s="1">
        <f>B24</f>
        <v>2010</v>
      </c>
      <c r="L2" s="1"/>
      <c r="M2" s="1">
        <v>2015</v>
      </c>
      <c r="N2" s="1">
        <v>2015</v>
      </c>
      <c r="O2" s="1"/>
      <c r="P2" s="1">
        <v>2020</v>
      </c>
      <c r="Q2" s="1">
        <v>2020</v>
      </c>
      <c r="R2" s="1"/>
      <c r="S2" s="1">
        <v>2025</v>
      </c>
      <c r="T2" s="1">
        <v>2025</v>
      </c>
      <c r="U2" s="1"/>
      <c r="V2" s="1">
        <v>2030</v>
      </c>
      <c r="W2" s="1">
        <v>2030</v>
      </c>
      <c r="X2" s="1"/>
      <c r="Y2" s="1">
        <v>2035</v>
      </c>
      <c r="Z2" s="1">
        <v>2035</v>
      </c>
    </row>
    <row r="3" spans="1:26" x14ac:dyDescent="0.25">
      <c r="A3" s="897" t="s">
        <v>2</v>
      </c>
      <c r="B3" s="891">
        <v>30535</v>
      </c>
      <c r="C3" s="892">
        <v>29359.777289629252</v>
      </c>
      <c r="D3" s="892">
        <v>30645.188299067042</v>
      </c>
      <c r="E3" s="892">
        <v>31079.986985583597</v>
      </c>
      <c r="F3" s="892">
        <v>31320.741047195166</v>
      </c>
      <c r="G3" s="901">
        <v>31954.638011435127</v>
      </c>
      <c r="I3" s="21" t="s">
        <v>2</v>
      </c>
      <c r="J3" s="20">
        <f>-B3/B$66</f>
        <v>-3.7503991746296886E-2</v>
      </c>
      <c r="K3" s="20">
        <f>B25/B$66</f>
        <v>3.5724287012699897E-2</v>
      </c>
      <c r="L3" s="21" t="s">
        <v>2</v>
      </c>
      <c r="M3" s="20">
        <f>-C3/C$66</f>
        <v>-3.4434612282492651E-2</v>
      </c>
      <c r="N3" s="20">
        <f>C25/C$66</f>
        <v>3.3082620708375421E-2</v>
      </c>
      <c r="O3" s="21" t="s">
        <v>2</v>
      </c>
      <c r="P3" s="20">
        <f>-D3/D$66</f>
        <v>-3.4454191692374347E-2</v>
      </c>
      <c r="Q3" s="20">
        <f>D25/D$66</f>
        <v>3.3103035517532339E-2</v>
      </c>
      <c r="R3" s="21" t="s">
        <v>2</v>
      </c>
      <c r="S3" s="20">
        <f>-E3/E$66</f>
        <v>-3.3681993111049587E-2</v>
      </c>
      <c r="T3" s="20">
        <f>E25/E$66</f>
        <v>3.2361130546675734E-2</v>
      </c>
      <c r="U3" s="21" t="s">
        <v>2</v>
      </c>
      <c r="V3" s="20">
        <f>-F3/F$66</f>
        <v>-3.29039158421515E-2</v>
      </c>
      <c r="W3" s="20">
        <f>F25/F$66</f>
        <v>3.1613566200573928E-2</v>
      </c>
      <c r="X3" s="21" t="s">
        <v>2</v>
      </c>
      <c r="Y3" s="20">
        <f>-G3/G$66</f>
        <v>-3.2687703118293242E-2</v>
      </c>
      <c r="Z3" s="20">
        <f>G25/G$66</f>
        <v>3.1405832407766412E-2</v>
      </c>
    </row>
    <row r="4" spans="1:26" x14ac:dyDescent="0.25">
      <c r="A4" s="897" t="s">
        <v>3</v>
      </c>
      <c r="B4" s="891">
        <v>28544</v>
      </c>
      <c r="C4" s="892">
        <v>30760.324547143689</v>
      </c>
      <c r="D4" s="892">
        <v>29599.09120209028</v>
      </c>
      <c r="E4" s="892">
        <v>30853.075698976481</v>
      </c>
      <c r="F4" s="892">
        <v>31287.817595918135</v>
      </c>
      <c r="G4" s="901">
        <v>31522.279030472502</v>
      </c>
      <c r="I4" s="21" t="s">
        <v>3</v>
      </c>
      <c r="J4" s="20">
        <f t="shared" ref="J4:J20" si="0">-B4/B$66</f>
        <v>-3.5058586553342014E-2</v>
      </c>
      <c r="K4" s="20">
        <f t="shared" ref="K4:K20" si="1">B26/B$66</f>
        <v>3.3146233019725371E-2</v>
      </c>
      <c r="L4" s="21" t="s">
        <v>3</v>
      </c>
      <c r="M4" s="20">
        <f t="shared" ref="M4:M20" si="2">-C4/C$66</f>
        <v>-3.6077244013655453E-2</v>
      </c>
      <c r="N4" s="20">
        <f t="shared" ref="N4:N20" si="3">C26/C$66</f>
        <v>3.4404132538194465E-2</v>
      </c>
      <c r="O4" s="21" t="s">
        <v>3</v>
      </c>
      <c r="P4" s="20">
        <f t="shared" ref="P4:P20" si="4">-D4/D$66</f>
        <v>-3.3278071331933591E-2</v>
      </c>
      <c r="Q4" s="20">
        <f t="shared" ref="Q4:Q20" si="5">D26/D$66</f>
        <v>3.2007474507237038E-2</v>
      </c>
      <c r="R4" s="21" t="s">
        <v>3</v>
      </c>
      <c r="S4" s="20">
        <f t="shared" ref="S4:S20" si="6">-E4/E$66</f>
        <v>-3.3436084887347131E-2</v>
      </c>
      <c r="T4" s="20">
        <f t="shared" ref="T4:T20" si="7">E26/E$66</f>
        <v>3.2164197839243666E-2</v>
      </c>
      <c r="U4" s="21" t="s">
        <v>3</v>
      </c>
      <c r="V4" s="20">
        <f t="shared" ref="V4:V20" si="8">-F4/F$66</f>
        <v>-3.2869328203614455E-2</v>
      </c>
      <c r="W4" s="20">
        <f t="shared" ref="W4:W20" si="9">F26/F$66</f>
        <v>3.1619059038938156E-2</v>
      </c>
      <c r="X4" s="21" t="s">
        <v>3</v>
      </c>
      <c r="Y4" s="20">
        <f t="shared" ref="Y4:Y20" si="10">-G4/G$66</f>
        <v>-3.2245425474428942E-2</v>
      </c>
      <c r="Z4" s="20">
        <f t="shared" ref="Z4:Z20" si="11">G26/G$66</f>
        <v>3.1018888724065691E-2</v>
      </c>
    </row>
    <row r="5" spans="1:26" x14ac:dyDescent="0.25">
      <c r="A5" s="897" t="s">
        <v>4</v>
      </c>
      <c r="B5" s="891">
        <v>27678</v>
      </c>
      <c r="C5" s="892">
        <v>28831.556618767969</v>
      </c>
      <c r="D5" s="892">
        <v>31043.226921753387</v>
      </c>
      <c r="E5" s="892">
        <v>29893.929254080562</v>
      </c>
      <c r="F5" s="892">
        <v>31122.280763736457</v>
      </c>
      <c r="G5" s="901">
        <v>31559.306697710548</v>
      </c>
      <c r="I5" s="21" t="s">
        <v>4</v>
      </c>
      <c r="J5" s="20">
        <f t="shared" si="0"/>
        <v>-3.3994939693925176E-2</v>
      </c>
      <c r="K5" s="20">
        <f t="shared" si="1"/>
        <v>3.2280331130708197E-2</v>
      </c>
      <c r="L5" s="21" t="s">
        <v>4</v>
      </c>
      <c r="M5" s="20">
        <f t="shared" si="2"/>
        <v>-3.3815088713860839E-2</v>
      </c>
      <c r="N5" s="20">
        <f t="shared" si="3"/>
        <v>3.1979024443552238E-2</v>
      </c>
      <c r="O5" s="21" t="s">
        <v>4</v>
      </c>
      <c r="P5" s="20">
        <f t="shared" si="4"/>
        <v>-3.4901704002403833E-2</v>
      </c>
      <c r="Q5" s="20">
        <f t="shared" si="5"/>
        <v>3.3287407676406332E-2</v>
      </c>
      <c r="R5" s="21" t="s">
        <v>4</v>
      </c>
      <c r="S5" s="20">
        <f t="shared" si="6"/>
        <v>-3.2396639022570638E-2</v>
      </c>
      <c r="T5" s="20">
        <f t="shared" si="7"/>
        <v>3.1163492093412421E-2</v>
      </c>
      <c r="U5" s="21" t="s">
        <v>4</v>
      </c>
      <c r="V5" s="20">
        <f t="shared" si="8"/>
        <v>-3.2695423953179426E-2</v>
      </c>
      <c r="W5" s="20">
        <f t="shared" si="9"/>
        <v>3.1458491776269928E-2</v>
      </c>
      <c r="X5" s="21" t="s">
        <v>4</v>
      </c>
      <c r="Y5" s="20">
        <f t="shared" si="10"/>
        <v>-3.2283302586146097E-2</v>
      </c>
      <c r="Z5" s="20">
        <f t="shared" si="11"/>
        <v>3.106209362595146E-2</v>
      </c>
    </row>
    <row r="6" spans="1:26" x14ac:dyDescent="0.25">
      <c r="A6" s="897" t="s">
        <v>5</v>
      </c>
      <c r="B6" s="891">
        <v>29682</v>
      </c>
      <c r="C6" s="892">
        <v>27977.60360103552</v>
      </c>
      <c r="D6" s="892">
        <v>29094.244780246441</v>
      </c>
      <c r="E6" s="892">
        <v>31300.990764861581</v>
      </c>
      <c r="F6" s="892">
        <v>30165.329026186999</v>
      </c>
      <c r="G6" s="901">
        <v>31370.138858357703</v>
      </c>
      <c r="I6" s="21" t="s">
        <v>5</v>
      </c>
      <c r="J6" s="20">
        <f t="shared" si="0"/>
        <v>-3.6456311872067604E-2</v>
      </c>
      <c r="K6" s="20">
        <f t="shared" si="1"/>
        <v>3.4324105234714679E-2</v>
      </c>
      <c r="L6" s="21" t="s">
        <v>5</v>
      </c>
      <c r="M6" s="20">
        <f t="shared" si="2"/>
        <v>-3.2813529990066689E-2</v>
      </c>
      <c r="N6" s="20">
        <f t="shared" si="3"/>
        <v>3.1172523254147974E-2</v>
      </c>
      <c r="O6" s="21" t="s">
        <v>5</v>
      </c>
      <c r="P6" s="20">
        <f t="shared" si="4"/>
        <v>-3.2710475687760421E-2</v>
      </c>
      <c r="Q6" s="20">
        <f t="shared" si="5"/>
        <v>3.0953115715748474E-2</v>
      </c>
      <c r="R6" s="21" t="s">
        <v>5</v>
      </c>
      <c r="S6" s="20">
        <f t="shared" si="6"/>
        <v>-3.3921499252883229E-2</v>
      </c>
      <c r="T6" s="20">
        <f t="shared" si="7"/>
        <v>3.2368021994575454E-2</v>
      </c>
      <c r="U6" s="21" t="s">
        <v>5</v>
      </c>
      <c r="V6" s="20">
        <f t="shared" si="8"/>
        <v>-3.169010101430382E-2</v>
      </c>
      <c r="W6" s="20">
        <f t="shared" si="9"/>
        <v>3.0498173960379668E-2</v>
      </c>
      <c r="X6" s="21" t="s">
        <v>5</v>
      </c>
      <c r="Y6" s="20">
        <f t="shared" si="10"/>
        <v>-3.2089795084353022E-2</v>
      </c>
      <c r="Z6" s="20">
        <f t="shared" si="11"/>
        <v>3.089304354306377E-2</v>
      </c>
    </row>
    <row r="7" spans="1:26" x14ac:dyDescent="0.25">
      <c r="A7" s="897" t="s">
        <v>6</v>
      </c>
      <c r="B7" s="891">
        <v>29663</v>
      </c>
      <c r="C7" s="892">
        <v>29833.239290944923</v>
      </c>
      <c r="D7" s="892">
        <v>28126.369250262844</v>
      </c>
      <c r="E7" s="892">
        <v>29203.355244439856</v>
      </c>
      <c r="F7" s="892">
        <v>31395.671821406377</v>
      </c>
      <c r="G7" s="901">
        <v>30280.333777538024</v>
      </c>
      <c r="I7" s="21" t="s">
        <v>6</v>
      </c>
      <c r="J7" s="20">
        <f t="shared" si="0"/>
        <v>-3.6432975509101184E-2</v>
      </c>
      <c r="K7" s="20">
        <f t="shared" si="1"/>
        <v>3.430813824952713E-2</v>
      </c>
      <c r="L7" s="21" t="s">
        <v>6</v>
      </c>
      <c r="M7" s="20">
        <f t="shared" si="2"/>
        <v>-3.4989912150232352E-2</v>
      </c>
      <c r="N7" s="20">
        <f t="shared" si="3"/>
        <v>3.3070676323742478E-2</v>
      </c>
      <c r="O7" s="21" t="s">
        <v>6</v>
      </c>
      <c r="P7" s="20">
        <f t="shared" si="4"/>
        <v>-3.1622299341151759E-2</v>
      </c>
      <c r="Q7" s="20">
        <f t="shared" si="5"/>
        <v>3.0154954628365538E-2</v>
      </c>
      <c r="R7" s="21" t="s">
        <v>6</v>
      </c>
      <c r="S7" s="20">
        <f t="shared" si="6"/>
        <v>-3.1648250387588991E-2</v>
      </c>
      <c r="T7" s="20">
        <f t="shared" si="7"/>
        <v>3.0066092573005559E-2</v>
      </c>
      <c r="U7" s="21" t="s">
        <v>6</v>
      </c>
      <c r="V7" s="20">
        <f t="shared" si="8"/>
        <v>-3.2982634154879724E-2</v>
      </c>
      <c r="W7" s="20">
        <f t="shared" si="9"/>
        <v>3.1592529504261911E-2</v>
      </c>
      <c r="X7" s="21" t="s">
        <v>6</v>
      </c>
      <c r="Y7" s="20">
        <f t="shared" si="10"/>
        <v>-3.0974988998116234E-2</v>
      </c>
      <c r="Z7" s="20">
        <f t="shared" si="11"/>
        <v>2.992368707824087E-2</v>
      </c>
    </row>
    <row r="8" spans="1:26" x14ac:dyDescent="0.25">
      <c r="A8" s="897" t="s">
        <v>7</v>
      </c>
      <c r="B8" s="891">
        <v>28958</v>
      </c>
      <c r="C8" s="892">
        <v>29808.280511745463</v>
      </c>
      <c r="D8" s="892">
        <v>29971.596545682743</v>
      </c>
      <c r="E8" s="892">
        <v>28263.858544978615</v>
      </c>
      <c r="F8" s="892">
        <v>29304.412039746934</v>
      </c>
      <c r="G8" s="901">
        <v>31483.798324883104</v>
      </c>
      <c r="I8" s="21" t="s">
        <v>7</v>
      </c>
      <c r="J8" s="20">
        <f t="shared" si="0"/>
        <v>-3.556707362008401E-2</v>
      </c>
      <c r="K8" s="20">
        <f t="shared" si="1"/>
        <v>3.2685646908546022E-2</v>
      </c>
      <c r="L8" s="21" t="s">
        <v>7</v>
      </c>
      <c r="M8" s="20">
        <f t="shared" si="2"/>
        <v>-3.496063924818342E-2</v>
      </c>
      <c r="N8" s="20">
        <f t="shared" si="3"/>
        <v>3.3056158119295444E-2</v>
      </c>
      <c r="O8" s="21" t="s">
        <v>7</v>
      </c>
      <c r="P8" s="20">
        <f t="shared" si="4"/>
        <v>-3.3696876737510401E-2</v>
      </c>
      <c r="Q8" s="20">
        <f t="shared" si="5"/>
        <v>3.1987609520090964E-2</v>
      </c>
      <c r="R8" s="21" t="s">
        <v>7</v>
      </c>
      <c r="S8" s="20">
        <f t="shared" si="6"/>
        <v>-3.0630099338369271E-2</v>
      </c>
      <c r="T8" s="20">
        <f t="shared" si="7"/>
        <v>2.9334642227764735E-2</v>
      </c>
      <c r="U8" s="21" t="s">
        <v>7</v>
      </c>
      <c r="V8" s="20">
        <f t="shared" si="8"/>
        <v>-3.078566711134419E-2</v>
      </c>
      <c r="W8" s="20">
        <f t="shared" si="9"/>
        <v>2.9376706600167314E-2</v>
      </c>
      <c r="X8" s="21" t="s">
        <v>7</v>
      </c>
      <c r="Y8" s="20">
        <f t="shared" si="10"/>
        <v>-3.2206061990491544E-2</v>
      </c>
      <c r="Z8" s="20">
        <f t="shared" si="11"/>
        <v>3.0982383633475427E-2</v>
      </c>
    </row>
    <row r="9" spans="1:26" x14ac:dyDescent="0.25">
      <c r="A9" s="897" t="s">
        <v>8</v>
      </c>
      <c r="B9" s="891">
        <v>25625</v>
      </c>
      <c r="C9" s="892">
        <v>29067.662617769827</v>
      </c>
      <c r="D9" s="892">
        <v>29937.379302836282</v>
      </c>
      <c r="E9" s="892">
        <v>30095.465567730967</v>
      </c>
      <c r="F9" s="892">
        <v>28389.038161929991</v>
      </c>
      <c r="G9" s="901">
        <v>29395.99899431524</v>
      </c>
      <c r="I9" s="21" t="s">
        <v>8</v>
      </c>
      <c r="J9" s="20">
        <f t="shared" si="0"/>
        <v>-3.1473384263921982E-2</v>
      </c>
      <c r="K9" s="20">
        <f t="shared" si="1"/>
        <v>2.9764916848854062E-2</v>
      </c>
      <c r="L9" s="21" t="s">
        <v>8</v>
      </c>
      <c r="M9" s="20">
        <f t="shared" si="2"/>
        <v>-3.4092005614591941E-2</v>
      </c>
      <c r="N9" s="20">
        <f t="shared" si="3"/>
        <v>3.1449974746928226E-2</v>
      </c>
      <c r="O9" s="21" t="s">
        <v>8</v>
      </c>
      <c r="P9" s="20">
        <f t="shared" si="4"/>
        <v>-3.3658406507446503E-2</v>
      </c>
      <c r="Q9" s="20">
        <f t="shared" si="5"/>
        <v>3.1928555092712696E-2</v>
      </c>
      <c r="R9" s="21" t="s">
        <v>8</v>
      </c>
      <c r="S9" s="20">
        <f t="shared" si="6"/>
        <v>-3.2615047889059161E-2</v>
      </c>
      <c r="T9" s="20">
        <f t="shared" si="7"/>
        <v>3.1069534329589258E-2</v>
      </c>
      <c r="U9" s="21" t="s">
        <v>8</v>
      </c>
      <c r="V9" s="20">
        <f t="shared" si="8"/>
        <v>-2.9824023675309019E-2</v>
      </c>
      <c r="W9" s="20">
        <f t="shared" si="9"/>
        <v>2.8661619532651481E-2</v>
      </c>
      <c r="X9" s="21" t="s">
        <v>8</v>
      </c>
      <c r="Y9" s="20">
        <f t="shared" si="10"/>
        <v>-3.0070366863425735E-2</v>
      </c>
      <c r="Z9" s="20">
        <f t="shared" si="11"/>
        <v>2.879735188891594E-2</v>
      </c>
    </row>
    <row r="10" spans="1:26" x14ac:dyDescent="0.25">
      <c r="A10" s="897" t="s">
        <v>9</v>
      </c>
      <c r="B10" s="891">
        <v>23276</v>
      </c>
      <c r="C10" s="892">
        <v>25674.919571060072</v>
      </c>
      <c r="D10" s="892">
        <v>29102.122572598244</v>
      </c>
      <c r="E10" s="892">
        <v>29989.192111383763</v>
      </c>
      <c r="F10" s="892">
        <v>30143.798317545567</v>
      </c>
      <c r="G10" s="901">
        <v>28444.299599673803</v>
      </c>
      <c r="I10" s="21" t="s">
        <v>9</v>
      </c>
      <c r="J10" s="20">
        <f t="shared" si="0"/>
        <v>-2.8588272863494558E-2</v>
      </c>
      <c r="K10" s="20">
        <f t="shared" si="1"/>
        <v>2.7622884374462649E-2</v>
      </c>
      <c r="L10" s="21" t="s">
        <v>9</v>
      </c>
      <c r="M10" s="20">
        <f t="shared" si="2"/>
        <v>-3.0112827222498334E-2</v>
      </c>
      <c r="N10" s="20">
        <f t="shared" si="3"/>
        <v>2.8647689942958722E-2</v>
      </c>
      <c r="O10" s="21" t="s">
        <v>9</v>
      </c>
      <c r="P10" s="20">
        <f t="shared" si="4"/>
        <v>-3.2719332639956404E-2</v>
      </c>
      <c r="Q10" s="20">
        <f t="shared" si="5"/>
        <v>3.0365803842025044E-2</v>
      </c>
      <c r="R10" s="21" t="s">
        <v>9</v>
      </c>
      <c r="S10" s="20">
        <f t="shared" si="6"/>
        <v>-3.2499877254456438E-2</v>
      </c>
      <c r="T10" s="20">
        <f t="shared" si="7"/>
        <v>3.099897913390158E-2</v>
      </c>
      <c r="U10" s="21" t="s">
        <v>9</v>
      </c>
      <c r="V10" s="20">
        <f t="shared" si="8"/>
        <v>-3.1667481989291223E-2</v>
      </c>
      <c r="W10" s="20">
        <f t="shared" si="9"/>
        <v>3.0339874349486925E-2</v>
      </c>
      <c r="X10" s="21" t="s">
        <v>9</v>
      </c>
      <c r="Y10" s="20">
        <f t="shared" si="10"/>
        <v>-2.9096834718928707E-2</v>
      </c>
      <c r="Z10" s="20">
        <f t="shared" si="11"/>
        <v>2.8121803665394025E-2</v>
      </c>
    </row>
    <row r="11" spans="1:26" x14ac:dyDescent="0.25">
      <c r="A11" s="897" t="s">
        <v>10</v>
      </c>
      <c r="B11" s="891">
        <v>24208</v>
      </c>
      <c r="C11" s="892">
        <v>23347.249422833236</v>
      </c>
      <c r="D11" s="892">
        <v>25701.694853877652</v>
      </c>
      <c r="E11" s="892">
        <v>29111.975417442642</v>
      </c>
      <c r="F11" s="892">
        <v>30016.304975800438</v>
      </c>
      <c r="G11" s="901">
        <v>30169.34439099567</v>
      </c>
      <c r="I11" s="21" t="s">
        <v>10</v>
      </c>
      <c r="J11" s="20">
        <f t="shared" si="0"/>
        <v>-2.9732982878478961E-2</v>
      </c>
      <c r="K11" s="20">
        <f t="shared" si="1"/>
        <v>2.8418777174580561E-2</v>
      </c>
      <c r="L11" s="21" t="s">
        <v>10</v>
      </c>
      <c r="M11" s="20">
        <f t="shared" si="2"/>
        <v>-2.7382819488276335E-2</v>
      </c>
      <c r="N11" s="20">
        <f t="shared" si="3"/>
        <v>2.6564611575303307E-2</v>
      </c>
      <c r="O11" s="21" t="s">
        <v>10</v>
      </c>
      <c r="P11" s="20">
        <f t="shared" si="4"/>
        <v>-2.8896253228157549E-2</v>
      </c>
      <c r="Q11" s="20">
        <f t="shared" si="5"/>
        <v>2.7610314881818584E-2</v>
      </c>
      <c r="R11" s="21" t="s">
        <v>10</v>
      </c>
      <c r="S11" s="20">
        <f t="shared" si="6"/>
        <v>-3.1549220272008932E-2</v>
      </c>
      <c r="T11" s="20">
        <f t="shared" si="7"/>
        <v>2.9410091814025881E-2</v>
      </c>
      <c r="U11" s="21" t="s">
        <v>10</v>
      </c>
      <c r="V11" s="20">
        <f t="shared" si="8"/>
        <v>-3.1533544220038089E-2</v>
      </c>
      <c r="W11" s="20">
        <f t="shared" si="9"/>
        <v>3.0195680129092357E-2</v>
      </c>
      <c r="X11" s="21" t="s">
        <v>10</v>
      </c>
      <c r="Y11" s="20">
        <f t="shared" si="10"/>
        <v>-3.0861453425743934E-2</v>
      </c>
      <c r="Z11" s="20">
        <f t="shared" si="11"/>
        <v>2.9690631450860212E-2</v>
      </c>
    </row>
    <row r="12" spans="1:26" x14ac:dyDescent="0.25">
      <c r="A12" s="898" t="s">
        <v>11</v>
      </c>
      <c r="B12" s="893">
        <v>28953</v>
      </c>
      <c r="C12" s="894">
        <v>24274.802413146546</v>
      </c>
      <c r="D12" s="894">
        <v>23355.923558678434</v>
      </c>
      <c r="E12" s="894">
        <v>25662.600371107317</v>
      </c>
      <c r="F12" s="894">
        <v>29049.203701048784</v>
      </c>
      <c r="G12" s="902">
        <v>29969.216778992391</v>
      </c>
      <c r="I12" s="21" t="s">
        <v>11</v>
      </c>
      <c r="J12" s="20">
        <f t="shared" si="0"/>
        <v>-3.5560932471934953E-2</v>
      </c>
      <c r="K12" s="20">
        <f t="shared" si="1"/>
        <v>3.5085607605197869E-2</v>
      </c>
      <c r="L12" s="21" t="s">
        <v>11</v>
      </c>
      <c r="M12" s="20">
        <f t="shared" si="2"/>
        <v>-2.8470699933615666E-2</v>
      </c>
      <c r="N12" s="20">
        <f t="shared" si="3"/>
        <v>2.7341800889117026E-2</v>
      </c>
      <c r="O12" s="21" t="s">
        <v>11</v>
      </c>
      <c r="P12" s="20">
        <f t="shared" si="4"/>
        <v>-2.6258917373584788E-2</v>
      </c>
      <c r="Q12" s="20">
        <f t="shared" si="5"/>
        <v>2.5581281445206966E-2</v>
      </c>
      <c r="R12" s="21" t="s">
        <v>11</v>
      </c>
      <c r="S12" s="20">
        <f t="shared" si="6"/>
        <v>-2.7811064699357523E-2</v>
      </c>
      <c r="T12" s="20">
        <f t="shared" si="7"/>
        <v>2.6693456272287992E-2</v>
      </c>
      <c r="U12" s="21" t="s">
        <v>11</v>
      </c>
      <c r="V12" s="20">
        <f t="shared" si="8"/>
        <v>-3.0517558713586749E-2</v>
      </c>
      <c r="W12" s="20">
        <f t="shared" si="9"/>
        <v>2.8579235770310043E-2</v>
      </c>
      <c r="X12" s="21" t="s">
        <v>11</v>
      </c>
      <c r="Y12" s="20">
        <f t="shared" si="10"/>
        <v>-3.0656734725297535E-2</v>
      </c>
      <c r="Z12" s="20">
        <f t="shared" si="11"/>
        <v>2.9476758571776569E-2</v>
      </c>
    </row>
    <row r="13" spans="1:26" x14ac:dyDescent="0.25">
      <c r="A13" s="898" t="s">
        <v>12</v>
      </c>
      <c r="B13" s="893">
        <v>29861</v>
      </c>
      <c r="C13" s="894">
        <v>28763.880762988454</v>
      </c>
      <c r="D13" s="894">
        <v>24144.81354130722</v>
      </c>
      <c r="E13" s="894">
        <v>23180.011215622406</v>
      </c>
      <c r="F13" s="894">
        <v>25424.276189656011</v>
      </c>
      <c r="G13" s="902">
        <v>28762.907883210155</v>
      </c>
      <c r="I13" s="21" t="s">
        <v>12</v>
      </c>
      <c r="J13" s="20">
        <f t="shared" si="0"/>
        <v>-3.6676164975803879E-2</v>
      </c>
      <c r="K13" s="20">
        <f t="shared" si="1"/>
        <v>3.6279446805374732E-2</v>
      </c>
      <c r="L13" s="21" t="s">
        <v>12</v>
      </c>
      <c r="M13" s="20">
        <f t="shared" si="2"/>
        <v>-3.3735715092199317E-2</v>
      </c>
      <c r="N13" s="20">
        <f t="shared" si="3"/>
        <v>3.3498648509070951E-2</v>
      </c>
      <c r="O13" s="21" t="s">
        <v>12</v>
      </c>
      <c r="P13" s="20">
        <f t="shared" si="4"/>
        <v>-2.714586139952551E-2</v>
      </c>
      <c r="Q13" s="20">
        <f t="shared" si="5"/>
        <v>2.6247818207529899E-2</v>
      </c>
      <c r="R13" s="21" t="s">
        <v>12</v>
      </c>
      <c r="S13" s="20">
        <f t="shared" si="6"/>
        <v>-2.5120634009299782E-2</v>
      </c>
      <c r="T13" s="20">
        <f t="shared" si="7"/>
        <v>2.4626949934050207E-2</v>
      </c>
      <c r="U13" s="21" t="s">
        <v>12</v>
      </c>
      <c r="V13" s="20">
        <f t="shared" si="8"/>
        <v>-2.6709401378195455E-2</v>
      </c>
      <c r="W13" s="20">
        <f t="shared" si="9"/>
        <v>2.5805614206371449E-2</v>
      </c>
      <c r="X13" s="21" t="s">
        <v>12</v>
      </c>
      <c r="Y13" s="20">
        <f t="shared" si="10"/>
        <v>-2.9422752132843344E-2</v>
      </c>
      <c r="Z13" s="20">
        <f t="shared" si="11"/>
        <v>2.7738487920231016E-2</v>
      </c>
    </row>
    <row r="14" spans="1:26" x14ac:dyDescent="0.25">
      <c r="A14" s="898" t="s">
        <v>13</v>
      </c>
      <c r="B14" s="893">
        <v>27445</v>
      </c>
      <c r="C14" s="894">
        <v>29388.499518413781</v>
      </c>
      <c r="D14" s="894">
        <v>28327.861474096953</v>
      </c>
      <c r="E14" s="894">
        <v>23806.71549150865</v>
      </c>
      <c r="F14" s="894">
        <v>22809.713238909466</v>
      </c>
      <c r="G14" s="902">
        <v>24976.64003861689</v>
      </c>
      <c r="I14" s="21" t="s">
        <v>13</v>
      </c>
      <c r="J14" s="20">
        <f t="shared" si="0"/>
        <v>-3.3708762190179077E-2</v>
      </c>
      <c r="K14" s="20">
        <f t="shared" si="1"/>
        <v>3.2899358864133241E-2</v>
      </c>
      <c r="L14" s="21" t="s">
        <v>13</v>
      </c>
      <c r="M14" s="20">
        <f t="shared" si="2"/>
        <v>-3.446829914606548E-2</v>
      </c>
      <c r="N14" s="20">
        <f t="shared" si="3"/>
        <v>3.4483714666584321E-2</v>
      </c>
      <c r="O14" s="21" t="s">
        <v>13</v>
      </c>
      <c r="P14" s="20">
        <f t="shared" si="4"/>
        <v>-3.18488357760646E-2</v>
      </c>
      <c r="Q14" s="20">
        <f t="shared" si="5"/>
        <v>3.1992305337256638E-2</v>
      </c>
      <c r="R14" s="21" t="s">
        <v>13</v>
      </c>
      <c r="S14" s="20">
        <f t="shared" si="6"/>
        <v>-2.5799805757758271E-2</v>
      </c>
      <c r="T14" s="20">
        <f t="shared" si="7"/>
        <v>2.5245898073796992E-2</v>
      </c>
      <c r="U14" s="21" t="s">
        <v>13</v>
      </c>
      <c r="V14" s="20">
        <f t="shared" si="8"/>
        <v>-2.3962679671779261E-2</v>
      </c>
      <c r="W14" s="20">
        <f t="shared" si="9"/>
        <v>2.3762267648253007E-2</v>
      </c>
      <c r="X14" s="21" t="s">
        <v>13</v>
      </c>
      <c r="Y14" s="20">
        <f t="shared" si="10"/>
        <v>-2.5549624257443379E-2</v>
      </c>
      <c r="Z14" s="20">
        <f t="shared" si="11"/>
        <v>2.4976282326073736E-2</v>
      </c>
    </row>
    <row r="15" spans="1:26" x14ac:dyDescent="0.25">
      <c r="A15" s="898" t="s">
        <v>14</v>
      </c>
      <c r="B15" s="893">
        <v>22100</v>
      </c>
      <c r="C15" s="894">
        <v>26422.411658256704</v>
      </c>
      <c r="D15" s="894">
        <v>28311.904895373387</v>
      </c>
      <c r="E15" s="894">
        <v>27308.876620606803</v>
      </c>
      <c r="F15" s="894">
        <v>22977.583212226597</v>
      </c>
      <c r="G15" s="902">
        <v>21974.950259492427</v>
      </c>
      <c r="I15" s="21" t="s">
        <v>14</v>
      </c>
      <c r="J15" s="20">
        <f t="shared" si="0"/>
        <v>-2.7143874818836129E-2</v>
      </c>
      <c r="K15" s="20">
        <f t="shared" si="1"/>
        <v>2.6373774840944261E-2</v>
      </c>
      <c r="L15" s="21" t="s">
        <v>14</v>
      </c>
      <c r="M15" s="20">
        <f t="shared" si="2"/>
        <v>-3.0989523253020991E-2</v>
      </c>
      <c r="N15" s="20">
        <f t="shared" si="3"/>
        <v>3.1000560146795919E-2</v>
      </c>
      <c r="O15" s="21" t="s">
        <v>14</v>
      </c>
      <c r="P15" s="20">
        <f t="shared" si="4"/>
        <v>-3.183089589536519E-2</v>
      </c>
      <c r="Q15" s="20">
        <f t="shared" si="5"/>
        <v>3.2641069511285682E-2</v>
      </c>
      <c r="R15" s="21" t="s">
        <v>14</v>
      </c>
      <c r="S15" s="20">
        <f t="shared" si="6"/>
        <v>-2.9595166646383644E-2</v>
      </c>
      <c r="T15" s="20">
        <f t="shared" si="7"/>
        <v>3.0477951605169751E-2</v>
      </c>
      <c r="U15" s="21" t="s">
        <v>14</v>
      </c>
      <c r="V15" s="20">
        <f t="shared" si="8"/>
        <v>-2.4139034997029324E-2</v>
      </c>
      <c r="W15" s="20">
        <f t="shared" si="9"/>
        <v>2.4225342739588828E-2</v>
      </c>
      <c r="X15" s="21" t="s">
        <v>14</v>
      </c>
      <c r="Y15" s="20">
        <f t="shared" si="10"/>
        <v>-2.2479073299609856E-2</v>
      </c>
      <c r="Z15" s="20">
        <f t="shared" si="11"/>
        <v>2.2851034225602352E-2</v>
      </c>
    </row>
    <row r="16" spans="1:26" x14ac:dyDescent="0.25">
      <c r="A16" s="898" t="s">
        <v>15</v>
      </c>
      <c r="B16" s="893">
        <v>15564</v>
      </c>
      <c r="C16" s="894">
        <v>20850.444146113558</v>
      </c>
      <c r="D16" s="894">
        <v>24943.76915855522</v>
      </c>
      <c r="E16" s="894">
        <v>26745.140776012966</v>
      </c>
      <c r="F16" s="894">
        <v>25816.124565050293</v>
      </c>
      <c r="G16" s="902">
        <v>21747.750188189599</v>
      </c>
      <c r="I16" s="21" t="s">
        <v>15</v>
      </c>
      <c r="J16" s="20">
        <f t="shared" si="0"/>
        <v>-1.9116165958387579E-2</v>
      </c>
      <c r="K16" s="20">
        <f t="shared" si="1"/>
        <v>2.0118401336313839E-2</v>
      </c>
      <c r="L16" s="21" t="s">
        <v>15</v>
      </c>
      <c r="M16" s="20">
        <f t="shared" si="2"/>
        <v>-2.4454441633070555E-2</v>
      </c>
      <c r="N16" s="20">
        <f t="shared" si="3"/>
        <v>2.4426967781982403E-2</v>
      </c>
      <c r="O16" s="21" t="s">
        <v>15</v>
      </c>
      <c r="P16" s="20">
        <f t="shared" si="4"/>
        <v>-2.8044122154908108E-2</v>
      </c>
      <c r="Q16" s="20">
        <f t="shared" si="5"/>
        <v>2.881950777857958E-2</v>
      </c>
      <c r="R16" s="21" t="s">
        <v>15</v>
      </c>
      <c r="S16" s="20">
        <f t="shared" si="6"/>
        <v>-2.8984235025245296E-2</v>
      </c>
      <c r="T16" s="20">
        <f t="shared" si="7"/>
        <v>3.053337241907993E-2</v>
      </c>
      <c r="U16" s="21" t="s">
        <v>15</v>
      </c>
      <c r="V16" s="20">
        <f t="shared" si="8"/>
        <v>-2.7121056579693693E-2</v>
      </c>
      <c r="W16" s="20">
        <f t="shared" si="9"/>
        <v>2.8698276676927592E-2</v>
      </c>
      <c r="X16" s="21" t="s">
        <v>15</v>
      </c>
      <c r="Y16" s="20">
        <f t="shared" si="10"/>
        <v>-2.2246661075864926E-2</v>
      </c>
      <c r="Z16" s="20">
        <f t="shared" si="11"/>
        <v>2.294855715255319E-2</v>
      </c>
    </row>
    <row r="17" spans="1:26" x14ac:dyDescent="0.25">
      <c r="A17" s="898" t="s">
        <v>16</v>
      </c>
      <c r="B17" s="893">
        <v>12064</v>
      </c>
      <c r="C17" s="894">
        <v>14157.248594539071</v>
      </c>
      <c r="D17" s="894">
        <v>18934.814695250196</v>
      </c>
      <c r="E17" s="894">
        <v>22665.696359126923</v>
      </c>
      <c r="F17" s="894">
        <v>24319.180405175681</v>
      </c>
      <c r="G17" s="902">
        <v>23492.025683706826</v>
      </c>
      <c r="I17" s="21" t="s">
        <v>16</v>
      </c>
      <c r="J17" s="20">
        <f t="shared" si="0"/>
        <v>-1.4817362254047017E-2</v>
      </c>
      <c r="K17" s="20">
        <f t="shared" si="1"/>
        <v>1.6727259328404038E-2</v>
      </c>
      <c r="L17" s="21" t="s">
        <v>16</v>
      </c>
      <c r="M17" s="20">
        <f t="shared" si="2"/>
        <v>-1.6604327802991075E-2</v>
      </c>
      <c r="N17" s="20">
        <f t="shared" si="3"/>
        <v>1.8189287258263714E-2</v>
      </c>
      <c r="O17" s="21" t="s">
        <v>16</v>
      </c>
      <c r="P17" s="20">
        <f t="shared" si="4"/>
        <v>-2.1288292595989633E-2</v>
      </c>
      <c r="Q17" s="20">
        <f t="shared" si="5"/>
        <v>2.2136896260360712E-2</v>
      </c>
      <c r="R17" s="21" t="s">
        <v>16</v>
      </c>
      <c r="S17" s="20">
        <f t="shared" si="6"/>
        <v>-2.4563260884870014E-2</v>
      </c>
      <c r="T17" s="20">
        <f t="shared" si="7"/>
        <v>2.6259756200690515E-2</v>
      </c>
      <c r="U17" s="21" t="s">
        <v>16</v>
      </c>
      <c r="V17" s="20">
        <f t="shared" si="8"/>
        <v>-2.5548446130193317E-2</v>
      </c>
      <c r="W17" s="20">
        <f t="shared" si="9"/>
        <v>2.7998911016885144E-2</v>
      </c>
      <c r="X17" s="21" t="s">
        <v>16</v>
      </c>
      <c r="Y17" s="20">
        <f t="shared" si="10"/>
        <v>-2.4030951654702884E-2</v>
      </c>
      <c r="Z17" s="20">
        <f t="shared" si="11"/>
        <v>2.6458581043592725E-2</v>
      </c>
    </row>
    <row r="18" spans="1:26" x14ac:dyDescent="0.25">
      <c r="A18" s="898" t="s">
        <v>17</v>
      </c>
      <c r="B18" s="893">
        <v>9475</v>
      </c>
      <c r="C18" s="894">
        <v>10348.503117719936</v>
      </c>
      <c r="D18" s="894">
        <v>12129.551053984629</v>
      </c>
      <c r="E18" s="894">
        <v>16197.998375576193</v>
      </c>
      <c r="F18" s="894">
        <v>19401.392524646471</v>
      </c>
      <c r="G18" s="902">
        <v>20831.551138914605</v>
      </c>
      <c r="I18" s="21" t="s">
        <v>17</v>
      </c>
      <c r="J18" s="20">
        <f t="shared" si="0"/>
        <v>-1.1637475742464811E-2</v>
      </c>
      <c r="K18" s="20">
        <f t="shared" si="1"/>
        <v>1.5044584735562161E-2</v>
      </c>
      <c r="L18" s="21" t="s">
        <v>17</v>
      </c>
      <c r="M18" s="20">
        <f t="shared" si="2"/>
        <v>-1.2137240996331558E-2</v>
      </c>
      <c r="N18" s="20">
        <f t="shared" si="3"/>
        <v>1.4689206592840107E-2</v>
      </c>
      <c r="O18" s="21" t="s">
        <v>17</v>
      </c>
      <c r="P18" s="20">
        <f t="shared" si="4"/>
        <v>-1.3637177656668229E-2</v>
      </c>
      <c r="Q18" s="20">
        <f t="shared" si="5"/>
        <v>1.6008522027127874E-2</v>
      </c>
      <c r="R18" s="21" t="s">
        <v>17</v>
      </c>
      <c r="S18" s="20">
        <f t="shared" si="6"/>
        <v>-1.7554089387232259E-2</v>
      </c>
      <c r="T18" s="20">
        <f t="shared" si="7"/>
        <v>1.9563410699948717E-2</v>
      </c>
      <c r="U18" s="21" t="s">
        <v>17</v>
      </c>
      <c r="V18" s="20">
        <f t="shared" si="8"/>
        <v>-2.0382077993926745E-2</v>
      </c>
      <c r="W18" s="20">
        <f t="shared" si="9"/>
        <v>2.3337493635981171E-2</v>
      </c>
      <c r="X18" s="21" t="s">
        <v>17</v>
      </c>
      <c r="Y18" s="20">
        <f t="shared" si="10"/>
        <v>-2.1309443683220818E-2</v>
      </c>
      <c r="Z18" s="20">
        <f t="shared" si="11"/>
        <v>2.5012116306863591E-2</v>
      </c>
    </row>
    <row r="19" spans="1:26" x14ac:dyDescent="0.25">
      <c r="A19" s="898" t="s">
        <v>18</v>
      </c>
      <c r="B19" s="893">
        <v>7453</v>
      </c>
      <c r="C19" s="894">
        <v>7363.9663011825533</v>
      </c>
      <c r="D19" s="894">
        <v>8029.8270687912109</v>
      </c>
      <c r="E19" s="894">
        <v>9401.3320695536877</v>
      </c>
      <c r="F19" s="894">
        <v>12536.818003578966</v>
      </c>
      <c r="G19" s="902">
        <v>15025.415612784145</v>
      </c>
      <c r="I19" s="21" t="s">
        <v>18</v>
      </c>
      <c r="J19" s="20">
        <f t="shared" si="0"/>
        <v>-9.1539954309857764E-3</v>
      </c>
      <c r="K19" s="20">
        <f t="shared" si="1"/>
        <v>1.2959050824142082E-2</v>
      </c>
      <c r="L19" s="21" t="s">
        <v>18</v>
      </c>
      <c r="M19" s="20">
        <f t="shared" si="2"/>
        <v>-8.6368272463746877E-3</v>
      </c>
      <c r="N19" s="20">
        <f t="shared" si="3"/>
        <v>1.2573315336129133E-2</v>
      </c>
      <c r="O19" s="21" t="s">
        <v>18</v>
      </c>
      <c r="P19" s="20">
        <f t="shared" si="4"/>
        <v>-9.0278838682538443E-3</v>
      </c>
      <c r="Q19" s="20">
        <f t="shared" si="5"/>
        <v>1.2316451546766935E-2</v>
      </c>
      <c r="R19" s="21" t="s">
        <v>18</v>
      </c>
      <c r="S19" s="20">
        <f t="shared" si="6"/>
        <v>-1.0188408449085806E-2</v>
      </c>
      <c r="T19" s="20">
        <f t="shared" si="7"/>
        <v>1.3476520862381632E-2</v>
      </c>
      <c r="U19" s="21" t="s">
        <v>18</v>
      </c>
      <c r="V19" s="20">
        <f t="shared" si="8"/>
        <v>-1.3170518663544621E-2</v>
      </c>
      <c r="W19" s="20">
        <f t="shared" si="9"/>
        <v>1.6541254007277437E-2</v>
      </c>
      <c r="X19" s="21" t="s">
        <v>18</v>
      </c>
      <c r="Y19" s="20">
        <f t="shared" si="10"/>
        <v>-1.5370110736472656E-2</v>
      </c>
      <c r="Z19" s="20">
        <f t="shared" si="11"/>
        <v>1.9820072970272842E-2</v>
      </c>
    </row>
    <row r="20" spans="1:26" ht="15.75" thickBot="1" x14ac:dyDescent="0.3">
      <c r="A20" s="899" t="s">
        <v>19</v>
      </c>
      <c r="B20" s="895">
        <v>6297</v>
      </c>
      <c r="C20" s="896">
        <v>9033.0924584268178</v>
      </c>
      <c r="D20" s="896">
        <v>10785.207490718847</v>
      </c>
      <c r="E20" s="896">
        <v>12375.340392904927</v>
      </c>
      <c r="F20" s="896">
        <v>14317.356195488901</v>
      </c>
      <c r="G20" s="903">
        <v>17641.295780052609</v>
      </c>
      <c r="I20" s="21" t="s">
        <v>19</v>
      </c>
      <c r="J20" s="20">
        <f t="shared" si="0"/>
        <v>-7.7341619789235792E-3</v>
      </c>
      <c r="K20" s="20">
        <f t="shared" si="1"/>
        <v>1.587978088383404E-2</v>
      </c>
      <c r="L20" s="21" t="s">
        <v>19</v>
      </c>
      <c r="M20" s="20">
        <f t="shared" si="2"/>
        <v>-1.0594461717109425E-2</v>
      </c>
      <c r="N20" s="20">
        <f t="shared" si="3"/>
        <v>2.1598871622081281E-2</v>
      </c>
      <c r="O20" s="21" t="s">
        <v>19</v>
      </c>
      <c r="P20" s="20">
        <f t="shared" si="4"/>
        <v>-1.2125740677487425E-2</v>
      </c>
      <c r="Q20" s="20">
        <f t="shared" si="5"/>
        <v>2.5712537937406608E-2</v>
      </c>
      <c r="R20" s="21" t="s">
        <v>19</v>
      </c>
      <c r="S20" s="20">
        <f t="shared" si="6"/>
        <v>-1.3411399755542419E-2</v>
      </c>
      <c r="T20" s="20">
        <f t="shared" si="7"/>
        <v>2.877972535029159E-2</v>
      </c>
      <c r="U20" s="21" t="s">
        <v>19</v>
      </c>
      <c r="V20" s="20">
        <f t="shared" si="8"/>
        <v>-1.5041058020581565E-2</v>
      </c>
      <c r="W20" s="20">
        <f t="shared" si="9"/>
        <v>3.2151950893941426E-2</v>
      </c>
      <c r="X20" s="21" t="s">
        <v>19</v>
      </c>
      <c r="Y20" s="20">
        <f t="shared" si="10"/>
        <v>-1.8046001299529688E-2</v>
      </c>
      <c r="Z20" s="20">
        <f t="shared" si="11"/>
        <v>3.7195108340387549E-2</v>
      </c>
    </row>
    <row r="21" spans="1:26" ht="15.75" thickTop="1" x14ac:dyDescent="0.25">
      <c r="A21" s="898" t="s">
        <v>20</v>
      </c>
      <c r="B21" s="893">
        <v>407381</v>
      </c>
      <c r="C21" s="894">
        <v>425263.46244171745</v>
      </c>
      <c r="D21" s="894">
        <v>442184.58666517102</v>
      </c>
      <c r="E21" s="894">
        <v>457135.541261498</v>
      </c>
      <c r="F21" s="894">
        <v>469797.04178524722</v>
      </c>
      <c r="G21" s="902">
        <v>480601.89104934142</v>
      </c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 x14ac:dyDescent="0.25">
      <c r="A22" s="890"/>
      <c r="B22" s="890"/>
      <c r="C22" s="890"/>
      <c r="D22" s="890"/>
      <c r="E22" s="890"/>
      <c r="F22" s="890"/>
      <c r="G22" s="890"/>
    </row>
    <row r="23" spans="1:26" x14ac:dyDescent="0.25">
      <c r="A23" s="922" t="s">
        <v>220</v>
      </c>
      <c r="B23" s="923"/>
      <c r="C23" s="923"/>
      <c r="D23" s="923"/>
      <c r="E23" s="923"/>
      <c r="F23" s="923"/>
      <c r="G23" s="924"/>
    </row>
    <row r="24" spans="1:26" x14ac:dyDescent="0.25">
      <c r="A24" s="897" t="s">
        <v>1</v>
      </c>
      <c r="B24" s="891">
        <v>2010</v>
      </c>
      <c r="C24" s="891">
        <v>2015</v>
      </c>
      <c r="D24" s="891">
        <v>2020</v>
      </c>
      <c r="E24" s="891">
        <v>2025</v>
      </c>
      <c r="F24" s="891">
        <v>2030</v>
      </c>
      <c r="G24" s="900">
        <v>2035</v>
      </c>
      <c r="Q24" s="919" t="s">
        <v>223</v>
      </c>
      <c r="R24" s="918"/>
      <c r="S24" s="920">
        <f>(SUM(B$48:B$50,B$61:B$65)/SUM(B$51:B$60))*100</f>
        <v>54.05866180246629</v>
      </c>
    </row>
    <row r="25" spans="1:26" x14ac:dyDescent="0.25">
      <c r="A25" s="897" t="s">
        <v>2</v>
      </c>
      <c r="B25" s="891">
        <v>29086</v>
      </c>
      <c r="C25" s="892">
        <v>28207.036808978664</v>
      </c>
      <c r="D25" s="892">
        <v>29443.40606690268</v>
      </c>
      <c r="E25" s="892">
        <v>29861.163884019086</v>
      </c>
      <c r="F25" s="892">
        <v>30092.476691728425</v>
      </c>
      <c r="G25" s="901">
        <v>30701.514952157755</v>
      </c>
      <c r="Q25" s="919" t="s">
        <v>224</v>
      </c>
      <c r="R25" s="918"/>
      <c r="S25" s="920">
        <f>(SUM(B$48:B$50)/SUM(B$51:B$60))*100</f>
        <v>31.999273397453486</v>
      </c>
    </row>
    <row r="26" spans="1:26" x14ac:dyDescent="0.25">
      <c r="A26" s="897" t="s">
        <v>3</v>
      </c>
      <c r="B26" s="891">
        <v>26987</v>
      </c>
      <c r="C26" s="892">
        <v>29333.789527748901</v>
      </c>
      <c r="D26" s="892">
        <v>28468.962267629155</v>
      </c>
      <c r="E26" s="892">
        <v>29679.444650129204</v>
      </c>
      <c r="F26" s="892">
        <v>30097.705241693282</v>
      </c>
      <c r="G26" s="901">
        <v>30323.248993894445</v>
      </c>
      <c r="Q26" s="919" t="s">
        <v>225</v>
      </c>
      <c r="R26" s="918"/>
      <c r="S26" s="920">
        <f>(SUM(B$61:B$65)/SUM(B$51:B$60))*100</f>
        <v>22.0593884050128</v>
      </c>
    </row>
    <row r="27" spans="1:26" x14ac:dyDescent="0.25">
      <c r="A27" s="897" t="s">
        <v>4</v>
      </c>
      <c r="B27" s="891">
        <v>26282</v>
      </c>
      <c r="C27" s="892">
        <v>27266.084133598932</v>
      </c>
      <c r="D27" s="892">
        <v>29607.395388615587</v>
      </c>
      <c r="E27" s="892">
        <v>28756.045566996243</v>
      </c>
      <c r="F27" s="892">
        <v>29944.863686942947</v>
      </c>
      <c r="G27" s="901">
        <v>30365.484968538585</v>
      </c>
      <c r="Q27" s="919" t="s">
        <v>226</v>
      </c>
      <c r="R27" s="918"/>
      <c r="S27" s="920">
        <f>(SUM(B$61:B$65)/SUM(B$48:B$50))*100</f>
        <v>68.937154075405644</v>
      </c>
    </row>
    <row r="28" spans="1:26" x14ac:dyDescent="0.25">
      <c r="A28" s="897" t="s">
        <v>5</v>
      </c>
      <c r="B28" s="891">
        <v>27946</v>
      </c>
      <c r="C28" s="892">
        <v>26578.441853486223</v>
      </c>
      <c r="D28" s="892">
        <v>27531.165671254636</v>
      </c>
      <c r="E28" s="892">
        <v>29867.522952804862</v>
      </c>
      <c r="F28" s="892">
        <v>29030.751646941444</v>
      </c>
      <c r="G28" s="901">
        <v>30200.226058026266</v>
      </c>
      <c r="Q28" s="919" t="s">
        <v>227</v>
      </c>
      <c r="R28" s="918"/>
      <c r="S28" s="921">
        <f>(B$21/B$43)*100</f>
        <v>100.14306819829942</v>
      </c>
    </row>
    <row r="29" spans="1:26" x14ac:dyDescent="0.25">
      <c r="A29" s="897" t="s">
        <v>6</v>
      </c>
      <c r="B29" s="891">
        <v>27933</v>
      </c>
      <c r="C29" s="892">
        <v>28196.852739827315</v>
      </c>
      <c r="D29" s="892">
        <v>26821.243434963955</v>
      </c>
      <c r="E29" s="892">
        <v>27743.422510522727</v>
      </c>
      <c r="F29" s="892">
        <v>30072.45217790344</v>
      </c>
      <c r="G29" s="901">
        <v>29252.608697902691</v>
      </c>
      <c r="Q29" s="919" t="s">
        <v>228</v>
      </c>
      <c r="R29" s="918"/>
      <c r="S29" s="921">
        <f>(SUM(B$48)/SUM(B$28:B$33))*1000</f>
        <v>391.33459794030966</v>
      </c>
    </row>
    <row r="30" spans="1:26" x14ac:dyDescent="0.25">
      <c r="A30" s="897" t="s">
        <v>7</v>
      </c>
      <c r="B30" s="891">
        <v>26612</v>
      </c>
      <c r="C30" s="892">
        <v>28184.474170098889</v>
      </c>
      <c r="D30" s="892">
        <v>28451.293408145073</v>
      </c>
      <c r="E30" s="892">
        <v>27068.47827145311</v>
      </c>
      <c r="F30" s="892">
        <v>27963.243787068557</v>
      </c>
      <c r="G30" s="901">
        <v>30287.562578389356</v>
      </c>
      <c r="Q30" s="919" t="s">
        <v>229</v>
      </c>
      <c r="R30" s="918"/>
      <c r="S30" s="921">
        <f>(SUM(B$52:B$54)/SUM(B$48:B$51,B$55:B$65))*100</f>
        <v>25.036281684084432</v>
      </c>
    </row>
    <row r="31" spans="1:26" x14ac:dyDescent="0.25">
      <c r="A31" s="897" t="s">
        <v>8</v>
      </c>
      <c r="B31" s="891">
        <v>24234</v>
      </c>
      <c r="C31" s="892">
        <v>26815.003658506022</v>
      </c>
      <c r="D31" s="892">
        <v>28398.767606261263</v>
      </c>
      <c r="E31" s="892">
        <v>28669.346241716099</v>
      </c>
      <c r="F31" s="892">
        <v>27282.563196487608</v>
      </c>
      <c r="G31" s="901">
        <v>28151.533069426452</v>
      </c>
      <c r="Q31" s="918"/>
      <c r="R31" s="918"/>
      <c r="S31" s="904"/>
    </row>
    <row r="32" spans="1:26" x14ac:dyDescent="0.25">
      <c r="A32" s="897" t="s">
        <v>9</v>
      </c>
      <c r="B32" s="891">
        <v>22490</v>
      </c>
      <c r="C32" s="892">
        <v>24425.708345066781</v>
      </c>
      <c r="D32" s="892">
        <v>27008.782701970933</v>
      </c>
      <c r="E32" s="892">
        <v>28604.241586047163</v>
      </c>
      <c r="F32" s="892">
        <v>28880.068635702646</v>
      </c>
      <c r="G32" s="901">
        <v>27491.134911018376</v>
      </c>
    </row>
    <row r="33" spans="1:19" x14ac:dyDescent="0.25">
      <c r="A33" s="897" t="s">
        <v>10</v>
      </c>
      <c r="B33" s="891">
        <v>23138</v>
      </c>
      <c r="C33" s="892">
        <v>22649.625709099309</v>
      </c>
      <c r="D33" s="892">
        <v>24557.920444180196</v>
      </c>
      <c r="E33" s="892">
        <v>27138.099215538357</v>
      </c>
      <c r="F33" s="892">
        <v>28742.812332861788</v>
      </c>
      <c r="G33" s="901">
        <v>29024.779652144225</v>
      </c>
    </row>
    <row r="34" spans="1:19" x14ac:dyDescent="0.25">
      <c r="A34" s="898" t="s">
        <v>11</v>
      </c>
      <c r="B34" s="893">
        <v>28566</v>
      </c>
      <c r="C34" s="894">
        <v>23312.275980235128</v>
      </c>
      <c r="D34" s="894">
        <v>22753.202101482049</v>
      </c>
      <c r="E34" s="894">
        <v>24631.329589304787</v>
      </c>
      <c r="F34" s="894">
        <v>27204.143336092624</v>
      </c>
      <c r="G34" s="902">
        <v>28815.703156103835</v>
      </c>
    </row>
    <row r="35" spans="1:19" x14ac:dyDescent="0.25">
      <c r="A35" s="898" t="s">
        <v>12</v>
      </c>
      <c r="B35" s="893">
        <v>29538</v>
      </c>
      <c r="C35" s="894">
        <v>28561.752101676331</v>
      </c>
      <c r="D35" s="894">
        <v>23346.051435229663</v>
      </c>
      <c r="E35" s="894">
        <v>22724.465292815566</v>
      </c>
      <c r="F35" s="894">
        <v>24563.974816826289</v>
      </c>
      <c r="G35" s="902">
        <v>27116.415529958143</v>
      </c>
    </row>
    <row r="36" spans="1:19" x14ac:dyDescent="0.25">
      <c r="A36" s="898" t="s">
        <v>13</v>
      </c>
      <c r="B36" s="893">
        <v>26786</v>
      </c>
      <c r="C36" s="894">
        <v>29401.643161371743</v>
      </c>
      <c r="D36" s="894">
        <v>28455.470090115876</v>
      </c>
      <c r="E36" s="894">
        <v>23295.598362781384</v>
      </c>
      <c r="F36" s="894">
        <v>22618.944057462406</v>
      </c>
      <c r="G36" s="902">
        <v>24416.156060669815</v>
      </c>
    </row>
    <row r="37" spans="1:19" x14ac:dyDescent="0.25">
      <c r="A37" s="898" t="s">
        <v>14</v>
      </c>
      <c r="B37" s="893">
        <v>21473</v>
      </c>
      <c r="C37" s="894">
        <v>26431.821978911481</v>
      </c>
      <c r="D37" s="894">
        <v>29032.511642920876</v>
      </c>
      <c r="E37" s="894">
        <v>28123.464550118028</v>
      </c>
      <c r="F37" s="894">
        <v>23059.738250187496</v>
      </c>
      <c r="G37" s="902">
        <v>22338.569468265669</v>
      </c>
    </row>
    <row r="38" spans="1:19" x14ac:dyDescent="0.25">
      <c r="A38" s="898" t="s">
        <v>15</v>
      </c>
      <c r="B38" s="893">
        <v>16380</v>
      </c>
      <c r="C38" s="894">
        <v>20827.019280962784</v>
      </c>
      <c r="D38" s="894">
        <v>25633.433819794711</v>
      </c>
      <c r="E38" s="894">
        <v>28174.603987424478</v>
      </c>
      <c r="F38" s="894">
        <v>27317.456579053673</v>
      </c>
      <c r="G38" s="902">
        <v>22433.905314202966</v>
      </c>
    </row>
    <row r="39" spans="1:19" x14ac:dyDescent="0.25">
      <c r="A39" s="898" t="s">
        <v>16</v>
      </c>
      <c r="B39" s="893">
        <v>13619</v>
      </c>
      <c r="C39" s="894">
        <v>15508.623084779978</v>
      </c>
      <c r="D39" s="894">
        <v>19689.602946216066</v>
      </c>
      <c r="E39" s="894">
        <v>24231.133777362938</v>
      </c>
      <c r="F39" s="894">
        <v>26651.740959047456</v>
      </c>
      <c r="G39" s="902">
        <v>25865.212262989087</v>
      </c>
    </row>
    <row r="40" spans="1:19" x14ac:dyDescent="0.25">
      <c r="A40" s="898" t="s">
        <v>17</v>
      </c>
      <c r="B40" s="893">
        <v>12249</v>
      </c>
      <c r="C40" s="894">
        <v>12524.370264113813</v>
      </c>
      <c r="D40" s="894">
        <v>14238.736937766436</v>
      </c>
      <c r="E40" s="894">
        <v>18052.095312274287</v>
      </c>
      <c r="F40" s="894">
        <v>22214.608084024832</v>
      </c>
      <c r="G40" s="902">
        <v>24451.186416902085</v>
      </c>
    </row>
    <row r="41" spans="1:19" x14ac:dyDescent="0.25">
      <c r="A41" s="898" t="s">
        <v>18</v>
      </c>
      <c r="B41" s="893">
        <v>10551</v>
      </c>
      <c r="C41" s="894">
        <v>10720.310571021459</v>
      </c>
      <c r="D41" s="894">
        <v>10954.83476138394</v>
      </c>
      <c r="E41" s="894">
        <v>12435.430754730503</v>
      </c>
      <c r="F41" s="894">
        <v>15745.370120784381</v>
      </c>
      <c r="G41" s="902">
        <v>19375.58154004575</v>
      </c>
    </row>
    <row r="42" spans="1:19" ht="15.75" thickBot="1" x14ac:dyDescent="0.3">
      <c r="A42" s="899" t="s">
        <v>19</v>
      </c>
      <c r="B42" s="895">
        <v>12929</v>
      </c>
      <c r="C42" s="896">
        <v>18415.716585663726</v>
      </c>
      <c r="D42" s="896">
        <v>22869.947836075011</v>
      </c>
      <c r="E42" s="896">
        <v>26556.429911574782</v>
      </c>
      <c r="F42" s="896">
        <v>30604.956958382132</v>
      </c>
      <c r="G42" s="903">
        <v>36360.958691772867</v>
      </c>
    </row>
    <row r="43" spans="1:19" ht="15.75" thickTop="1" x14ac:dyDescent="0.25">
      <c r="A43" s="898" t="s">
        <v>20</v>
      </c>
      <c r="B43" s="893">
        <v>406799</v>
      </c>
      <c r="C43" s="894">
        <v>427360.54995514749</v>
      </c>
      <c r="D43" s="894">
        <v>447262.72856090817</v>
      </c>
      <c r="E43" s="894">
        <v>465612.31641761359</v>
      </c>
      <c r="F43" s="894">
        <v>482087.87055919145</v>
      </c>
      <c r="G43" s="902">
        <v>496971.78232240834</v>
      </c>
    </row>
    <row r="44" spans="1:19" x14ac:dyDescent="0.25">
      <c r="A44" s="890"/>
      <c r="B44" s="890"/>
      <c r="C44" s="890"/>
      <c r="D44" s="890"/>
      <c r="E44" s="890"/>
      <c r="F44" s="890"/>
      <c r="G44" s="890"/>
      <c r="Q44" s="919" t="s">
        <v>223</v>
      </c>
      <c r="R44" s="918"/>
      <c r="S44" s="920">
        <f>(SUM(C$48:C$50,C$61:C$65)/SUM(C$51:C$60))*100</f>
        <v>58.152192968668651</v>
      </c>
    </row>
    <row r="45" spans="1:19" x14ac:dyDescent="0.25">
      <c r="A45" s="890"/>
      <c r="B45" s="890"/>
      <c r="C45" s="890"/>
      <c r="D45" s="890"/>
      <c r="E45" s="890"/>
      <c r="F45" s="890"/>
      <c r="G45" s="890"/>
      <c r="Q45" s="919" t="s">
        <v>224</v>
      </c>
      <c r="R45" s="918"/>
      <c r="S45" s="920">
        <f>(SUM(C$48:C$50)/SUM(C$51:C$60))*100</f>
        <v>32.230266006081514</v>
      </c>
    </row>
    <row r="46" spans="1:19" x14ac:dyDescent="0.25">
      <c r="A46" s="922" t="s">
        <v>221</v>
      </c>
      <c r="B46" s="923"/>
      <c r="C46" s="923"/>
      <c r="D46" s="923"/>
      <c r="E46" s="923"/>
      <c r="F46" s="923"/>
      <c r="G46" s="924"/>
      <c r="Q46" s="919" t="s">
        <v>225</v>
      </c>
      <c r="R46" s="918"/>
      <c r="S46" s="920">
        <f>(SUM(C$61:C$65)/SUM(C$51:C$60))*100</f>
        <v>25.921926962587133</v>
      </c>
    </row>
    <row r="47" spans="1:19" x14ac:dyDescent="0.25">
      <c r="A47" s="897" t="s">
        <v>1</v>
      </c>
      <c r="B47" s="891">
        <v>2010</v>
      </c>
      <c r="C47" s="891">
        <v>2015</v>
      </c>
      <c r="D47" s="891">
        <v>2020</v>
      </c>
      <c r="E47" s="891">
        <v>2025</v>
      </c>
      <c r="F47" s="891">
        <v>2030</v>
      </c>
      <c r="G47" s="900">
        <v>2035</v>
      </c>
      <c r="Q47" s="919" t="s">
        <v>226</v>
      </c>
      <c r="R47" s="918"/>
      <c r="S47" s="920">
        <f>(SUM(C$61:C$65)/SUM(C$48:C$50))*100</f>
        <v>80.427282100916997</v>
      </c>
    </row>
    <row r="48" spans="1:19" x14ac:dyDescent="0.25">
      <c r="A48" s="897" t="s">
        <v>2</v>
      </c>
      <c r="B48" s="891">
        <v>59621</v>
      </c>
      <c r="C48" s="892">
        <v>57566.814098607916</v>
      </c>
      <c r="D48" s="892">
        <v>60088.594365969722</v>
      </c>
      <c r="E48" s="892">
        <v>60941.150869602687</v>
      </c>
      <c r="F48" s="892">
        <v>61413.217738923588</v>
      </c>
      <c r="G48" s="901">
        <v>62656.152963592882</v>
      </c>
      <c r="Q48" s="919" t="s">
        <v>227</v>
      </c>
      <c r="R48" s="918"/>
      <c r="S48" s="921">
        <f>(C$21/C$43)*100</f>
        <v>99.509293145179129</v>
      </c>
    </row>
    <row r="49" spans="1:19" x14ac:dyDescent="0.25">
      <c r="A49" s="897" t="s">
        <v>3</v>
      </c>
      <c r="B49" s="891">
        <v>55531</v>
      </c>
      <c r="C49" s="892">
        <v>60094.11407489259</v>
      </c>
      <c r="D49" s="892">
        <v>58068.053469719438</v>
      </c>
      <c r="E49" s="892">
        <v>60532.520349105689</v>
      </c>
      <c r="F49" s="892">
        <v>61385.522837611417</v>
      </c>
      <c r="G49" s="901">
        <v>61845.528024366948</v>
      </c>
      <c r="Q49" s="919" t="s">
        <v>228</v>
      </c>
      <c r="R49" s="918"/>
      <c r="S49" s="921">
        <f>(SUM(C$48)/SUM(C$28:C$33))*1000</f>
        <v>367.01801096568147</v>
      </c>
    </row>
    <row r="50" spans="1:19" x14ac:dyDescent="0.25">
      <c r="A50" s="897" t="s">
        <v>4</v>
      </c>
      <c r="B50" s="891">
        <v>53960</v>
      </c>
      <c r="C50" s="892">
        <v>56097.640752366904</v>
      </c>
      <c r="D50" s="892">
        <v>60650.62231036897</v>
      </c>
      <c r="E50" s="892">
        <v>58649.974821076801</v>
      </c>
      <c r="F50" s="892">
        <v>61067.144450679407</v>
      </c>
      <c r="G50" s="901">
        <v>61924.791666249133</v>
      </c>
      <c r="Q50" s="919" t="s">
        <v>229</v>
      </c>
      <c r="R50" s="918"/>
      <c r="S50" s="921">
        <f>(SUM(C$52:C$54)/SUM(C$48:C$51,C$55:C$65))*100</f>
        <v>25.253539185199216</v>
      </c>
    </row>
    <row r="51" spans="1:19" x14ac:dyDescent="0.25">
      <c r="A51" s="897" t="s">
        <v>5</v>
      </c>
      <c r="B51" s="891">
        <v>57628</v>
      </c>
      <c r="C51" s="892">
        <v>54556.045454521744</v>
      </c>
      <c r="D51" s="892">
        <v>56625.410451501077</v>
      </c>
      <c r="E51" s="892">
        <v>61168.513717666443</v>
      </c>
      <c r="F51" s="892">
        <v>59196.080673128439</v>
      </c>
      <c r="G51" s="901">
        <v>61570.364916383973</v>
      </c>
    </row>
    <row r="52" spans="1:19" x14ac:dyDescent="0.25">
      <c r="A52" s="897" t="s">
        <v>6</v>
      </c>
      <c r="B52" s="891">
        <v>57596</v>
      </c>
      <c r="C52" s="892">
        <v>58030.092030772241</v>
      </c>
      <c r="D52" s="892">
        <v>54947.612685226799</v>
      </c>
      <c r="E52" s="892">
        <v>56946.777754962583</v>
      </c>
      <c r="F52" s="892">
        <v>61468.123999309813</v>
      </c>
      <c r="G52" s="901">
        <v>59532.942475440715</v>
      </c>
    </row>
    <row r="53" spans="1:19" x14ac:dyDescent="0.25">
      <c r="A53" s="897" t="s">
        <v>7</v>
      </c>
      <c r="B53" s="891">
        <v>55570</v>
      </c>
      <c r="C53" s="892">
        <v>57992.754681844352</v>
      </c>
      <c r="D53" s="892">
        <v>58422.88995382782</v>
      </c>
      <c r="E53" s="892">
        <v>55332.336816431722</v>
      </c>
      <c r="F53" s="892">
        <v>57267.655826815491</v>
      </c>
      <c r="G53" s="901">
        <v>61771.360903272463</v>
      </c>
    </row>
    <row r="54" spans="1:19" x14ac:dyDescent="0.25">
      <c r="A54" s="897" t="s">
        <v>8</v>
      </c>
      <c r="B54" s="891">
        <v>49859</v>
      </c>
      <c r="C54" s="892">
        <v>55882.66627627585</v>
      </c>
      <c r="D54" s="892">
        <v>58336.146909097544</v>
      </c>
      <c r="E54" s="892">
        <v>58764.81180944707</v>
      </c>
      <c r="F54" s="892">
        <v>55671.601358417596</v>
      </c>
      <c r="G54" s="901">
        <v>57547.532063741688</v>
      </c>
    </row>
    <row r="55" spans="1:19" x14ac:dyDescent="0.25">
      <c r="A55" s="897" t="s">
        <v>9</v>
      </c>
      <c r="B55" s="891">
        <v>45766</v>
      </c>
      <c r="C55" s="892">
        <v>50100.627916126854</v>
      </c>
      <c r="D55" s="892">
        <v>56110.905274569173</v>
      </c>
      <c r="E55" s="892">
        <v>58593.433697430926</v>
      </c>
      <c r="F55" s="892">
        <v>59023.866953248216</v>
      </c>
      <c r="G55" s="901">
        <v>55935.434510692183</v>
      </c>
    </row>
    <row r="56" spans="1:19" x14ac:dyDescent="0.25">
      <c r="A56" s="897" t="s">
        <v>10</v>
      </c>
      <c r="B56" s="891">
        <v>47346</v>
      </c>
      <c r="C56" s="892">
        <v>45996.875131932546</v>
      </c>
      <c r="D56" s="892">
        <v>50259.615298057848</v>
      </c>
      <c r="E56" s="892">
        <v>56250.074632980999</v>
      </c>
      <c r="F56" s="892">
        <v>58759.117308662229</v>
      </c>
      <c r="G56" s="901">
        <v>59194.124043139891</v>
      </c>
    </row>
    <row r="57" spans="1:19" x14ac:dyDescent="0.25">
      <c r="A57" s="898" t="s">
        <v>11</v>
      </c>
      <c r="B57" s="893">
        <v>57519</v>
      </c>
      <c r="C57" s="894">
        <v>47587.078393381671</v>
      </c>
      <c r="D57" s="894">
        <v>46109.125660160484</v>
      </c>
      <c r="E57" s="894">
        <v>50293.929960412104</v>
      </c>
      <c r="F57" s="894">
        <v>56253.347037141408</v>
      </c>
      <c r="G57" s="902">
        <v>58784.91993509623</v>
      </c>
    </row>
    <row r="58" spans="1:19" x14ac:dyDescent="0.25">
      <c r="A58" s="898" t="s">
        <v>12</v>
      </c>
      <c r="B58" s="893">
        <v>59399</v>
      </c>
      <c r="C58" s="894">
        <v>57325.632864664789</v>
      </c>
      <c r="D58" s="894">
        <v>47490.864976536883</v>
      </c>
      <c r="E58" s="894">
        <v>45904.476508437976</v>
      </c>
      <c r="F58" s="894">
        <v>49988.2510064823</v>
      </c>
      <c r="G58" s="902">
        <v>55879.323413168298</v>
      </c>
    </row>
    <row r="59" spans="1:19" x14ac:dyDescent="0.25">
      <c r="A59" s="898" t="s">
        <v>13</v>
      </c>
      <c r="B59" s="893">
        <v>54231</v>
      </c>
      <c r="C59" s="894">
        <v>58790.142679785524</v>
      </c>
      <c r="D59" s="894">
        <v>56783.331564212829</v>
      </c>
      <c r="E59" s="894">
        <v>47102.313854290034</v>
      </c>
      <c r="F59" s="894">
        <v>45428.657296371872</v>
      </c>
      <c r="G59" s="902">
        <v>49392.796099286701</v>
      </c>
    </row>
    <row r="60" spans="1:19" x14ac:dyDescent="0.25">
      <c r="A60" s="898" t="s">
        <v>14</v>
      </c>
      <c r="B60" s="893">
        <v>43573</v>
      </c>
      <c r="C60" s="894">
        <v>52854.233637168189</v>
      </c>
      <c r="D60" s="894">
        <v>57344.416538294259</v>
      </c>
      <c r="E60" s="894">
        <v>55432.341170724831</v>
      </c>
      <c r="F60" s="894">
        <v>46037.321462414096</v>
      </c>
      <c r="G60" s="902">
        <v>44313.519727758096</v>
      </c>
    </row>
    <row r="61" spans="1:19" x14ac:dyDescent="0.25">
      <c r="A61" s="898" t="s">
        <v>15</v>
      </c>
      <c r="B61" s="893">
        <v>31944</v>
      </c>
      <c r="C61" s="894">
        <v>41677.463427076342</v>
      </c>
      <c r="D61" s="894">
        <v>50577.202978349931</v>
      </c>
      <c r="E61" s="894">
        <v>54919.74476343744</v>
      </c>
      <c r="F61" s="894">
        <v>53133.58114410397</v>
      </c>
      <c r="G61" s="902">
        <v>44181.655502392561</v>
      </c>
    </row>
    <row r="62" spans="1:19" x14ac:dyDescent="0.25">
      <c r="A62" s="898" t="s">
        <v>16</v>
      </c>
      <c r="B62" s="893">
        <v>25683</v>
      </c>
      <c r="C62" s="894">
        <v>29665.871679319047</v>
      </c>
      <c r="D62" s="894">
        <v>38624.417641466265</v>
      </c>
      <c r="E62" s="894">
        <v>46896.830136489865</v>
      </c>
      <c r="F62" s="894">
        <v>50970.921364223133</v>
      </c>
      <c r="G62" s="902">
        <v>49357.23794669591</v>
      </c>
    </row>
    <row r="63" spans="1:19" x14ac:dyDescent="0.25">
      <c r="A63" s="898" t="s">
        <v>17</v>
      </c>
      <c r="B63" s="893">
        <v>21724</v>
      </c>
      <c r="C63" s="894">
        <v>22872.87338183375</v>
      </c>
      <c r="D63" s="894">
        <v>26368.287991751065</v>
      </c>
      <c r="E63" s="894">
        <v>34250.09368785048</v>
      </c>
      <c r="F63" s="894">
        <v>41616.000608671304</v>
      </c>
      <c r="G63" s="902">
        <v>45282.73755581669</v>
      </c>
    </row>
    <row r="64" spans="1:19" x14ac:dyDescent="0.25">
      <c r="A64" s="898" t="s">
        <v>18</v>
      </c>
      <c r="B64" s="893">
        <v>18004</v>
      </c>
      <c r="C64" s="894">
        <v>18084.276872204013</v>
      </c>
      <c r="D64" s="894">
        <v>18984.661830175151</v>
      </c>
      <c r="E64" s="894">
        <v>21836.762824284189</v>
      </c>
      <c r="F64" s="894">
        <v>28282.188124363347</v>
      </c>
      <c r="G64" s="902">
        <v>34400.997152829892</v>
      </c>
      <c r="Q64" s="919" t="s">
        <v>223</v>
      </c>
      <c r="R64" s="918"/>
      <c r="S64" s="920">
        <f>(SUM(D$48:D$50,D$61:D$65)/SUM(D$51:D$60))*100</f>
        <v>63.974483645211485</v>
      </c>
    </row>
    <row r="65" spans="1:19" ht="15.75" thickBot="1" x14ac:dyDescent="0.3">
      <c r="A65" s="899" t="s">
        <v>19</v>
      </c>
      <c r="B65" s="895">
        <v>19226</v>
      </c>
      <c r="C65" s="896">
        <v>27448.809044090543</v>
      </c>
      <c r="D65" s="896">
        <v>33655.155326793858</v>
      </c>
      <c r="E65" s="896">
        <v>38931.770304479709</v>
      </c>
      <c r="F65" s="896">
        <v>44922.313153871029</v>
      </c>
      <c r="G65" s="903">
        <v>54002.254471825479</v>
      </c>
      <c r="Q65" s="919" t="s">
        <v>224</v>
      </c>
      <c r="R65" s="918"/>
      <c r="S65" s="920">
        <f>(SUM(D$48:D$50)/SUM(D$51:D$60))*100</f>
        <v>32.964099494479022</v>
      </c>
    </row>
    <row r="66" spans="1:19" ht="15.75" thickTop="1" x14ac:dyDescent="0.25">
      <c r="A66" s="898" t="s">
        <v>20</v>
      </c>
      <c r="B66" s="893">
        <v>814180</v>
      </c>
      <c r="C66" s="894">
        <v>852624.01239686494</v>
      </c>
      <c r="D66" s="894">
        <v>889447.31522607908</v>
      </c>
      <c r="E66" s="894">
        <v>922747.85767911153</v>
      </c>
      <c r="F66" s="894">
        <v>951884.91234443872</v>
      </c>
      <c r="G66" s="902">
        <v>977573.67337174981</v>
      </c>
      <c r="Q66" s="919" t="s">
        <v>225</v>
      </c>
      <c r="R66" s="918"/>
      <c r="S66" s="920">
        <f>(SUM(D$61:D$65)/SUM(D$51:D$60))*100</f>
        <v>31.010384150732477</v>
      </c>
    </row>
    <row r="67" spans="1:19" x14ac:dyDescent="0.25">
      <c r="Q67" s="919" t="s">
        <v>226</v>
      </c>
      <c r="R67" s="918"/>
      <c r="S67" s="920">
        <f>(SUM(D$61:D$65)/SUM(D$48:D$50))*100</f>
        <v>94.073202745690779</v>
      </c>
    </row>
    <row r="68" spans="1:19" x14ac:dyDescent="0.25">
      <c r="Q68" s="919" t="s">
        <v>227</v>
      </c>
      <c r="R68" s="918"/>
      <c r="S68" s="921">
        <f>(D$21/D$43)*100</f>
        <v>98.864617690797445</v>
      </c>
    </row>
    <row r="69" spans="1:19" x14ac:dyDescent="0.25">
      <c r="Q69" s="919" t="s">
        <v>228</v>
      </c>
      <c r="R69" s="918"/>
      <c r="S69" s="921">
        <f>(SUM(D$48)/SUM(D$28:D$33))*1000</f>
        <v>369.16446253299745</v>
      </c>
    </row>
    <row r="70" spans="1:19" x14ac:dyDescent="0.25">
      <c r="Q70" s="919" t="s">
        <v>229</v>
      </c>
      <c r="R70" s="918"/>
      <c r="S70" s="921">
        <f>(SUM(D$52:D$54)/SUM(D$48:D$51,D$55:D$65))*100</f>
        <v>23.923215969095217</v>
      </c>
    </row>
    <row r="84" spans="17:19" x14ac:dyDescent="0.25">
      <c r="Q84" s="919" t="s">
        <v>223</v>
      </c>
      <c r="R84" s="918"/>
      <c r="S84" s="920">
        <f>(SUM(E$48:E$50,E$61:E$65)/SUM(E$51:E$60))*100</f>
        <v>69.0667713902222</v>
      </c>
    </row>
    <row r="85" spans="17:19" x14ac:dyDescent="0.25">
      <c r="Q85" s="919" t="s">
        <v>224</v>
      </c>
      <c r="R85" s="918"/>
      <c r="S85" s="920">
        <f>(SUM(E$48:E$50)/SUM(E$51:E$60))*100</f>
        <v>33.002431849125749</v>
      </c>
    </row>
    <row r="86" spans="17:19" x14ac:dyDescent="0.25">
      <c r="Q86" s="919" t="s">
        <v>225</v>
      </c>
      <c r="R86" s="918"/>
      <c r="S86" s="920">
        <f>(SUM(E$61:E$65)/SUM(E$51:E$60))*100</f>
        <v>36.064339541096452</v>
      </c>
    </row>
    <row r="87" spans="17:19" x14ac:dyDescent="0.25">
      <c r="Q87" s="919" t="s">
        <v>226</v>
      </c>
      <c r="R87" s="918"/>
      <c r="S87" s="920">
        <f>(SUM(E$61:E$65)/SUM(E$48:E$50))*100</f>
        <v>109.27782445235718</v>
      </c>
    </row>
    <row r="88" spans="17:19" x14ac:dyDescent="0.25">
      <c r="Q88" s="919" t="s">
        <v>227</v>
      </c>
      <c r="R88" s="918"/>
      <c r="S88" s="921">
        <f>(E$21/E$43)*100</f>
        <v>98.179434938204551</v>
      </c>
    </row>
    <row r="89" spans="17:19" x14ac:dyDescent="0.25">
      <c r="Q89" s="919" t="s">
        <v>228</v>
      </c>
      <c r="R89" s="918"/>
      <c r="S89" s="921">
        <f>(SUM(E$48)/SUM(E$28:E$33))*1000</f>
        <v>360.40422579979833</v>
      </c>
    </row>
    <row r="90" spans="17:19" x14ac:dyDescent="0.25">
      <c r="Q90" s="919" t="s">
        <v>229</v>
      </c>
      <c r="R90" s="918"/>
      <c r="S90" s="921">
        <f>(SUM(E$52:E$54)/SUM(E$48:E$51,E$55:E$65))*100</f>
        <v>22.754161480229442</v>
      </c>
    </row>
    <row r="104" spans="17:19" x14ac:dyDescent="0.25">
      <c r="Q104" s="919" t="s">
        <v>223</v>
      </c>
      <c r="R104" s="918"/>
      <c r="S104" s="920">
        <f>(SUM(F$48:F$50,F$61:F$65)/SUM(F$51:F$60))*100</f>
        <v>73.355540692103077</v>
      </c>
    </row>
    <row r="105" spans="17:19" x14ac:dyDescent="0.25">
      <c r="Q105" s="919" t="s">
        <v>224</v>
      </c>
      <c r="R105" s="918"/>
      <c r="S105" s="920">
        <f>(SUM(F$48:F$50)/SUM(F$51:F$60))*100</f>
        <v>33.485318971198467</v>
      </c>
    </row>
    <row r="106" spans="17:19" x14ac:dyDescent="0.25">
      <c r="Q106" s="919" t="s">
        <v>225</v>
      </c>
      <c r="R106" s="918"/>
      <c r="S106" s="920">
        <f>(SUM(F$61:F$65)/SUM(F$51:F$60))*100</f>
        <v>39.870221720904617</v>
      </c>
    </row>
    <row r="107" spans="17:19" x14ac:dyDescent="0.25">
      <c r="Q107" s="919" t="s">
        <v>226</v>
      </c>
      <c r="R107" s="918"/>
      <c r="S107" s="920">
        <f>(SUM(F$61:F$65)/SUM(F$48:F$50))*100</f>
        <v>119.06776744518383</v>
      </c>
    </row>
    <row r="108" spans="17:19" x14ac:dyDescent="0.25">
      <c r="Q108" s="919" t="s">
        <v>227</v>
      </c>
      <c r="R108" s="918"/>
      <c r="S108" s="921">
        <f>(F$21/F$43)*100</f>
        <v>97.450500308234751</v>
      </c>
    </row>
    <row r="109" spans="17:19" x14ac:dyDescent="0.25">
      <c r="Q109" s="919" t="s">
        <v>228</v>
      </c>
      <c r="R109" s="918"/>
      <c r="S109" s="921">
        <f>(SUM(F$48)/SUM(F$28:F$33))*1000</f>
        <v>357.11195070512963</v>
      </c>
    </row>
    <row r="110" spans="17:19" x14ac:dyDescent="0.25">
      <c r="Q110" s="919" t="s">
        <v>229</v>
      </c>
      <c r="R110" s="918"/>
      <c r="S110" s="921">
        <f>(SUM(F$52:F$54)/SUM(F$48:F$51,F$55:F$65))*100</f>
        <v>22.432465787705748</v>
      </c>
    </row>
    <row r="124" spans="17:19" x14ac:dyDescent="0.25">
      <c r="Q124" s="919" t="s">
        <v>223</v>
      </c>
      <c r="R124" s="918"/>
      <c r="S124" s="920">
        <f>(SUM(G$48:G$50,G$61:G$65)/SUM(G$51:G$60))*100</f>
        <v>73.352542010801173</v>
      </c>
    </row>
    <row r="125" spans="17:19" x14ac:dyDescent="0.25">
      <c r="Q125" s="919" t="s">
        <v>224</v>
      </c>
      <c r="R125" s="918"/>
      <c r="S125" s="920">
        <f>(SUM(G$48:G$50)/SUM(G$51:G$60))*100</f>
        <v>33.058892452829589</v>
      </c>
    </row>
    <row r="126" spans="17:19" x14ac:dyDescent="0.25">
      <c r="Q126" s="919" t="s">
        <v>225</v>
      </c>
      <c r="R126" s="918"/>
      <c r="S126" s="920">
        <f>(SUM(G$61:G$65)/SUM(G$51:G$60))*100</f>
        <v>40.293649557971577</v>
      </c>
    </row>
    <row r="127" spans="17:19" x14ac:dyDescent="0.25">
      <c r="Q127" s="919" t="s">
        <v>226</v>
      </c>
      <c r="R127" s="918"/>
      <c r="S127" s="920">
        <f>(SUM(G$61:G$65)/SUM(G$48:G$50))*100</f>
        <v>121.88445095510983</v>
      </c>
    </row>
    <row r="128" spans="17:19" x14ac:dyDescent="0.25">
      <c r="Q128" s="919" t="s">
        <v>227</v>
      </c>
      <c r="R128" s="918"/>
      <c r="S128" s="921">
        <f>(G$21/G$43)*100</f>
        <v>96.706072285116775</v>
      </c>
    </row>
    <row r="129" spans="17:19" x14ac:dyDescent="0.25">
      <c r="Q129" s="919" t="s">
        <v>228</v>
      </c>
      <c r="R129" s="918"/>
      <c r="S129" s="921">
        <f>(SUM(G$48)/SUM(G$28:G$33))*1000</f>
        <v>359.25077209388968</v>
      </c>
    </row>
    <row r="130" spans="17:19" x14ac:dyDescent="0.25">
      <c r="Q130" s="919" t="s">
        <v>229</v>
      </c>
      <c r="R130" s="918"/>
      <c r="S130" s="921">
        <f>(SUM(G$52:G$54)/SUM(G$48:G$51,G$55:G$65))*100</f>
        <v>22.392255595030736</v>
      </c>
    </row>
    <row r="147" spans="4:8" x14ac:dyDescent="0.25">
      <c r="D147" s="19"/>
      <c r="E147" s="19"/>
      <c r="F147" s="19"/>
      <c r="G147" s="19"/>
      <c r="H147" s="19"/>
    </row>
  </sheetData>
  <mergeCells count="3">
    <mergeCell ref="A1:G1"/>
    <mergeCell ref="A23:G23"/>
    <mergeCell ref="A46:G46"/>
  </mergeCells>
  <pageMargins left="0.7" right="0.7" top="0.75" bottom="0.75" header="0.3" footer="0.3"/>
  <pageSetup orientation="portrait" horizontalDpi="1200" verticalDpi="12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Z147"/>
  <sheetViews>
    <sheetView workbookViewId="0">
      <selection sqref="A1:G1"/>
    </sheetView>
  </sheetViews>
  <sheetFormatPr defaultRowHeight="15" x14ac:dyDescent="0.25"/>
  <cols>
    <col min="1" max="9" width="9.140625" style="18"/>
    <col min="10" max="11" width="11.140625" style="18" bestFit="1" customWidth="1"/>
    <col min="12" max="12" width="11.140625" style="18" customWidth="1"/>
    <col min="13" max="14" width="11.140625" style="18" bestFit="1" customWidth="1"/>
    <col min="15" max="15" width="11.140625" style="18" customWidth="1"/>
    <col min="16" max="17" width="11.140625" style="18" bestFit="1" customWidth="1"/>
    <col min="18" max="18" width="11.140625" style="18" customWidth="1"/>
    <col min="19" max="20" width="11.140625" style="18" bestFit="1" customWidth="1"/>
    <col min="21" max="21" width="11.140625" style="18" customWidth="1"/>
    <col min="22" max="23" width="11.140625" style="18" bestFit="1" customWidth="1"/>
    <col min="24" max="24" width="11.140625" style="18" customWidth="1"/>
    <col min="25" max="26" width="11.140625" style="18" bestFit="1" customWidth="1"/>
    <col min="27" max="16384" width="9.140625" style="18"/>
  </cols>
  <sheetData>
    <row r="1" spans="1:26" x14ac:dyDescent="0.25">
      <c r="A1" s="922" t="s">
        <v>40</v>
      </c>
      <c r="B1" s="923"/>
      <c r="C1" s="923"/>
      <c r="D1" s="923"/>
      <c r="E1" s="923"/>
      <c r="F1" s="923"/>
      <c r="G1" s="924"/>
      <c r="J1" s="20" t="s">
        <v>23</v>
      </c>
      <c r="K1" s="20" t="s">
        <v>24</v>
      </c>
      <c r="L1" s="20"/>
      <c r="M1" s="20" t="s">
        <v>23</v>
      </c>
      <c r="N1" s="20" t="s">
        <v>24</v>
      </c>
      <c r="O1" s="20"/>
      <c r="P1" s="20" t="s">
        <v>23</v>
      </c>
      <c r="Q1" s="20" t="s">
        <v>24</v>
      </c>
      <c r="R1" s="20"/>
      <c r="S1" s="20" t="s">
        <v>23</v>
      </c>
      <c r="T1" s="20" t="s">
        <v>24</v>
      </c>
      <c r="U1" s="20"/>
      <c r="V1" s="20" t="s">
        <v>23</v>
      </c>
      <c r="W1" s="20" t="s">
        <v>24</v>
      </c>
      <c r="X1" s="20"/>
      <c r="Y1" s="20" t="s">
        <v>23</v>
      </c>
      <c r="Z1" s="20" t="s">
        <v>24</v>
      </c>
    </row>
    <row r="2" spans="1:26" x14ac:dyDescent="0.25">
      <c r="A2" s="85" t="s">
        <v>1</v>
      </c>
      <c r="B2" s="79">
        <v>2010</v>
      </c>
      <c r="C2" s="79">
        <v>2015</v>
      </c>
      <c r="D2" s="79">
        <v>2020</v>
      </c>
      <c r="E2" s="79">
        <v>2025</v>
      </c>
      <c r="F2" s="79">
        <v>2030</v>
      </c>
      <c r="G2" s="88">
        <v>2035</v>
      </c>
      <c r="J2" s="1">
        <f>B2</f>
        <v>2010</v>
      </c>
      <c r="K2" s="1">
        <f>B24</f>
        <v>2010</v>
      </c>
      <c r="L2" s="1"/>
      <c r="M2" s="1">
        <v>2015</v>
      </c>
      <c r="N2" s="1">
        <v>2015</v>
      </c>
      <c r="O2" s="1"/>
      <c r="P2" s="1">
        <v>2020</v>
      </c>
      <c r="Q2" s="1">
        <v>2020</v>
      </c>
      <c r="R2" s="1"/>
      <c r="S2" s="1">
        <v>2025</v>
      </c>
      <c r="T2" s="1">
        <v>2025</v>
      </c>
      <c r="U2" s="1"/>
      <c r="V2" s="1">
        <v>2030</v>
      </c>
      <c r="W2" s="1">
        <v>2030</v>
      </c>
      <c r="X2" s="1"/>
      <c r="Y2" s="1">
        <v>2035</v>
      </c>
      <c r="Z2" s="1">
        <v>2035</v>
      </c>
    </row>
    <row r="3" spans="1:26" x14ac:dyDescent="0.25">
      <c r="A3" s="85" t="s">
        <v>2</v>
      </c>
      <c r="B3" s="79">
        <v>183</v>
      </c>
      <c r="C3" s="80">
        <v>164.23485004565066</v>
      </c>
      <c r="D3" s="80">
        <v>179.49985664290696</v>
      </c>
      <c r="E3" s="80">
        <v>192.20152991191088</v>
      </c>
      <c r="F3" s="80">
        <v>200.84275050286308</v>
      </c>
      <c r="G3" s="89">
        <v>195.96475507650996</v>
      </c>
      <c r="I3" s="21" t="s">
        <v>2</v>
      </c>
      <c r="J3" s="20">
        <f>-B3/B$66</f>
        <v>-3.4823977164605141E-2</v>
      </c>
      <c r="K3" s="20">
        <f>B25/B$66</f>
        <v>3.5394862036156043E-2</v>
      </c>
      <c r="L3" s="21" t="s">
        <v>2</v>
      </c>
      <c r="M3" s="20">
        <f>-C3/C$66</f>
        <v>-3.1241379875514931E-2</v>
      </c>
      <c r="N3" s="20">
        <f>C25/C$66</f>
        <v>3.0002634072215293E-2</v>
      </c>
      <c r="O3" s="21" t="s">
        <v>2</v>
      </c>
      <c r="P3" s="20">
        <f>-D3/D$66</f>
        <v>-3.4076643937952796E-2</v>
      </c>
      <c r="Q3" s="20">
        <f>D25/D$66</f>
        <v>3.2740446940929771E-2</v>
      </c>
      <c r="R3" s="21" t="s">
        <v>2</v>
      </c>
      <c r="S3" s="20">
        <f>-E3/E$66</f>
        <v>-3.6363138907356013E-2</v>
      </c>
      <c r="T3" s="20">
        <f>E25/E$66</f>
        <v>3.4937131230482164E-2</v>
      </c>
      <c r="U3" s="21" t="s">
        <v>2</v>
      </c>
      <c r="V3" s="20">
        <f>-F3/F$66</f>
        <v>-3.7851196343288589E-2</v>
      </c>
      <c r="W3" s="20">
        <f>F25/F$66</f>
        <v>3.6366835745324858E-2</v>
      </c>
      <c r="X3" s="21" t="s">
        <v>2</v>
      </c>
      <c r="Y3" s="20">
        <f>-G3/G$66</f>
        <v>-3.6967325486240162E-2</v>
      </c>
      <c r="Z3" s="20">
        <f>G25/G$66</f>
        <v>3.5517626446678344E-2</v>
      </c>
    </row>
    <row r="4" spans="1:26" x14ac:dyDescent="0.25">
      <c r="A4" s="85" t="s">
        <v>3</v>
      </c>
      <c r="B4" s="79">
        <v>166</v>
      </c>
      <c r="C4" s="80">
        <v>178.08938663226004</v>
      </c>
      <c r="D4" s="80">
        <v>159.05399016514127</v>
      </c>
      <c r="E4" s="80">
        <v>174.79371297564322</v>
      </c>
      <c r="F4" s="80">
        <v>187.05906713916286</v>
      </c>
      <c r="G4" s="89">
        <v>195.37150610946341</v>
      </c>
      <c r="I4" s="21" t="s">
        <v>3</v>
      </c>
      <c r="J4" s="20">
        <f t="shared" ref="J4:J20" si="0">-B4/B$66</f>
        <v>-3.1588962892483349E-2</v>
      </c>
      <c r="K4" s="20">
        <f t="shared" ref="K4:K20" si="1">B26/B$66</f>
        <v>3.2730732635585159E-2</v>
      </c>
      <c r="L4" s="21" t="s">
        <v>3</v>
      </c>
      <c r="M4" s="20">
        <f t="shared" ref="M4:M20" si="2">-C4/C$66</f>
        <v>-3.3876842692214144E-2</v>
      </c>
      <c r="N4" s="20">
        <f t="shared" ref="N4:N20" si="3">C26/C$66</f>
        <v>3.4467208931375941E-2</v>
      </c>
      <c r="O4" s="21" t="s">
        <v>3</v>
      </c>
      <c r="P4" s="20">
        <f t="shared" ref="P4:P20" si="4">-D4/D$66</f>
        <v>-3.0195156091687832E-2</v>
      </c>
      <c r="Q4" s="20">
        <f t="shared" ref="Q4:Q20" si="5">D26/D$66</f>
        <v>2.8990190416382219E-2</v>
      </c>
      <c r="R4" s="21" t="s">
        <v>3</v>
      </c>
      <c r="S4" s="20">
        <f t="shared" ref="S4:S20" si="6">-E4/E$66</f>
        <v>-3.3069705886206592E-2</v>
      </c>
      <c r="T4" s="20">
        <f t="shared" ref="T4:T20" si="7">E26/E$66</f>
        <v>3.1821154702463772E-2</v>
      </c>
      <c r="U4" s="21" t="s">
        <v>3</v>
      </c>
      <c r="V4" s="20">
        <f t="shared" ref="V4:V20" si="8">-F4/F$66</f>
        <v>-3.5253497875074764E-2</v>
      </c>
      <c r="W4" s="20">
        <f t="shared" ref="W4:W20" si="9">F26/F$66</f>
        <v>3.3920509610677378E-2</v>
      </c>
      <c r="X4" s="21" t="s">
        <v>3</v>
      </c>
      <c r="Y4" s="20">
        <f t="shared" ref="Y4:Y20" si="10">-G4/G$66</f>
        <v>-3.6855413384236799E-2</v>
      </c>
      <c r="Z4" s="20">
        <f t="shared" ref="Z4:Z20" si="11">G26/G$66</f>
        <v>3.5461908083854292E-2</v>
      </c>
    </row>
    <row r="5" spans="1:26" x14ac:dyDescent="0.25">
      <c r="A5" s="85" t="s">
        <v>4</v>
      </c>
      <c r="B5" s="79">
        <v>192</v>
      </c>
      <c r="C5" s="80">
        <v>160.88487155090391</v>
      </c>
      <c r="D5" s="80">
        <v>173.80480784662024</v>
      </c>
      <c r="E5" s="80">
        <v>154.43462248014839</v>
      </c>
      <c r="F5" s="80">
        <v>170.70320511928313</v>
      </c>
      <c r="G5" s="89">
        <v>182.55512127897651</v>
      </c>
      <c r="I5" s="21" t="s">
        <v>4</v>
      </c>
      <c r="J5" s="20">
        <f t="shared" si="0"/>
        <v>-3.6536631779257853E-2</v>
      </c>
      <c r="K5" s="20">
        <f t="shared" si="1"/>
        <v>3.5965746907706944E-2</v>
      </c>
      <c r="L5" s="21" t="s">
        <v>4</v>
      </c>
      <c r="M5" s="20">
        <f t="shared" si="2"/>
        <v>-3.060413418314149E-2</v>
      </c>
      <c r="N5" s="20">
        <f t="shared" si="3"/>
        <v>3.1733903766076849E-2</v>
      </c>
      <c r="O5" s="21" t="s">
        <v>4</v>
      </c>
      <c r="P5" s="20">
        <f t="shared" si="4"/>
        <v>-3.2995483464234955E-2</v>
      </c>
      <c r="Q5" s="20">
        <f t="shared" si="5"/>
        <v>3.3526487083512684E-2</v>
      </c>
      <c r="R5" s="21" t="s">
        <v>4</v>
      </c>
      <c r="S5" s="20">
        <f t="shared" si="6"/>
        <v>-2.9217913259714956E-2</v>
      </c>
      <c r="T5" s="20">
        <f t="shared" si="7"/>
        <v>2.797936051561966E-2</v>
      </c>
      <c r="U5" s="21" t="s">
        <v>4</v>
      </c>
      <c r="V5" s="20">
        <f t="shared" si="8"/>
        <v>-3.2171041858473963E-2</v>
      </c>
      <c r="W5" s="20">
        <f t="shared" si="9"/>
        <v>3.0934051292352369E-2</v>
      </c>
      <c r="X5" s="21" t="s">
        <v>4</v>
      </c>
      <c r="Y5" s="20">
        <f t="shared" si="10"/>
        <v>-3.4437695619628873E-2</v>
      </c>
      <c r="Z5" s="20">
        <f t="shared" si="11"/>
        <v>3.3108309818649463E-2</v>
      </c>
    </row>
    <row r="6" spans="1:26" x14ac:dyDescent="0.25">
      <c r="A6" s="85" t="s">
        <v>5</v>
      </c>
      <c r="B6" s="79">
        <v>174</v>
      </c>
      <c r="C6" s="80">
        <v>187.23382924823011</v>
      </c>
      <c r="D6" s="80">
        <v>155.78916170681433</v>
      </c>
      <c r="E6" s="80">
        <v>169.54604785606261</v>
      </c>
      <c r="F6" s="80">
        <v>149.83882236413862</v>
      </c>
      <c r="G6" s="89">
        <v>166.63365794842764</v>
      </c>
      <c r="I6" s="21" t="s">
        <v>5</v>
      </c>
      <c r="J6" s="20">
        <f t="shared" si="0"/>
        <v>-3.3111322549952429E-2</v>
      </c>
      <c r="K6" s="20">
        <f t="shared" si="1"/>
        <v>3.8249286393910564E-2</v>
      </c>
      <c r="L6" s="21" t="s">
        <v>5</v>
      </c>
      <c r="M6" s="20">
        <f t="shared" si="2"/>
        <v>-3.5616333460683561E-2</v>
      </c>
      <c r="N6" s="20">
        <f t="shared" si="3"/>
        <v>3.48829130922707E-2</v>
      </c>
      <c r="O6" s="21" t="s">
        <v>5</v>
      </c>
      <c r="P6" s="20">
        <f t="shared" si="4"/>
        <v>-2.9575353942685397E-2</v>
      </c>
      <c r="Q6" s="20">
        <f t="shared" si="5"/>
        <v>3.0698409804299463E-2</v>
      </c>
      <c r="R6" s="21" t="s">
        <v>5</v>
      </c>
      <c r="S6" s="20">
        <f t="shared" si="6"/>
        <v>-3.207688561172671E-2</v>
      </c>
      <c r="T6" s="20">
        <f t="shared" si="7"/>
        <v>3.2551519143283116E-2</v>
      </c>
      <c r="U6" s="21" t="s">
        <v>5</v>
      </c>
      <c r="V6" s="20">
        <f t="shared" si="8"/>
        <v>-2.8238901682793381E-2</v>
      </c>
      <c r="W6" s="20">
        <f t="shared" si="9"/>
        <v>2.697305661969663E-2</v>
      </c>
      <c r="X6" s="21" t="s">
        <v>5</v>
      </c>
      <c r="Y6" s="20">
        <f t="shared" si="10"/>
        <v>-3.1434227384089054E-2</v>
      </c>
      <c r="Z6" s="20">
        <f t="shared" si="11"/>
        <v>3.0207666591509957E-2</v>
      </c>
    </row>
    <row r="7" spans="1:26" x14ac:dyDescent="0.25">
      <c r="A7" s="85" t="s">
        <v>6</v>
      </c>
      <c r="B7" s="79">
        <v>117</v>
      </c>
      <c r="C7" s="80">
        <v>170.06324240095597</v>
      </c>
      <c r="D7" s="80">
        <v>181.82274650298089</v>
      </c>
      <c r="E7" s="80">
        <v>150.22276034500834</v>
      </c>
      <c r="F7" s="80">
        <v>164.76835621829522</v>
      </c>
      <c r="G7" s="89">
        <v>144.78556427010068</v>
      </c>
      <c r="I7" s="21" t="s">
        <v>6</v>
      </c>
      <c r="J7" s="20">
        <f t="shared" si="0"/>
        <v>-2.2264509990485251E-2</v>
      </c>
      <c r="K7" s="20">
        <f t="shared" si="1"/>
        <v>2.0171265461465269E-2</v>
      </c>
      <c r="L7" s="21" t="s">
        <v>6</v>
      </c>
      <c r="M7" s="20">
        <f t="shared" si="2"/>
        <v>-3.2350078909763921E-2</v>
      </c>
      <c r="N7" s="20">
        <f t="shared" si="3"/>
        <v>3.7663821684477169E-2</v>
      </c>
      <c r="O7" s="21" t="s">
        <v>6</v>
      </c>
      <c r="P7" s="20">
        <f t="shared" si="4"/>
        <v>-3.4517626410859675E-2</v>
      </c>
      <c r="Q7" s="20">
        <f t="shared" si="5"/>
        <v>3.3780967153895107E-2</v>
      </c>
      <c r="R7" s="21" t="s">
        <v>6</v>
      </c>
      <c r="S7" s="20">
        <f t="shared" si="6"/>
        <v>-2.8421059415997246E-2</v>
      </c>
      <c r="T7" s="20">
        <f t="shared" si="7"/>
        <v>2.9671453460431277E-2</v>
      </c>
      <c r="U7" s="21" t="s">
        <v>6</v>
      </c>
      <c r="V7" s="20">
        <f t="shared" si="8"/>
        <v>-3.1052549254401398E-2</v>
      </c>
      <c r="W7" s="20">
        <f t="shared" si="9"/>
        <v>3.1614075325685512E-2</v>
      </c>
      <c r="X7" s="21" t="s">
        <v>6</v>
      </c>
      <c r="Y7" s="20">
        <f t="shared" si="10"/>
        <v>-2.7312743447116594E-2</v>
      </c>
      <c r="Z7" s="20">
        <f t="shared" si="11"/>
        <v>2.6140024065192762E-2</v>
      </c>
    </row>
    <row r="8" spans="1:26" x14ac:dyDescent="0.25">
      <c r="A8" s="85" t="s">
        <v>7</v>
      </c>
      <c r="B8" s="79">
        <v>154</v>
      </c>
      <c r="C8" s="80">
        <v>111.94193808090843</v>
      </c>
      <c r="D8" s="80">
        <v>165.69351628730828</v>
      </c>
      <c r="E8" s="80">
        <v>175.93438089400956</v>
      </c>
      <c r="F8" s="80">
        <v>144.33622285355526</v>
      </c>
      <c r="G8" s="89">
        <v>159.61476388639278</v>
      </c>
      <c r="I8" s="21" t="s">
        <v>7</v>
      </c>
      <c r="J8" s="20">
        <f t="shared" si="0"/>
        <v>-2.9305423406279733E-2</v>
      </c>
      <c r="K8" s="20">
        <f t="shared" si="1"/>
        <v>2.6260704091341579E-2</v>
      </c>
      <c r="L8" s="21" t="s">
        <v>7</v>
      </c>
      <c r="M8" s="20">
        <f t="shared" si="2"/>
        <v>-2.1294022618311186E-2</v>
      </c>
      <c r="N8" s="20">
        <f t="shared" si="3"/>
        <v>1.9438974974261888E-2</v>
      </c>
      <c r="O8" s="21" t="s">
        <v>7</v>
      </c>
      <c r="P8" s="20">
        <f t="shared" si="4"/>
        <v>-3.145561819908619E-2</v>
      </c>
      <c r="Q8" s="20">
        <f t="shared" si="5"/>
        <v>3.7024276952607384E-2</v>
      </c>
      <c r="R8" s="21" t="s">
        <v>7</v>
      </c>
      <c r="S8" s="20">
        <f t="shared" si="6"/>
        <v>-3.3285512003783962E-2</v>
      </c>
      <c r="T8" s="20">
        <f t="shared" si="7"/>
        <v>3.2642352923037486E-2</v>
      </c>
      <c r="U8" s="21" t="s">
        <v>7</v>
      </c>
      <c r="V8" s="20">
        <f t="shared" si="8"/>
        <v>-2.720187159855041E-2</v>
      </c>
      <c r="W8" s="20">
        <f t="shared" si="9"/>
        <v>2.8658344817303914E-2</v>
      </c>
      <c r="X8" s="21" t="s">
        <v>7</v>
      </c>
      <c r="Y8" s="20">
        <f t="shared" si="10"/>
        <v>-3.0110164078708573E-2</v>
      </c>
      <c r="Z8" s="20">
        <f t="shared" si="11"/>
        <v>3.0847701006514371E-2</v>
      </c>
    </row>
    <row r="9" spans="1:26" x14ac:dyDescent="0.25">
      <c r="A9" s="85" t="s">
        <v>8</v>
      </c>
      <c r="B9" s="79">
        <v>140</v>
      </c>
      <c r="C9" s="80">
        <v>149.74932555338944</v>
      </c>
      <c r="D9" s="80">
        <v>107.57527865191483</v>
      </c>
      <c r="E9" s="80">
        <v>162.27394502741984</v>
      </c>
      <c r="F9" s="80">
        <v>171.04114834159699</v>
      </c>
      <c r="G9" s="89">
        <v>139.33515418198115</v>
      </c>
      <c r="I9" s="21" t="s">
        <v>8</v>
      </c>
      <c r="J9" s="20">
        <f t="shared" si="0"/>
        <v>-2.6641294005708849E-2</v>
      </c>
      <c r="K9" s="20">
        <f t="shared" si="1"/>
        <v>2.7592768791627021E-2</v>
      </c>
      <c r="L9" s="21" t="s">
        <v>8</v>
      </c>
      <c r="M9" s="20">
        <f t="shared" si="2"/>
        <v>-2.8485888131630985E-2</v>
      </c>
      <c r="N9" s="20">
        <f t="shared" si="3"/>
        <v>2.5417801635858932E-2</v>
      </c>
      <c r="O9" s="21" t="s">
        <v>8</v>
      </c>
      <c r="P9" s="20">
        <f t="shared" si="4"/>
        <v>-2.0422325319401375E-2</v>
      </c>
      <c r="Q9" s="20">
        <f t="shared" si="5"/>
        <v>1.8651812703927673E-2</v>
      </c>
      <c r="R9" s="21" t="s">
        <v>8</v>
      </c>
      <c r="S9" s="20">
        <f t="shared" si="6"/>
        <v>-3.0701056369224277E-2</v>
      </c>
      <c r="T9" s="20">
        <f t="shared" si="7"/>
        <v>3.6265491943311419E-2</v>
      </c>
      <c r="U9" s="21" t="s">
        <v>8</v>
      </c>
      <c r="V9" s="20">
        <f t="shared" si="8"/>
        <v>-3.2234731263387301E-2</v>
      </c>
      <c r="W9" s="20">
        <f t="shared" si="9"/>
        <v>3.1437689041205863E-2</v>
      </c>
      <c r="X9" s="21" t="s">
        <v>8</v>
      </c>
      <c r="Y9" s="20">
        <f t="shared" si="10"/>
        <v>-2.6284563233371853E-2</v>
      </c>
      <c r="Z9" s="20">
        <f t="shared" si="11"/>
        <v>2.7748214362431529E-2</v>
      </c>
    </row>
    <row r="10" spans="1:26" x14ac:dyDescent="0.25">
      <c r="A10" s="85" t="s">
        <v>9</v>
      </c>
      <c r="B10" s="79">
        <v>128</v>
      </c>
      <c r="C10" s="80">
        <v>135.87618103069622</v>
      </c>
      <c r="D10" s="80">
        <v>145.36732523648698</v>
      </c>
      <c r="E10" s="80">
        <v>103.16329066206092</v>
      </c>
      <c r="F10" s="80">
        <v>158.71417224633328</v>
      </c>
      <c r="G10" s="89">
        <v>165.98154495787071</v>
      </c>
      <c r="I10" s="21" t="s">
        <v>9</v>
      </c>
      <c r="J10" s="20">
        <f t="shared" si="0"/>
        <v>-2.4357754519505233E-2</v>
      </c>
      <c r="K10" s="20">
        <f t="shared" si="1"/>
        <v>2.8353948620361561E-2</v>
      </c>
      <c r="L10" s="21" t="s">
        <v>9</v>
      </c>
      <c r="M10" s="20">
        <f t="shared" si="2"/>
        <v>-2.5846885642324326E-2</v>
      </c>
      <c r="N10" s="20">
        <f t="shared" si="3"/>
        <v>2.6681894390750027E-2</v>
      </c>
      <c r="O10" s="21" t="s">
        <v>9</v>
      </c>
      <c r="P10" s="20">
        <f t="shared" si="4"/>
        <v>-2.7596849796660224E-2</v>
      </c>
      <c r="Q10" s="20">
        <f t="shared" si="5"/>
        <v>2.4523887015339477E-2</v>
      </c>
      <c r="R10" s="21" t="s">
        <v>9</v>
      </c>
      <c r="S10" s="20">
        <f t="shared" si="6"/>
        <v>-1.951774822085842E-2</v>
      </c>
      <c r="T10" s="20">
        <f t="shared" si="7"/>
        <v>1.7840421088348921E-2</v>
      </c>
      <c r="U10" s="21" t="s">
        <v>9</v>
      </c>
      <c r="V10" s="20">
        <f t="shared" si="8"/>
        <v>-2.9911566542068668E-2</v>
      </c>
      <c r="W10" s="20">
        <f t="shared" si="9"/>
        <v>3.5464166387209443E-2</v>
      </c>
      <c r="X10" s="21" t="s">
        <v>9</v>
      </c>
      <c r="Y10" s="20">
        <f t="shared" si="10"/>
        <v>-3.1311211012260809E-2</v>
      </c>
      <c r="Z10" s="20">
        <f t="shared" si="11"/>
        <v>3.0365308186716539E-2</v>
      </c>
    </row>
    <row r="11" spans="1:26" x14ac:dyDescent="0.25">
      <c r="A11" s="85" t="s">
        <v>10</v>
      </c>
      <c r="B11" s="79">
        <v>152</v>
      </c>
      <c r="C11" s="80">
        <v>122.88417854591067</v>
      </c>
      <c r="D11" s="80">
        <v>131.47165160147412</v>
      </c>
      <c r="E11" s="80">
        <v>140.66205536059616</v>
      </c>
      <c r="F11" s="80">
        <v>98.578141965462947</v>
      </c>
      <c r="G11" s="89">
        <v>154.79100262512537</v>
      </c>
      <c r="I11" s="21" t="s">
        <v>10</v>
      </c>
      <c r="J11" s="20">
        <f t="shared" si="0"/>
        <v>-2.8924833491912463E-2</v>
      </c>
      <c r="K11" s="20">
        <f t="shared" si="1"/>
        <v>3.2350142721217889E-2</v>
      </c>
      <c r="L11" s="21" t="s">
        <v>10</v>
      </c>
      <c r="M11" s="20">
        <f t="shared" si="2"/>
        <v>-2.3375497353797264E-2</v>
      </c>
      <c r="N11" s="20">
        <f t="shared" si="3"/>
        <v>2.7348054607839116E-2</v>
      </c>
      <c r="O11" s="21" t="s">
        <v>10</v>
      </c>
      <c r="P11" s="20">
        <f t="shared" si="4"/>
        <v>-2.4958864833361131E-2</v>
      </c>
      <c r="Q11" s="20">
        <f t="shared" si="5"/>
        <v>2.5775837189491242E-2</v>
      </c>
      <c r="R11" s="21" t="s">
        <v>10</v>
      </c>
      <c r="S11" s="20">
        <f t="shared" si="6"/>
        <v>-2.6612243203349154E-2</v>
      </c>
      <c r="T11" s="20">
        <f t="shared" si="7"/>
        <v>2.3641926582861593E-2</v>
      </c>
      <c r="U11" s="21" t="s">
        <v>10</v>
      </c>
      <c r="V11" s="20">
        <f t="shared" si="8"/>
        <v>-1.8578219016364861E-2</v>
      </c>
      <c r="W11" s="20">
        <f t="shared" si="9"/>
        <v>1.7063840774243923E-2</v>
      </c>
      <c r="X11" s="21" t="s">
        <v>10</v>
      </c>
      <c r="Y11" s="20">
        <f t="shared" si="10"/>
        <v>-2.9200196607549959E-2</v>
      </c>
      <c r="Z11" s="20">
        <f t="shared" si="11"/>
        <v>3.4880013376463383E-2</v>
      </c>
    </row>
    <row r="12" spans="1:26" x14ac:dyDescent="0.25">
      <c r="A12" s="86" t="s">
        <v>11</v>
      </c>
      <c r="B12" s="81">
        <v>175</v>
      </c>
      <c r="C12" s="82">
        <v>146.55460290733294</v>
      </c>
      <c r="D12" s="82">
        <v>118.34808076979017</v>
      </c>
      <c r="E12" s="82">
        <v>127.64880795421492</v>
      </c>
      <c r="F12" s="82">
        <v>136.55627044858875</v>
      </c>
      <c r="G12" s="90">
        <v>94.46723352581904</v>
      </c>
      <c r="I12" s="21" t="s">
        <v>11</v>
      </c>
      <c r="J12" s="20">
        <f t="shared" si="0"/>
        <v>-3.3301617507136061E-2</v>
      </c>
      <c r="K12" s="20">
        <f t="shared" si="1"/>
        <v>3.7107516650808754E-2</v>
      </c>
      <c r="L12" s="21" t="s">
        <v>11</v>
      </c>
      <c r="M12" s="20">
        <f t="shared" si="2"/>
        <v>-2.7878175799232477E-2</v>
      </c>
      <c r="N12" s="20">
        <f t="shared" si="3"/>
        <v>3.111539991222996E-2</v>
      </c>
      <c r="O12" s="21" t="s">
        <v>11</v>
      </c>
      <c r="P12" s="20">
        <f t="shared" si="4"/>
        <v>-2.2467457548755544E-2</v>
      </c>
      <c r="Q12" s="20">
        <f t="shared" si="5"/>
        <v>2.626835067101508E-2</v>
      </c>
      <c r="R12" s="21" t="s">
        <v>11</v>
      </c>
      <c r="S12" s="20">
        <f t="shared" si="6"/>
        <v>-2.4150230943140259E-2</v>
      </c>
      <c r="T12" s="20">
        <f t="shared" si="7"/>
        <v>2.4805677585970104E-2</v>
      </c>
      <c r="U12" s="21" t="s">
        <v>11</v>
      </c>
      <c r="V12" s="20">
        <f t="shared" si="8"/>
        <v>-2.5735647374452116E-2</v>
      </c>
      <c r="W12" s="20">
        <f t="shared" si="9"/>
        <v>2.2725376801458065E-2</v>
      </c>
      <c r="X12" s="21" t="s">
        <v>11</v>
      </c>
      <c r="Y12" s="20">
        <f t="shared" si="10"/>
        <v>-1.7820556396328315E-2</v>
      </c>
      <c r="Z12" s="20">
        <f t="shared" si="11"/>
        <v>1.6356222418169447E-2</v>
      </c>
    </row>
    <row r="13" spans="1:26" x14ac:dyDescent="0.25">
      <c r="A13" s="86" t="s">
        <v>12</v>
      </c>
      <c r="B13" s="81">
        <v>211</v>
      </c>
      <c r="C13" s="82">
        <v>165.73264613200899</v>
      </c>
      <c r="D13" s="82">
        <v>139.0875267512566</v>
      </c>
      <c r="E13" s="82">
        <v>112.18570034362769</v>
      </c>
      <c r="F13" s="82">
        <v>122.01784523394765</v>
      </c>
      <c r="G13" s="90">
        <v>130.49178699079215</v>
      </c>
      <c r="I13" s="21" t="s">
        <v>12</v>
      </c>
      <c r="J13" s="20">
        <f t="shared" si="0"/>
        <v>-4.0152235965746907E-2</v>
      </c>
      <c r="K13" s="20">
        <f t="shared" si="1"/>
        <v>4.1674595623215988E-2</v>
      </c>
      <c r="L13" s="21" t="s">
        <v>12</v>
      </c>
      <c r="M13" s="20">
        <f t="shared" si="2"/>
        <v>-3.1526296362466233E-2</v>
      </c>
      <c r="N13" s="20">
        <f t="shared" si="3"/>
        <v>3.5544448093448339E-2</v>
      </c>
      <c r="O13" s="21" t="s">
        <v>12</v>
      </c>
      <c r="P13" s="20">
        <f t="shared" si="4"/>
        <v>-2.640467916774988E-2</v>
      </c>
      <c r="Q13" s="20">
        <f t="shared" si="5"/>
        <v>2.9740478842142822E-2</v>
      </c>
      <c r="R13" s="21" t="s">
        <v>12</v>
      </c>
      <c r="S13" s="20">
        <f t="shared" si="6"/>
        <v>-2.12247228567016E-2</v>
      </c>
      <c r="T13" s="20">
        <f t="shared" si="7"/>
        <v>2.5080691695656711E-2</v>
      </c>
      <c r="U13" s="21" t="s">
        <v>12</v>
      </c>
      <c r="V13" s="20">
        <f t="shared" si="8"/>
        <v>-2.2995708860645749E-2</v>
      </c>
      <c r="W13" s="20">
        <f t="shared" si="9"/>
        <v>2.3755430183816206E-2</v>
      </c>
      <c r="X13" s="21" t="s">
        <v>12</v>
      </c>
      <c r="Y13" s="20">
        <f t="shared" si="10"/>
        <v>-2.4616326344430346E-2</v>
      </c>
      <c r="Z13" s="20">
        <f t="shared" si="11"/>
        <v>2.1850383812265447E-2</v>
      </c>
    </row>
    <row r="14" spans="1:26" x14ac:dyDescent="0.25">
      <c r="A14" s="86" t="s">
        <v>13</v>
      </c>
      <c r="B14" s="81">
        <v>223</v>
      </c>
      <c r="C14" s="82">
        <v>201.19588175650264</v>
      </c>
      <c r="D14" s="82">
        <v>157.34020250005952</v>
      </c>
      <c r="E14" s="82">
        <v>132.35925913505861</v>
      </c>
      <c r="F14" s="82">
        <v>106.62594185429981</v>
      </c>
      <c r="G14" s="90">
        <v>116.97058303952781</v>
      </c>
      <c r="I14" s="21" t="s">
        <v>13</v>
      </c>
      <c r="J14" s="20">
        <f t="shared" si="0"/>
        <v>-4.2435775451950521E-2</v>
      </c>
      <c r="K14" s="20">
        <f t="shared" si="1"/>
        <v>3.4633682207421503E-2</v>
      </c>
      <c r="L14" s="21" t="s">
        <v>13</v>
      </c>
      <c r="M14" s="20">
        <f t="shared" si="2"/>
        <v>-3.8272248366268975E-2</v>
      </c>
      <c r="N14" s="20">
        <f t="shared" si="3"/>
        <v>4.0310543509778404E-2</v>
      </c>
      <c r="O14" s="21" t="s">
        <v>13</v>
      </c>
      <c r="P14" s="20">
        <f t="shared" si="4"/>
        <v>-2.9869806906788893E-2</v>
      </c>
      <c r="Q14" s="20">
        <f t="shared" si="5"/>
        <v>3.4038911694601444E-2</v>
      </c>
      <c r="R14" s="21" t="s">
        <v>13</v>
      </c>
      <c r="S14" s="20">
        <f t="shared" si="6"/>
        <v>-2.5041414227081036E-2</v>
      </c>
      <c r="T14" s="20">
        <f t="shared" si="7"/>
        <v>2.8433978747984093E-2</v>
      </c>
      <c r="U14" s="21" t="s">
        <v>13</v>
      </c>
      <c r="V14" s="20">
        <f t="shared" si="8"/>
        <v>-2.0094922272823789E-2</v>
      </c>
      <c r="W14" s="20">
        <f t="shared" si="9"/>
        <v>2.397801593742745E-2</v>
      </c>
      <c r="X14" s="21" t="s">
        <v>13</v>
      </c>
      <c r="Y14" s="20">
        <f t="shared" si="10"/>
        <v>-2.2065649579942399E-2</v>
      </c>
      <c r="Z14" s="20">
        <f t="shared" si="11"/>
        <v>2.2901742340945327E-2</v>
      </c>
    </row>
    <row r="15" spans="1:26" x14ac:dyDescent="0.25">
      <c r="A15" s="86" t="s">
        <v>14</v>
      </c>
      <c r="B15" s="81">
        <v>148</v>
      </c>
      <c r="C15" s="82">
        <v>208.56487600336783</v>
      </c>
      <c r="D15" s="82">
        <v>186.17519822555573</v>
      </c>
      <c r="E15" s="82">
        <v>144.98915514002229</v>
      </c>
      <c r="F15" s="82">
        <v>122.29139302158291</v>
      </c>
      <c r="G15" s="90">
        <v>98.382544708262685</v>
      </c>
      <c r="I15" s="21" t="s">
        <v>14</v>
      </c>
      <c r="J15" s="20">
        <f t="shared" si="0"/>
        <v>-2.8163653663177926E-2</v>
      </c>
      <c r="K15" s="20">
        <f t="shared" si="1"/>
        <v>2.3977164605137963E-2</v>
      </c>
      <c r="L15" s="21" t="s">
        <v>14</v>
      </c>
      <c r="M15" s="20">
        <f t="shared" si="2"/>
        <v>-3.9674006571076344E-2</v>
      </c>
      <c r="N15" s="20">
        <f t="shared" si="3"/>
        <v>3.340024185812962E-2</v>
      </c>
      <c r="O15" s="21" t="s">
        <v>14</v>
      </c>
      <c r="P15" s="20">
        <f t="shared" si="4"/>
        <v>-3.5343905330415426E-2</v>
      </c>
      <c r="Q15" s="20">
        <f t="shared" si="5"/>
        <v>3.8665731197339993E-2</v>
      </c>
      <c r="R15" s="21" t="s">
        <v>14</v>
      </c>
      <c r="S15" s="20">
        <f t="shared" si="6"/>
        <v>-2.7430899175637079E-2</v>
      </c>
      <c r="T15" s="20">
        <f t="shared" si="7"/>
        <v>3.2328120868090261E-2</v>
      </c>
      <c r="U15" s="21" t="s">
        <v>14</v>
      </c>
      <c r="V15" s="20">
        <f t="shared" si="8"/>
        <v>-2.304726218280017E-2</v>
      </c>
      <c r="W15" s="20">
        <f t="shared" si="9"/>
        <v>2.6995054822434389E-2</v>
      </c>
      <c r="X15" s="21" t="s">
        <v>14</v>
      </c>
      <c r="Y15" s="20">
        <f t="shared" si="10"/>
        <v>-1.8559151368698731E-2</v>
      </c>
      <c r="Z15" s="20">
        <f t="shared" si="11"/>
        <v>2.2884650410330755E-2</v>
      </c>
    </row>
    <row r="16" spans="1:26" x14ac:dyDescent="0.25">
      <c r="A16" s="86" t="s">
        <v>15</v>
      </c>
      <c r="B16" s="81">
        <v>94</v>
      </c>
      <c r="C16" s="82">
        <v>135.956312767897</v>
      </c>
      <c r="D16" s="82">
        <v>191.50103647684602</v>
      </c>
      <c r="E16" s="82">
        <v>169.08549693884606</v>
      </c>
      <c r="F16" s="82">
        <v>131.16524950492246</v>
      </c>
      <c r="G16" s="90">
        <v>110.9482967001356</v>
      </c>
      <c r="I16" s="21" t="s">
        <v>15</v>
      </c>
      <c r="J16" s="20">
        <f t="shared" si="0"/>
        <v>-1.7887725975261656E-2</v>
      </c>
      <c r="K16" s="20">
        <f t="shared" si="1"/>
        <v>2.2454804947668886E-2</v>
      </c>
      <c r="L16" s="21" t="s">
        <v>15</v>
      </c>
      <c r="M16" s="20">
        <f t="shared" si="2"/>
        <v>-2.5862128607147435E-2</v>
      </c>
      <c r="N16" s="20">
        <f t="shared" si="3"/>
        <v>2.2497581194296689E-2</v>
      </c>
      <c r="O16" s="21" t="s">
        <v>15</v>
      </c>
      <c r="P16" s="20">
        <f t="shared" si="4"/>
        <v>-3.6354974069714718E-2</v>
      </c>
      <c r="Q16" s="20">
        <f t="shared" si="5"/>
        <v>3.1521720015845113E-2</v>
      </c>
      <c r="R16" s="21" t="s">
        <v>15</v>
      </c>
      <c r="S16" s="20">
        <f t="shared" si="6"/>
        <v>-3.1989752710212704E-2</v>
      </c>
      <c r="T16" s="20">
        <f t="shared" si="7"/>
        <v>3.6295647194507161E-2</v>
      </c>
      <c r="U16" s="21" t="s">
        <v>15</v>
      </c>
      <c r="V16" s="20">
        <f t="shared" si="8"/>
        <v>-2.4719645593364255E-2</v>
      </c>
      <c r="W16" s="20">
        <f t="shared" si="9"/>
        <v>3.0073144747831869E-2</v>
      </c>
      <c r="X16" s="21" t="s">
        <v>15</v>
      </c>
      <c r="Y16" s="20">
        <f t="shared" si="10"/>
        <v>-2.092958907154777E-2</v>
      </c>
      <c r="Z16" s="20">
        <f t="shared" si="11"/>
        <v>2.5242970874254315E-2</v>
      </c>
    </row>
    <row r="17" spans="1:26" x14ac:dyDescent="0.25">
      <c r="A17" s="86" t="s">
        <v>16</v>
      </c>
      <c r="B17" s="81">
        <v>104</v>
      </c>
      <c r="C17" s="82">
        <v>83.162736176091968</v>
      </c>
      <c r="D17" s="82">
        <v>122.07454610813694</v>
      </c>
      <c r="E17" s="82">
        <v>171.82297235592981</v>
      </c>
      <c r="F17" s="82">
        <v>150.02442546869102</v>
      </c>
      <c r="G17" s="90">
        <v>115.95101717371894</v>
      </c>
      <c r="I17" s="21" t="s">
        <v>16</v>
      </c>
      <c r="J17" s="20">
        <f t="shared" si="0"/>
        <v>-1.9790675547098003E-2</v>
      </c>
      <c r="K17" s="20">
        <f t="shared" si="1"/>
        <v>2.131303520456708E-2</v>
      </c>
      <c r="L17" s="21" t="s">
        <v>16</v>
      </c>
      <c r="M17" s="20">
        <f t="shared" si="2"/>
        <v>-1.5819533014109644E-2</v>
      </c>
      <c r="N17" s="20">
        <f t="shared" si="3"/>
        <v>2.0554167939090904E-2</v>
      </c>
      <c r="O17" s="21" t="s">
        <v>16</v>
      </c>
      <c r="P17" s="20">
        <f t="shared" si="4"/>
        <v>-2.3174897849026019E-2</v>
      </c>
      <c r="Q17" s="20">
        <f t="shared" si="5"/>
        <v>2.0581154745749314E-2</v>
      </c>
      <c r="R17" s="21" t="s">
        <v>16</v>
      </c>
      <c r="S17" s="20">
        <f t="shared" si="6"/>
        <v>-3.2507663253861924E-2</v>
      </c>
      <c r="T17" s="20">
        <f t="shared" si="7"/>
        <v>2.9014904666462855E-2</v>
      </c>
      <c r="U17" s="21" t="s">
        <v>16</v>
      </c>
      <c r="V17" s="20">
        <f t="shared" si="8"/>
        <v>-2.8273880787265646E-2</v>
      </c>
      <c r="W17" s="20">
        <f t="shared" si="9"/>
        <v>3.3256207886414514E-2</v>
      </c>
      <c r="X17" s="21" t="s">
        <v>16</v>
      </c>
      <c r="Y17" s="20">
        <f t="shared" si="10"/>
        <v>-2.1873315896258815E-2</v>
      </c>
      <c r="Z17" s="20">
        <f t="shared" si="11"/>
        <v>2.7447277884626049E-2</v>
      </c>
    </row>
    <row r="18" spans="1:26" x14ac:dyDescent="0.25">
      <c r="A18" s="86" t="s">
        <v>17</v>
      </c>
      <c r="B18" s="81">
        <v>73</v>
      </c>
      <c r="C18" s="82">
        <v>87.542540562381376</v>
      </c>
      <c r="D18" s="82">
        <v>69.226445507271677</v>
      </c>
      <c r="E18" s="82">
        <v>103.19980078580693</v>
      </c>
      <c r="F18" s="82">
        <v>145.11254175043285</v>
      </c>
      <c r="G18" s="90">
        <v>125.26057260824456</v>
      </c>
      <c r="I18" s="21" t="s">
        <v>17</v>
      </c>
      <c r="J18" s="20">
        <f t="shared" si="0"/>
        <v>-1.3891531874405328E-2</v>
      </c>
      <c r="K18" s="20">
        <f t="shared" si="1"/>
        <v>1.9219790675547098E-2</v>
      </c>
      <c r="L18" s="21" t="s">
        <v>17</v>
      </c>
      <c r="M18" s="20">
        <f t="shared" si="2"/>
        <v>-1.6652676117260286E-2</v>
      </c>
      <c r="N18" s="20">
        <f t="shared" si="3"/>
        <v>1.9330818537676878E-2</v>
      </c>
      <c r="O18" s="21" t="s">
        <v>17</v>
      </c>
      <c r="P18" s="20">
        <f t="shared" si="4"/>
        <v>-1.3142099268270398E-2</v>
      </c>
      <c r="Q18" s="20">
        <f t="shared" si="5"/>
        <v>1.8591131274073171E-2</v>
      </c>
      <c r="R18" s="21" t="s">
        <v>17</v>
      </c>
      <c r="S18" s="20">
        <f t="shared" si="6"/>
        <v>-1.9524655672125375E-2</v>
      </c>
      <c r="T18" s="20">
        <f t="shared" si="7"/>
        <v>1.8610449970701895E-2</v>
      </c>
      <c r="U18" s="21" t="s">
        <v>17</v>
      </c>
      <c r="V18" s="20">
        <f t="shared" si="8"/>
        <v>-2.7348178094140353E-2</v>
      </c>
      <c r="W18" s="20">
        <f t="shared" si="9"/>
        <v>2.6427863489471744E-2</v>
      </c>
      <c r="X18" s="21" t="s">
        <v>17</v>
      </c>
      <c r="Y18" s="20">
        <f t="shared" si="10"/>
        <v>-2.362949580598768E-2</v>
      </c>
      <c r="Z18" s="20">
        <f t="shared" si="11"/>
        <v>3.0305237261483538E-2</v>
      </c>
    </row>
    <row r="19" spans="1:26" x14ac:dyDescent="0.25">
      <c r="A19" s="86" t="s">
        <v>18</v>
      </c>
      <c r="B19" s="81">
        <v>53</v>
      </c>
      <c r="C19" s="82">
        <v>56.266830181343849</v>
      </c>
      <c r="D19" s="82">
        <v>67.670721859062382</v>
      </c>
      <c r="E19" s="82">
        <v>52.898708828101881</v>
      </c>
      <c r="F19" s="82">
        <v>80.139182251465911</v>
      </c>
      <c r="G19" s="90">
        <v>112.54199330314889</v>
      </c>
      <c r="I19" s="21" t="s">
        <v>18</v>
      </c>
      <c r="J19" s="20">
        <f t="shared" si="0"/>
        <v>-1.0085632730732635E-2</v>
      </c>
      <c r="K19" s="20">
        <f t="shared" si="1"/>
        <v>1.4272121788772598E-2</v>
      </c>
      <c r="L19" s="21" t="s">
        <v>18</v>
      </c>
      <c r="M19" s="20">
        <f t="shared" si="2"/>
        <v>-1.0703291144345062E-2</v>
      </c>
      <c r="N19" s="20">
        <f t="shared" si="3"/>
        <v>1.6510769915141464E-2</v>
      </c>
      <c r="O19" s="21" t="s">
        <v>18</v>
      </c>
      <c r="P19" s="20">
        <f t="shared" si="4"/>
        <v>-1.2846757300775986E-2</v>
      </c>
      <c r="Q19" s="20">
        <f t="shared" si="5"/>
        <v>1.6521865733950127E-2</v>
      </c>
      <c r="R19" s="21" t="s">
        <v>18</v>
      </c>
      <c r="S19" s="20">
        <f t="shared" si="6"/>
        <v>-1.0008052995299513E-2</v>
      </c>
      <c r="T19" s="20">
        <f t="shared" si="7"/>
        <v>1.5850957739860623E-2</v>
      </c>
      <c r="U19" s="21" t="s">
        <v>18</v>
      </c>
      <c r="V19" s="20">
        <f t="shared" si="8"/>
        <v>-1.5103178554346588E-2</v>
      </c>
      <c r="W19" s="20">
        <f t="shared" si="9"/>
        <v>1.5880035736443456E-2</v>
      </c>
      <c r="X19" s="21" t="s">
        <v>18</v>
      </c>
      <c r="Y19" s="20">
        <f t="shared" si="10"/>
        <v>-2.1230228342251856E-2</v>
      </c>
      <c r="Z19" s="20">
        <f t="shared" si="11"/>
        <v>2.2837092268909648E-2</v>
      </c>
    </row>
    <row r="20" spans="1:26" ht="15.75" thickBot="1" x14ac:dyDescent="0.3">
      <c r="A20" s="87" t="s">
        <v>19</v>
      </c>
      <c r="B20" s="83">
        <v>66</v>
      </c>
      <c r="C20" s="84">
        <v>76.907676452741526</v>
      </c>
      <c r="D20" s="84">
        <v>85.988030722064309</v>
      </c>
      <c r="E20" s="84">
        <v>99.292094885932471</v>
      </c>
      <c r="F20" s="84">
        <v>97.977127592027657</v>
      </c>
      <c r="G20" s="91">
        <v>115.16026791324596</v>
      </c>
      <c r="I20" s="21" t="s">
        <v>19</v>
      </c>
      <c r="J20" s="20">
        <f t="shared" si="0"/>
        <v>-1.2559467174119886E-2</v>
      </c>
      <c r="K20" s="20">
        <f t="shared" si="1"/>
        <v>2.2454804947668886E-2</v>
      </c>
      <c r="L20" s="21" t="s">
        <v>19</v>
      </c>
      <c r="M20" s="20">
        <f t="shared" si="2"/>
        <v>-1.4629671685001316E-2</v>
      </c>
      <c r="N20" s="20">
        <f t="shared" si="3"/>
        <v>2.9389731350792484E-2</v>
      </c>
      <c r="O20" s="21" t="s">
        <v>19</v>
      </c>
      <c r="P20" s="20">
        <f t="shared" si="4"/>
        <v>-1.6324155131058258E-2</v>
      </c>
      <c r="Q20" s="20">
        <f t="shared" si="5"/>
        <v>3.6635685996413252E-2</v>
      </c>
      <c r="R20" s="21" t="s">
        <v>19</v>
      </c>
      <c r="S20" s="20">
        <f t="shared" si="6"/>
        <v>-1.8785345987590841E-2</v>
      </c>
      <c r="T20" s="20">
        <f t="shared" si="7"/>
        <v>4.2300759241059166E-2</v>
      </c>
      <c r="U20" s="21" t="s">
        <v>19</v>
      </c>
      <c r="V20" s="20">
        <f t="shared" si="8"/>
        <v>-1.8464950735597549E-2</v>
      </c>
      <c r="W20" s="20">
        <f t="shared" si="9"/>
        <v>4.6199350891162949E-2</v>
      </c>
      <c r="X20" s="21" t="s">
        <v>19</v>
      </c>
      <c r="Y20" s="20">
        <f t="shared" si="10"/>
        <v>-2.1724146800629882E-2</v>
      </c>
      <c r="Z20" s="20">
        <f t="shared" si="11"/>
        <v>4.9535650931726259E-2</v>
      </c>
    </row>
    <row r="21" spans="1:26" ht="15.75" thickTop="1" x14ac:dyDescent="0.25">
      <c r="A21" s="86" t="s">
        <v>20</v>
      </c>
      <c r="B21" s="81">
        <v>2553</v>
      </c>
      <c r="C21" s="82">
        <v>2542.8419060285737</v>
      </c>
      <c r="D21" s="82">
        <v>2537.4901235616912</v>
      </c>
      <c r="E21" s="82">
        <v>2536.7143418804008</v>
      </c>
      <c r="F21" s="82">
        <v>2537.79186387665</v>
      </c>
      <c r="G21" s="90">
        <v>2525.2073662977441</v>
      </c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 x14ac:dyDescent="0.25">
      <c r="A22" s="78"/>
      <c r="B22" s="78"/>
      <c r="C22" s="78"/>
      <c r="D22" s="78"/>
      <c r="E22" s="78"/>
      <c r="F22" s="78"/>
      <c r="G22" s="78"/>
    </row>
    <row r="23" spans="1:26" x14ac:dyDescent="0.25">
      <c r="A23" s="922" t="s">
        <v>41</v>
      </c>
      <c r="B23" s="923"/>
      <c r="C23" s="923"/>
      <c r="D23" s="923"/>
      <c r="E23" s="923"/>
      <c r="F23" s="923"/>
      <c r="G23" s="924"/>
    </row>
    <row r="24" spans="1:26" x14ac:dyDescent="0.25">
      <c r="A24" s="85" t="s">
        <v>1</v>
      </c>
      <c r="B24" s="79">
        <v>2010</v>
      </c>
      <c r="C24" s="79">
        <v>2015</v>
      </c>
      <c r="D24" s="79">
        <v>2020</v>
      </c>
      <c r="E24" s="79">
        <v>2025</v>
      </c>
      <c r="F24" s="79">
        <v>2030</v>
      </c>
      <c r="G24" s="88">
        <v>2035</v>
      </c>
      <c r="Q24" s="919" t="s">
        <v>223</v>
      </c>
      <c r="R24" s="918"/>
      <c r="S24" s="920">
        <f>(SUM(B$48:B$50,B$61:B$65)/SUM(B$51:B$60))*100</f>
        <v>61.543190900707032</v>
      </c>
    </row>
    <row r="25" spans="1:26" x14ac:dyDescent="0.25">
      <c r="A25" s="85" t="s">
        <v>2</v>
      </c>
      <c r="B25" s="79">
        <v>186</v>
      </c>
      <c r="C25" s="80">
        <v>157.72280633758632</v>
      </c>
      <c r="D25" s="80">
        <v>172.46139446778687</v>
      </c>
      <c r="E25" s="80">
        <v>184.66420322898693</v>
      </c>
      <c r="F25" s="80">
        <v>192.96656443652836</v>
      </c>
      <c r="G25" s="89">
        <v>188.27986271587309</v>
      </c>
      <c r="Q25" s="919" t="s">
        <v>224</v>
      </c>
      <c r="R25" s="918"/>
      <c r="S25" s="920">
        <f>(SUM(B$48:B$50)/SUM(B$51:B$60))*100</f>
        <v>33.446049800184447</v>
      </c>
    </row>
    <row r="26" spans="1:26" x14ac:dyDescent="0.25">
      <c r="A26" s="85" t="s">
        <v>3</v>
      </c>
      <c r="B26" s="79">
        <v>172</v>
      </c>
      <c r="C26" s="80">
        <v>181.19292146801621</v>
      </c>
      <c r="D26" s="80">
        <v>152.70679334696848</v>
      </c>
      <c r="E26" s="80">
        <v>168.19435288464314</v>
      </c>
      <c r="F26" s="80">
        <v>179.98607988186367</v>
      </c>
      <c r="G26" s="89">
        <v>187.98449822356912</v>
      </c>
      <c r="Q26" s="919" t="s">
        <v>225</v>
      </c>
      <c r="R26" s="918"/>
      <c r="S26" s="920">
        <f>(SUM(B$61:B$65)/SUM(B$51:B$60))*100</f>
        <v>28.097141100522592</v>
      </c>
    </row>
    <row r="27" spans="1:26" x14ac:dyDescent="0.25">
      <c r="A27" s="85" t="s">
        <v>4</v>
      </c>
      <c r="B27" s="79">
        <v>189</v>
      </c>
      <c r="C27" s="80">
        <v>166.82403104958362</v>
      </c>
      <c r="D27" s="80">
        <v>176.60188709276807</v>
      </c>
      <c r="E27" s="80">
        <v>147.88811028552718</v>
      </c>
      <c r="F27" s="80">
        <v>164.13959256149917</v>
      </c>
      <c r="G27" s="89">
        <v>175.50801252916753</v>
      </c>
      <c r="Q27" s="919" t="s">
        <v>226</v>
      </c>
      <c r="R27" s="918"/>
      <c r="S27" s="920">
        <f>(SUM(B$61:B$65)/SUM(B$48:B$50))*100</f>
        <v>84.007352941176478</v>
      </c>
    </row>
    <row r="28" spans="1:26" x14ac:dyDescent="0.25">
      <c r="A28" s="85" t="s">
        <v>5</v>
      </c>
      <c r="B28" s="79">
        <v>201</v>
      </c>
      <c r="C28" s="80">
        <v>183.37826381844843</v>
      </c>
      <c r="D28" s="80">
        <v>161.70489585389629</v>
      </c>
      <c r="E28" s="80">
        <v>172.05477767570366</v>
      </c>
      <c r="F28" s="80">
        <v>143.12210456539194</v>
      </c>
      <c r="G28" s="89">
        <v>160.13162724583651</v>
      </c>
      <c r="Q28" s="919" t="s">
        <v>227</v>
      </c>
      <c r="R28" s="918"/>
      <c r="S28" s="921">
        <f>(B$21/B$43)*100</f>
        <v>94.48556624722427</v>
      </c>
    </row>
    <row r="29" spans="1:26" x14ac:dyDescent="0.25">
      <c r="A29" s="85" t="s">
        <v>6</v>
      </c>
      <c r="B29" s="79">
        <v>106</v>
      </c>
      <c r="C29" s="80">
        <v>197.99740380047083</v>
      </c>
      <c r="D29" s="80">
        <v>177.94236933730176</v>
      </c>
      <c r="E29" s="80">
        <v>156.83186108697828</v>
      </c>
      <c r="F29" s="80">
        <v>167.74787738356915</v>
      </c>
      <c r="G29" s="89">
        <v>138.56894828748869</v>
      </c>
      <c r="Q29" s="919" t="s">
        <v>228</v>
      </c>
      <c r="R29" s="918"/>
      <c r="S29" s="921">
        <f>(SUM(B$48)/SUM(B$28:B$33))*1000</f>
        <v>405.94059405940595</v>
      </c>
    </row>
    <row r="30" spans="1:26" x14ac:dyDescent="0.25">
      <c r="A30" s="85" t="s">
        <v>7</v>
      </c>
      <c r="B30" s="79">
        <v>138</v>
      </c>
      <c r="C30" s="80">
        <v>102.19001697940963</v>
      </c>
      <c r="D30" s="80">
        <v>195.02661169923792</v>
      </c>
      <c r="E30" s="80">
        <v>172.53489000816626</v>
      </c>
      <c r="F30" s="80">
        <v>152.06443531572435</v>
      </c>
      <c r="G30" s="89">
        <v>163.52446634704663</v>
      </c>
      <c r="Q30" s="919" t="s">
        <v>229</v>
      </c>
      <c r="R30" s="918"/>
      <c r="S30" s="921">
        <f>(SUM(B$52:B$54)/SUM(B$48:B$51,B$55:B$65))*100</f>
        <v>17.957351290684624</v>
      </c>
    </row>
    <row r="31" spans="1:26" x14ac:dyDescent="0.25">
      <c r="A31" s="85" t="s">
        <v>8</v>
      </c>
      <c r="B31" s="79">
        <v>145</v>
      </c>
      <c r="C31" s="80">
        <v>133.62050129633016</v>
      </c>
      <c r="D31" s="80">
        <v>98.24904449456487</v>
      </c>
      <c r="E31" s="80">
        <v>191.68540571459005</v>
      </c>
      <c r="F31" s="80">
        <v>166.81195170754611</v>
      </c>
      <c r="G31" s="89">
        <v>147.09400693237546</v>
      </c>
      <c r="Q31" s="918"/>
      <c r="R31" s="918"/>
      <c r="S31" s="904"/>
    </row>
    <row r="32" spans="1:26" x14ac:dyDescent="0.25">
      <c r="A32" s="85" t="s">
        <v>9</v>
      </c>
      <c r="B32" s="79">
        <v>149</v>
      </c>
      <c r="C32" s="80">
        <v>140.26579304946566</v>
      </c>
      <c r="D32" s="80">
        <v>129.1803914609539</v>
      </c>
      <c r="E32" s="80">
        <v>94.29758625044677</v>
      </c>
      <c r="F32" s="80">
        <v>188.17689821212912</v>
      </c>
      <c r="G32" s="89">
        <v>160.96728944720476</v>
      </c>
      <c r="Q32" s="904"/>
      <c r="R32" s="904"/>
      <c r="S32" s="904"/>
    </row>
    <row r="33" spans="1:19" x14ac:dyDescent="0.25">
      <c r="A33" s="85" t="s">
        <v>10</v>
      </c>
      <c r="B33" s="79">
        <v>170</v>
      </c>
      <c r="C33" s="80">
        <v>143.76777419741586</v>
      </c>
      <c r="D33" s="80">
        <v>135.77508069131022</v>
      </c>
      <c r="E33" s="80">
        <v>124.96210711809178</v>
      </c>
      <c r="F33" s="80">
        <v>90.542678866997647</v>
      </c>
      <c r="G33" s="89">
        <v>184.89985922644664</v>
      </c>
      <c r="Q33" s="904"/>
      <c r="R33" s="904"/>
      <c r="S33" s="904"/>
    </row>
    <row r="34" spans="1:19" x14ac:dyDescent="0.25">
      <c r="A34" s="86" t="s">
        <v>11</v>
      </c>
      <c r="B34" s="81">
        <v>195</v>
      </c>
      <c r="C34" s="82">
        <v>163.57257774969872</v>
      </c>
      <c r="D34" s="82">
        <v>138.36941185517713</v>
      </c>
      <c r="E34" s="82">
        <v>131.11324615490165</v>
      </c>
      <c r="F34" s="82">
        <v>120.58343259811073</v>
      </c>
      <c r="G34" s="90">
        <v>86.704760974567691</v>
      </c>
      <c r="Q34" s="904"/>
      <c r="R34" s="904"/>
      <c r="S34" s="904"/>
    </row>
    <row r="35" spans="1:19" x14ac:dyDescent="0.25">
      <c r="A35" s="86" t="s">
        <v>12</v>
      </c>
      <c r="B35" s="81">
        <v>219</v>
      </c>
      <c r="C35" s="82">
        <v>186.85593036682997</v>
      </c>
      <c r="D35" s="82">
        <v>156.65896261311104</v>
      </c>
      <c r="E35" s="82">
        <v>132.56686468777355</v>
      </c>
      <c r="F35" s="82">
        <v>126.04901293542201</v>
      </c>
      <c r="G35" s="90">
        <v>115.82945359929084</v>
      </c>
      <c r="Q35" s="904"/>
      <c r="R35" s="904"/>
      <c r="S35" s="904"/>
    </row>
    <row r="36" spans="1:19" x14ac:dyDescent="0.25">
      <c r="A36" s="86" t="s">
        <v>13</v>
      </c>
      <c r="B36" s="81">
        <v>182</v>
      </c>
      <c r="C36" s="82">
        <v>211.91112860465523</v>
      </c>
      <c r="D36" s="82">
        <v>179.30110079462816</v>
      </c>
      <c r="E36" s="82">
        <v>150.29104695193845</v>
      </c>
      <c r="F36" s="82">
        <v>127.2300782463461</v>
      </c>
      <c r="G36" s="90">
        <v>121.40273253847295</v>
      </c>
      <c r="Q36" s="904"/>
      <c r="R36" s="904"/>
      <c r="S36" s="904"/>
    </row>
    <row r="37" spans="1:19" x14ac:dyDescent="0.25">
      <c r="A37" s="86" t="s">
        <v>14</v>
      </c>
      <c r="B37" s="81">
        <v>126</v>
      </c>
      <c r="C37" s="82">
        <v>175.58391258375775</v>
      </c>
      <c r="D37" s="82">
        <v>203.67302659126429</v>
      </c>
      <c r="E37" s="82">
        <v>170.87398053986942</v>
      </c>
      <c r="F37" s="82">
        <v>143.23882952974711</v>
      </c>
      <c r="G37" s="90">
        <v>121.31212776919052</v>
      </c>
      <c r="Q37" s="904"/>
      <c r="R37" s="904"/>
      <c r="S37" s="904"/>
    </row>
    <row r="38" spans="1:19" x14ac:dyDescent="0.25">
      <c r="A38" s="86" t="s">
        <v>15</v>
      </c>
      <c r="B38" s="81">
        <v>118</v>
      </c>
      <c r="C38" s="82">
        <v>118.26900375584856</v>
      </c>
      <c r="D38" s="82">
        <v>166.04170980817455</v>
      </c>
      <c r="E38" s="82">
        <v>191.84479474394382</v>
      </c>
      <c r="F38" s="82">
        <v>159.57152457338998</v>
      </c>
      <c r="G38" s="90">
        <v>133.8136459619719</v>
      </c>
      <c r="Q38" s="904"/>
      <c r="R38" s="904"/>
      <c r="S38" s="904"/>
    </row>
    <row r="39" spans="1:19" x14ac:dyDescent="0.25">
      <c r="A39" s="86" t="s">
        <v>16</v>
      </c>
      <c r="B39" s="81">
        <v>112</v>
      </c>
      <c r="C39" s="82">
        <v>108.05254770245885</v>
      </c>
      <c r="D39" s="82">
        <v>108.41191794397778</v>
      </c>
      <c r="E39" s="82">
        <v>153.36159734038452</v>
      </c>
      <c r="F39" s="82">
        <v>176.46121941894188</v>
      </c>
      <c r="G39" s="90">
        <v>145.49873482677808</v>
      </c>
      <c r="Q39" s="904"/>
      <c r="R39" s="904"/>
      <c r="S39" s="904"/>
    </row>
    <row r="40" spans="1:19" x14ac:dyDescent="0.25">
      <c r="A40" s="86" t="s">
        <v>17</v>
      </c>
      <c r="B40" s="81">
        <v>101</v>
      </c>
      <c r="C40" s="82">
        <v>101.62144234490917</v>
      </c>
      <c r="D40" s="82">
        <v>97.929403042208151</v>
      </c>
      <c r="E40" s="82">
        <v>98.367661984053512</v>
      </c>
      <c r="F40" s="82">
        <v>140.22924784201265</v>
      </c>
      <c r="G40" s="90">
        <v>160.64885190822494</v>
      </c>
      <c r="Q40" s="904"/>
      <c r="R40" s="904"/>
      <c r="S40" s="904"/>
    </row>
    <row r="41" spans="1:19" x14ac:dyDescent="0.25">
      <c r="A41" s="86" t="s">
        <v>18</v>
      </c>
      <c r="B41" s="81">
        <v>75</v>
      </c>
      <c r="C41" s="82">
        <v>86.796544581461262</v>
      </c>
      <c r="D41" s="82">
        <v>87.029477906255678</v>
      </c>
      <c r="E41" s="82">
        <v>83.782050167125547</v>
      </c>
      <c r="F41" s="82">
        <v>84.261274768309264</v>
      </c>
      <c r="G41" s="90">
        <v>121.0600208230456</v>
      </c>
      <c r="Q41" s="904"/>
      <c r="R41" s="904"/>
      <c r="S41" s="904"/>
    </row>
    <row r="42" spans="1:19" ht="15.75" thickBot="1" x14ac:dyDescent="0.3">
      <c r="A42" s="87" t="s">
        <v>19</v>
      </c>
      <c r="B42" s="83">
        <v>118</v>
      </c>
      <c r="C42" s="84">
        <v>154.5007979965163</v>
      </c>
      <c r="D42" s="84">
        <v>192.97969589800519</v>
      </c>
      <c r="E42" s="84">
        <v>223.58550133091717</v>
      </c>
      <c r="F42" s="84">
        <v>245.13900750387495</v>
      </c>
      <c r="G42" s="91">
        <v>262.58977555745605</v>
      </c>
      <c r="Q42" s="904"/>
      <c r="R42" s="904"/>
      <c r="S42" s="904"/>
    </row>
    <row r="43" spans="1:19" ht="15.75" thickTop="1" x14ac:dyDescent="0.25">
      <c r="A43" s="86" t="s">
        <v>20</v>
      </c>
      <c r="B43" s="81">
        <v>2702</v>
      </c>
      <c r="C43" s="82">
        <v>2714.1233976828621</v>
      </c>
      <c r="D43" s="82">
        <v>2730.0431748975893</v>
      </c>
      <c r="E43" s="82">
        <v>2748.9000381540418</v>
      </c>
      <c r="F43" s="82">
        <v>2768.3218103474037</v>
      </c>
      <c r="G43" s="90">
        <v>2775.8186749140077</v>
      </c>
      <c r="Q43" s="904"/>
      <c r="R43" s="904"/>
      <c r="S43" s="904"/>
    </row>
    <row r="44" spans="1:19" x14ac:dyDescent="0.25">
      <c r="A44" s="78"/>
      <c r="B44" s="78"/>
      <c r="C44" s="78"/>
      <c r="D44" s="78"/>
      <c r="E44" s="78"/>
      <c r="F44" s="78"/>
      <c r="G44" s="78"/>
      <c r="Q44" s="919" t="s">
        <v>223</v>
      </c>
      <c r="R44" s="918"/>
      <c r="S44" s="920">
        <f>(SUM(C$48:C$50,C$61:C$65)/SUM(C$51:C$60))*100</f>
        <v>62.305115162600607</v>
      </c>
    </row>
    <row r="45" spans="1:19" x14ac:dyDescent="0.25">
      <c r="A45" s="78"/>
      <c r="B45" s="78"/>
      <c r="C45" s="78"/>
      <c r="D45" s="78"/>
      <c r="E45" s="78"/>
      <c r="F45" s="78"/>
      <c r="G45" s="78"/>
      <c r="Q45" s="919" t="s">
        <v>224</v>
      </c>
      <c r="R45" s="918"/>
      <c r="S45" s="920">
        <f>(SUM(C$48:C$50)/SUM(C$51:C$60))*100</f>
        <v>31.150588334610223</v>
      </c>
    </row>
    <row r="46" spans="1:19" x14ac:dyDescent="0.25">
      <c r="A46" s="922" t="s">
        <v>42</v>
      </c>
      <c r="B46" s="923"/>
      <c r="C46" s="923"/>
      <c r="D46" s="923"/>
      <c r="E46" s="923"/>
      <c r="F46" s="923"/>
      <c r="G46" s="924"/>
      <c r="Q46" s="919" t="s">
        <v>225</v>
      </c>
      <c r="R46" s="918"/>
      <c r="S46" s="920">
        <f>(SUM(C$61:C$65)/SUM(C$51:C$60))*100</f>
        <v>31.154526827990388</v>
      </c>
    </row>
    <row r="47" spans="1:19" x14ac:dyDescent="0.25">
      <c r="A47" s="85" t="s">
        <v>1</v>
      </c>
      <c r="B47" s="79">
        <v>2010</v>
      </c>
      <c r="C47" s="79">
        <v>2015</v>
      </c>
      <c r="D47" s="79">
        <v>2020</v>
      </c>
      <c r="E47" s="79">
        <v>2025</v>
      </c>
      <c r="F47" s="79">
        <v>2030</v>
      </c>
      <c r="G47" s="88">
        <v>2035</v>
      </c>
      <c r="Q47" s="919" t="s">
        <v>226</v>
      </c>
      <c r="R47" s="918"/>
      <c r="S47" s="920">
        <f>(SUM(C$61:C$65)/SUM(C$48:C$50))*100</f>
        <v>100.01264339966185</v>
      </c>
    </row>
    <row r="48" spans="1:19" x14ac:dyDescent="0.25">
      <c r="A48" s="85" t="s">
        <v>2</v>
      </c>
      <c r="B48" s="79">
        <v>369</v>
      </c>
      <c r="C48" s="80">
        <v>321.95765638323701</v>
      </c>
      <c r="D48" s="80">
        <v>351.96125111069387</v>
      </c>
      <c r="E48" s="80">
        <v>376.86573314089782</v>
      </c>
      <c r="F48" s="80">
        <v>393.80931493939147</v>
      </c>
      <c r="G48" s="89">
        <v>384.24461779238305</v>
      </c>
      <c r="Q48" s="919" t="s">
        <v>227</v>
      </c>
      <c r="R48" s="918"/>
      <c r="S48" s="921">
        <f>(C$21/C$43)*100</f>
        <v>93.689251866716262</v>
      </c>
    </row>
    <row r="49" spans="1:19" x14ac:dyDescent="0.25">
      <c r="A49" s="85" t="s">
        <v>3</v>
      </c>
      <c r="B49" s="79">
        <v>338</v>
      </c>
      <c r="C49" s="80">
        <v>359.28230810027628</v>
      </c>
      <c r="D49" s="80">
        <v>311.76078351210975</v>
      </c>
      <c r="E49" s="80">
        <v>342.98806586028638</v>
      </c>
      <c r="F49" s="80">
        <v>367.04514702102654</v>
      </c>
      <c r="G49" s="89">
        <v>383.3560043330325</v>
      </c>
      <c r="Q49" s="919" t="s">
        <v>228</v>
      </c>
      <c r="R49" s="918"/>
      <c r="S49" s="921">
        <f>(SUM(C$48)/SUM(C$28:C$33))*1000</f>
        <v>357.24655974409404</v>
      </c>
    </row>
    <row r="50" spans="1:19" x14ac:dyDescent="0.25">
      <c r="A50" s="85" t="s">
        <v>4</v>
      </c>
      <c r="B50" s="79">
        <v>381</v>
      </c>
      <c r="C50" s="80">
        <v>327.70890260048753</v>
      </c>
      <c r="D50" s="80">
        <v>350.40669493938833</v>
      </c>
      <c r="E50" s="80">
        <v>302.3227327656756</v>
      </c>
      <c r="F50" s="80">
        <v>334.84279768078227</v>
      </c>
      <c r="G50" s="89">
        <v>358.06313380814402</v>
      </c>
      <c r="Q50" s="919" t="s">
        <v>229</v>
      </c>
      <c r="R50" s="918"/>
      <c r="S50" s="921">
        <f>(SUM(C$52:C$54)/SUM(C$48:C$51,C$55:C$65))*100</f>
        <v>19.710385328588369</v>
      </c>
    </row>
    <row r="51" spans="1:19" x14ac:dyDescent="0.25">
      <c r="A51" s="85" t="s">
        <v>5</v>
      </c>
      <c r="B51" s="79">
        <v>375</v>
      </c>
      <c r="C51" s="80">
        <v>370.61209306667854</v>
      </c>
      <c r="D51" s="80">
        <v>317.49405756071064</v>
      </c>
      <c r="E51" s="80">
        <v>341.6008255317663</v>
      </c>
      <c r="F51" s="80">
        <v>292.96092692953056</v>
      </c>
      <c r="G51" s="89">
        <v>326.76528519426415</v>
      </c>
      <c r="Q51" s="904"/>
      <c r="R51" s="904"/>
      <c r="S51" s="904"/>
    </row>
    <row r="52" spans="1:19" x14ac:dyDescent="0.25">
      <c r="A52" s="85" t="s">
        <v>6</v>
      </c>
      <c r="B52" s="79">
        <v>223</v>
      </c>
      <c r="C52" s="80">
        <v>368.06064620142683</v>
      </c>
      <c r="D52" s="80">
        <v>359.76511584028265</v>
      </c>
      <c r="E52" s="80">
        <v>307.05462143198662</v>
      </c>
      <c r="F52" s="80">
        <v>332.51623360186437</v>
      </c>
      <c r="G52" s="89">
        <v>283.35451255758937</v>
      </c>
      <c r="Q52" s="904"/>
      <c r="R52" s="904"/>
      <c r="S52" s="904"/>
    </row>
    <row r="53" spans="1:19" x14ac:dyDescent="0.25">
      <c r="A53" s="85" t="s">
        <v>7</v>
      </c>
      <c r="B53" s="79">
        <v>292</v>
      </c>
      <c r="C53" s="80">
        <v>214.13195506031806</v>
      </c>
      <c r="D53" s="80">
        <v>360.72012798654623</v>
      </c>
      <c r="E53" s="80">
        <v>348.46927090217582</v>
      </c>
      <c r="F53" s="80">
        <v>296.40065816927961</v>
      </c>
      <c r="G53" s="89">
        <v>323.13923023343943</v>
      </c>
      <c r="Q53" s="904"/>
      <c r="R53" s="904"/>
      <c r="S53" s="904"/>
    </row>
    <row r="54" spans="1:19" x14ac:dyDescent="0.25">
      <c r="A54" s="85" t="s">
        <v>8</v>
      </c>
      <c r="B54" s="79">
        <v>285</v>
      </c>
      <c r="C54" s="80">
        <v>283.36982684971963</v>
      </c>
      <c r="D54" s="80">
        <v>205.82432314647968</v>
      </c>
      <c r="E54" s="80">
        <v>353.95935074200986</v>
      </c>
      <c r="F54" s="80">
        <v>337.85310004914311</v>
      </c>
      <c r="G54" s="89">
        <v>286.42916111435659</v>
      </c>
      <c r="Q54" s="904"/>
      <c r="R54" s="904"/>
      <c r="S54" s="904"/>
    </row>
    <row r="55" spans="1:19" x14ac:dyDescent="0.25">
      <c r="A55" s="85" t="s">
        <v>9</v>
      </c>
      <c r="B55" s="79">
        <v>277</v>
      </c>
      <c r="C55" s="80">
        <v>276.14197408016184</v>
      </c>
      <c r="D55" s="80">
        <v>274.54771669744088</v>
      </c>
      <c r="E55" s="80">
        <v>197.46087691250767</v>
      </c>
      <c r="F55" s="80">
        <v>346.89107045846242</v>
      </c>
      <c r="G55" s="89">
        <v>326.94883440507544</v>
      </c>
      <c r="Q55" s="904"/>
      <c r="R55" s="904"/>
      <c r="S55" s="904"/>
    </row>
    <row r="56" spans="1:19" x14ac:dyDescent="0.25">
      <c r="A56" s="85" t="s">
        <v>10</v>
      </c>
      <c r="B56" s="79">
        <v>322</v>
      </c>
      <c r="C56" s="80">
        <v>266.65195274332655</v>
      </c>
      <c r="D56" s="80">
        <v>267.24673229278437</v>
      </c>
      <c r="E56" s="80">
        <v>265.62416247868794</v>
      </c>
      <c r="F56" s="80">
        <v>189.12082083246059</v>
      </c>
      <c r="G56" s="89">
        <v>339.69086185157198</v>
      </c>
      <c r="Q56" s="904"/>
      <c r="R56" s="904"/>
      <c r="S56" s="904"/>
    </row>
    <row r="57" spans="1:19" x14ac:dyDescent="0.25">
      <c r="A57" s="86" t="s">
        <v>11</v>
      </c>
      <c r="B57" s="81">
        <v>370</v>
      </c>
      <c r="C57" s="82">
        <v>310.12718065703166</v>
      </c>
      <c r="D57" s="82">
        <v>256.71749262496729</v>
      </c>
      <c r="E57" s="82">
        <v>258.76205410911655</v>
      </c>
      <c r="F57" s="82">
        <v>257.13970304669948</v>
      </c>
      <c r="G57" s="90">
        <v>181.17199450038675</v>
      </c>
      <c r="Q57" s="904"/>
      <c r="R57" s="904"/>
      <c r="S57" s="904"/>
    </row>
    <row r="58" spans="1:19" x14ac:dyDescent="0.25">
      <c r="A58" s="86" t="s">
        <v>12</v>
      </c>
      <c r="B58" s="81">
        <v>430</v>
      </c>
      <c r="C58" s="82">
        <v>352.58857649883896</v>
      </c>
      <c r="D58" s="82">
        <v>295.74648936436768</v>
      </c>
      <c r="E58" s="82">
        <v>244.75256503140122</v>
      </c>
      <c r="F58" s="82">
        <v>248.06685816936965</v>
      </c>
      <c r="G58" s="90">
        <v>246.32124059008299</v>
      </c>
      <c r="Q58" s="904"/>
      <c r="R58" s="904"/>
      <c r="S58" s="904"/>
    </row>
    <row r="59" spans="1:19" x14ac:dyDescent="0.25">
      <c r="A59" s="86" t="s">
        <v>13</v>
      </c>
      <c r="B59" s="81">
        <v>405</v>
      </c>
      <c r="C59" s="82">
        <v>413.1070103611579</v>
      </c>
      <c r="D59" s="82">
        <v>336.64130329468765</v>
      </c>
      <c r="E59" s="82">
        <v>282.65030608699703</v>
      </c>
      <c r="F59" s="82">
        <v>233.85602010064591</v>
      </c>
      <c r="G59" s="90">
        <v>238.37331557800076</v>
      </c>
      <c r="Q59" s="904"/>
      <c r="R59" s="904"/>
      <c r="S59" s="904"/>
    </row>
    <row r="60" spans="1:19" x14ac:dyDescent="0.25">
      <c r="A60" s="86" t="s">
        <v>14</v>
      </c>
      <c r="B60" s="81">
        <v>274</v>
      </c>
      <c r="C60" s="82">
        <v>384.14878858712558</v>
      </c>
      <c r="D60" s="82">
        <v>389.84822481681999</v>
      </c>
      <c r="E60" s="82">
        <v>315.86313567989168</v>
      </c>
      <c r="F60" s="82">
        <v>265.53022255132998</v>
      </c>
      <c r="G60" s="90">
        <v>219.6946724774532</v>
      </c>
      <c r="Q60" s="904"/>
      <c r="R60" s="904"/>
      <c r="S60" s="904"/>
    </row>
    <row r="61" spans="1:19" x14ac:dyDescent="0.25">
      <c r="A61" s="86" t="s">
        <v>15</v>
      </c>
      <c r="B61" s="81">
        <v>212</v>
      </c>
      <c r="C61" s="82">
        <v>254.22531652374556</v>
      </c>
      <c r="D61" s="82">
        <v>357.5427462850206</v>
      </c>
      <c r="E61" s="82">
        <v>360.93029168278986</v>
      </c>
      <c r="F61" s="82">
        <v>290.73677407831246</v>
      </c>
      <c r="G61" s="90">
        <v>244.76194266210751</v>
      </c>
      <c r="Q61" s="904"/>
      <c r="R61" s="904"/>
      <c r="S61" s="904"/>
    </row>
    <row r="62" spans="1:19" x14ac:dyDescent="0.25">
      <c r="A62" s="86" t="s">
        <v>16</v>
      </c>
      <c r="B62" s="81">
        <v>216</v>
      </c>
      <c r="C62" s="82">
        <v>191.21528387855082</v>
      </c>
      <c r="D62" s="82">
        <v>230.48646405211474</v>
      </c>
      <c r="E62" s="82">
        <v>325.18456969631433</v>
      </c>
      <c r="F62" s="82">
        <v>326.48564488763293</v>
      </c>
      <c r="G62" s="90">
        <v>261.44975200049703</v>
      </c>
      <c r="Q62" s="904"/>
      <c r="R62" s="904"/>
      <c r="S62" s="904"/>
    </row>
    <row r="63" spans="1:19" x14ac:dyDescent="0.25">
      <c r="A63" s="86" t="s">
        <v>17</v>
      </c>
      <c r="B63" s="81">
        <v>174</v>
      </c>
      <c r="C63" s="82">
        <v>189.16398290729055</v>
      </c>
      <c r="D63" s="82">
        <v>167.15584854947983</v>
      </c>
      <c r="E63" s="82">
        <v>201.56746276986044</v>
      </c>
      <c r="F63" s="82">
        <v>285.34178959244548</v>
      </c>
      <c r="G63" s="90">
        <v>285.90942451646947</v>
      </c>
      <c r="Q63" s="904"/>
      <c r="R63" s="904"/>
      <c r="S63" s="904"/>
    </row>
    <row r="64" spans="1:19" x14ac:dyDescent="0.25">
      <c r="A64" s="86" t="s">
        <v>18</v>
      </c>
      <c r="B64" s="81">
        <v>128</v>
      </c>
      <c r="C64" s="82">
        <v>143.0633747628051</v>
      </c>
      <c r="D64" s="82">
        <v>154.70019976531808</v>
      </c>
      <c r="E64" s="82">
        <v>136.68075899522742</v>
      </c>
      <c r="F64" s="82">
        <v>164.40045701977516</v>
      </c>
      <c r="G64" s="90">
        <v>233.60201412619449</v>
      </c>
      <c r="Q64" s="919" t="s">
        <v>223</v>
      </c>
      <c r="R64" s="918"/>
      <c r="S64" s="920">
        <f>(SUM(D$48:D$50,D$61:D$65)/SUM(D$51:D$60))*100</f>
        <v>71.885940070496929</v>
      </c>
    </row>
    <row r="65" spans="1:19" ht="15.75" thickBot="1" x14ac:dyDescent="0.3">
      <c r="A65" s="87" t="s">
        <v>19</v>
      </c>
      <c r="B65" s="83">
        <v>184</v>
      </c>
      <c r="C65" s="84">
        <v>231.40847444925782</v>
      </c>
      <c r="D65" s="84">
        <v>278.96772662006947</v>
      </c>
      <c r="E65" s="84">
        <v>322.87759621684961</v>
      </c>
      <c r="F65" s="84">
        <v>343.11613509590262</v>
      </c>
      <c r="G65" s="91">
        <v>377.750043470702</v>
      </c>
      <c r="Q65" s="919" t="s">
        <v>224</v>
      </c>
      <c r="R65" s="918"/>
      <c r="S65" s="920">
        <f>(SUM(D$48:D$50)/SUM(D$51:D$60))*100</f>
        <v>33.092238844371799</v>
      </c>
    </row>
    <row r="66" spans="1:19" ht="15.75" thickTop="1" x14ac:dyDescent="0.25">
      <c r="A66" s="86" t="s">
        <v>20</v>
      </c>
      <c r="B66" s="81">
        <v>5255</v>
      </c>
      <c r="C66" s="82">
        <v>5256.9653037114349</v>
      </c>
      <c r="D66" s="82">
        <v>5267.5332984592815</v>
      </c>
      <c r="E66" s="82">
        <v>5285.6143800344425</v>
      </c>
      <c r="F66" s="82">
        <v>5306.1136742240542</v>
      </c>
      <c r="G66" s="90">
        <v>5301.0260412117514</v>
      </c>
      <c r="Q66" s="919" t="s">
        <v>225</v>
      </c>
      <c r="R66" s="918"/>
      <c r="S66" s="920">
        <f>(SUM(D$61:D$65)/SUM(D$51:D$60))*100</f>
        <v>38.79370122612513</v>
      </c>
    </row>
    <row r="67" spans="1:19" x14ac:dyDescent="0.25">
      <c r="Q67" s="919" t="s">
        <v>226</v>
      </c>
      <c r="R67" s="918"/>
      <c r="S67" s="920">
        <f>(SUM(D$61:D$65)/SUM(D$48:D$50))*100</f>
        <v>117.22900166581816</v>
      </c>
    </row>
    <row r="68" spans="1:19" x14ac:dyDescent="0.25">
      <c r="Q68" s="919" t="s">
        <v>227</v>
      </c>
      <c r="R68" s="918"/>
      <c r="S68" s="921">
        <f>(D$21/D$43)*100</f>
        <v>92.946886221199733</v>
      </c>
    </row>
    <row r="69" spans="1:19" x14ac:dyDescent="0.25">
      <c r="Q69" s="919" t="s">
        <v>228</v>
      </c>
      <c r="R69" s="918"/>
      <c r="S69" s="921">
        <f>(SUM(D$48)/SUM(D$28:D$33))*1000</f>
        <v>391.992115685192</v>
      </c>
    </row>
    <row r="70" spans="1:19" x14ac:dyDescent="0.25">
      <c r="Q70" s="919" t="s">
        <v>229</v>
      </c>
      <c r="R70" s="918"/>
      <c r="S70" s="921">
        <f>(SUM(D$52:D$54)/SUM(D$48:D$51,D$55:D$65))*100</f>
        <v>21.337521958497145</v>
      </c>
    </row>
    <row r="71" spans="1:19" x14ac:dyDescent="0.25">
      <c r="Q71" s="904"/>
      <c r="R71" s="904"/>
      <c r="S71" s="904"/>
    </row>
    <row r="72" spans="1:19" x14ac:dyDescent="0.25">
      <c r="Q72" s="904"/>
      <c r="R72" s="904"/>
      <c r="S72" s="904"/>
    </row>
    <row r="73" spans="1:19" x14ac:dyDescent="0.25">
      <c r="Q73" s="904"/>
      <c r="R73" s="904"/>
      <c r="S73" s="904"/>
    </row>
    <row r="74" spans="1:19" x14ac:dyDescent="0.25">
      <c r="Q74" s="904"/>
      <c r="R74" s="904"/>
      <c r="S74" s="904"/>
    </row>
    <row r="75" spans="1:19" x14ac:dyDescent="0.25">
      <c r="Q75" s="904"/>
      <c r="R75" s="904"/>
      <c r="S75" s="904"/>
    </row>
    <row r="76" spans="1:19" x14ac:dyDescent="0.25">
      <c r="Q76" s="904"/>
      <c r="R76" s="904"/>
      <c r="S76" s="904"/>
    </row>
    <row r="77" spans="1:19" x14ac:dyDescent="0.25">
      <c r="Q77" s="904"/>
      <c r="R77" s="904"/>
      <c r="S77" s="904"/>
    </row>
    <row r="78" spans="1:19" x14ac:dyDescent="0.25">
      <c r="Q78" s="904"/>
      <c r="R78" s="904"/>
      <c r="S78" s="904"/>
    </row>
    <row r="79" spans="1:19" x14ac:dyDescent="0.25">
      <c r="Q79" s="904"/>
      <c r="R79" s="904"/>
      <c r="S79" s="904"/>
    </row>
    <row r="80" spans="1:19" x14ac:dyDescent="0.25">
      <c r="Q80" s="904"/>
      <c r="R80" s="904"/>
      <c r="S80" s="904"/>
    </row>
    <row r="81" spans="17:19" x14ac:dyDescent="0.25">
      <c r="Q81" s="904"/>
      <c r="R81" s="904"/>
      <c r="S81" s="904"/>
    </row>
    <row r="82" spans="17:19" x14ac:dyDescent="0.25">
      <c r="Q82" s="904"/>
      <c r="R82" s="904"/>
      <c r="S82" s="904"/>
    </row>
    <row r="83" spans="17:19" x14ac:dyDescent="0.25">
      <c r="Q83" s="904"/>
      <c r="R83" s="904"/>
      <c r="S83" s="904"/>
    </row>
    <row r="84" spans="17:19" x14ac:dyDescent="0.25">
      <c r="Q84" s="919" t="s">
        <v>223</v>
      </c>
      <c r="R84" s="918"/>
      <c r="S84" s="920">
        <f>(SUM(E$48:E$50,E$61:E$65)/SUM(E$51:E$60))*100</f>
        <v>81.250240429262206</v>
      </c>
    </row>
    <row r="85" spans="17:19" x14ac:dyDescent="0.25">
      <c r="Q85" s="919" t="s">
        <v>224</v>
      </c>
      <c r="R85" s="918"/>
      <c r="S85" s="920">
        <f>(SUM(E$48:E$50)/SUM(E$51:E$60))*100</f>
        <v>35.05169481219049</v>
      </c>
    </row>
    <row r="86" spans="17:19" x14ac:dyDescent="0.25">
      <c r="Q86" s="919" t="s">
        <v>225</v>
      </c>
      <c r="R86" s="918"/>
      <c r="S86" s="920">
        <f>(SUM(E$61:E$65)/SUM(E$51:E$60))*100</f>
        <v>46.198545617071709</v>
      </c>
    </row>
    <row r="87" spans="17:19" x14ac:dyDescent="0.25">
      <c r="Q87" s="919" t="s">
        <v>226</v>
      </c>
      <c r="R87" s="918"/>
      <c r="S87" s="920">
        <f>(SUM(E$61:E$65)/SUM(E$48:E$50))*100</f>
        <v>131.80117499198499</v>
      </c>
    </row>
    <row r="88" spans="17:19" x14ac:dyDescent="0.25">
      <c r="Q88" s="919" t="s">
        <v>227</v>
      </c>
      <c r="R88" s="918"/>
      <c r="S88" s="921">
        <f>(E$21/E$43)*100</f>
        <v>92.281069033847828</v>
      </c>
    </row>
    <row r="89" spans="17:19" x14ac:dyDescent="0.25">
      <c r="Q89" s="919" t="s">
        <v>228</v>
      </c>
      <c r="R89" s="918"/>
      <c r="S89" s="921">
        <f>(SUM(E$48)/SUM(E$28:E$33))*1000</f>
        <v>413.06391710900533</v>
      </c>
    </row>
    <row r="90" spans="17:19" x14ac:dyDescent="0.25">
      <c r="Q90" s="919" t="s">
        <v>229</v>
      </c>
      <c r="R90" s="918"/>
      <c r="S90" s="921">
        <f>(SUM(E$52:E$54)/SUM(E$48:E$51,E$55:E$65))*100</f>
        <v>23.607396750564703</v>
      </c>
    </row>
    <row r="91" spans="17:19" x14ac:dyDescent="0.25">
      <c r="Q91" s="904"/>
      <c r="R91" s="904"/>
      <c r="S91" s="904"/>
    </row>
    <row r="92" spans="17:19" x14ac:dyDescent="0.25">
      <c r="Q92" s="904"/>
      <c r="R92" s="904"/>
      <c r="S92" s="904"/>
    </row>
    <row r="93" spans="17:19" x14ac:dyDescent="0.25">
      <c r="Q93" s="904"/>
      <c r="R93" s="904"/>
      <c r="S93" s="904"/>
    </row>
    <row r="94" spans="17:19" x14ac:dyDescent="0.25">
      <c r="Q94" s="904"/>
      <c r="R94" s="904"/>
      <c r="S94" s="904"/>
    </row>
    <row r="95" spans="17:19" x14ac:dyDescent="0.25">
      <c r="Q95" s="904"/>
      <c r="R95" s="904"/>
      <c r="S95" s="904"/>
    </row>
    <row r="96" spans="17:19" x14ac:dyDescent="0.25">
      <c r="Q96" s="904"/>
      <c r="R96" s="904"/>
      <c r="S96" s="904"/>
    </row>
    <row r="97" spans="17:19" x14ac:dyDescent="0.25">
      <c r="Q97" s="904"/>
      <c r="R97" s="904"/>
      <c r="S97" s="904"/>
    </row>
    <row r="98" spans="17:19" x14ac:dyDescent="0.25">
      <c r="Q98" s="904"/>
      <c r="R98" s="904"/>
      <c r="S98" s="904"/>
    </row>
    <row r="99" spans="17:19" x14ac:dyDescent="0.25">
      <c r="Q99" s="904"/>
      <c r="R99" s="904"/>
      <c r="S99" s="904"/>
    </row>
    <row r="100" spans="17:19" x14ac:dyDescent="0.25">
      <c r="Q100" s="904"/>
      <c r="R100" s="904"/>
      <c r="S100" s="904"/>
    </row>
    <row r="101" spans="17:19" x14ac:dyDescent="0.25">
      <c r="Q101" s="904"/>
      <c r="R101" s="904"/>
      <c r="S101" s="904"/>
    </row>
    <row r="102" spans="17:19" x14ac:dyDescent="0.25">
      <c r="Q102" s="904"/>
      <c r="R102" s="904"/>
      <c r="S102" s="904"/>
    </row>
    <row r="103" spans="17:19" x14ac:dyDescent="0.25">
      <c r="Q103" s="904"/>
      <c r="R103" s="904"/>
      <c r="S103" s="904"/>
    </row>
    <row r="104" spans="17:19" x14ac:dyDescent="0.25">
      <c r="Q104" s="919" t="s">
        <v>223</v>
      </c>
      <c r="R104" s="918"/>
      <c r="S104" s="920">
        <f>(SUM(F$48:F$50,F$61:F$65)/SUM(F$51:F$60))*100</f>
        <v>89.481348159467032</v>
      </c>
    </row>
    <row r="105" spans="17:19" x14ac:dyDescent="0.25">
      <c r="Q105" s="919" t="s">
        <v>224</v>
      </c>
      <c r="R105" s="918"/>
      <c r="S105" s="920">
        <f>(SUM(F$48:F$50)/SUM(F$51:F$60))*100</f>
        <v>39.12735509983375</v>
      </c>
    </row>
    <row r="106" spans="17:19" x14ac:dyDescent="0.25">
      <c r="Q106" s="919" t="s">
        <v>225</v>
      </c>
      <c r="R106" s="918"/>
      <c r="S106" s="920">
        <f>(SUM(F$61:F$65)/SUM(F$51:F$60))*100</f>
        <v>50.353993059633261</v>
      </c>
    </row>
    <row r="107" spans="17:19" x14ac:dyDescent="0.25">
      <c r="Q107" s="919" t="s">
        <v>226</v>
      </c>
      <c r="R107" s="918"/>
      <c r="S107" s="920">
        <f>(SUM(F$61:F$65)/SUM(F$48:F$50))*100</f>
        <v>128.69255519867022</v>
      </c>
    </row>
    <row r="108" spans="17:19" x14ac:dyDescent="0.25">
      <c r="Q108" s="919" t="s">
        <v>227</v>
      </c>
      <c r="R108" s="918"/>
      <c r="S108" s="921">
        <f>(F$21/F$43)*100</f>
        <v>91.672574134658731</v>
      </c>
    </row>
    <row r="109" spans="17:19" x14ac:dyDescent="0.25">
      <c r="Q109" s="919" t="s">
        <v>228</v>
      </c>
      <c r="R109" s="918"/>
      <c r="S109" s="921">
        <f>(SUM(F$48)/SUM(F$28:F$33))*1000</f>
        <v>433.48825198245601</v>
      </c>
    </row>
    <row r="110" spans="17:19" x14ac:dyDescent="0.25">
      <c r="Q110" s="919" t="s">
        <v>229</v>
      </c>
      <c r="R110" s="918"/>
      <c r="S110" s="921">
        <f>(SUM(F$52:F$54)/SUM(F$48:F$51,F$55:F$65))*100</f>
        <v>22.279175437073185</v>
      </c>
    </row>
    <row r="111" spans="17:19" x14ac:dyDescent="0.25">
      <c r="Q111" s="904"/>
      <c r="R111" s="904"/>
      <c r="S111" s="904"/>
    </row>
    <row r="112" spans="17:19" x14ac:dyDescent="0.25">
      <c r="Q112" s="904"/>
      <c r="R112" s="904"/>
      <c r="S112" s="904"/>
    </row>
    <row r="113" spans="17:19" x14ac:dyDescent="0.25">
      <c r="Q113" s="904"/>
      <c r="R113" s="904"/>
      <c r="S113" s="904"/>
    </row>
    <row r="114" spans="17:19" x14ac:dyDescent="0.25">
      <c r="Q114" s="904"/>
      <c r="R114" s="904"/>
      <c r="S114" s="904"/>
    </row>
    <row r="115" spans="17:19" x14ac:dyDescent="0.25">
      <c r="Q115" s="904"/>
      <c r="R115" s="904"/>
      <c r="S115" s="904"/>
    </row>
    <row r="116" spans="17:19" x14ac:dyDescent="0.25">
      <c r="Q116" s="904"/>
      <c r="R116" s="904"/>
      <c r="S116" s="904"/>
    </row>
    <row r="117" spans="17:19" x14ac:dyDescent="0.25">
      <c r="Q117" s="904"/>
      <c r="R117" s="904"/>
      <c r="S117" s="904"/>
    </row>
    <row r="118" spans="17:19" x14ac:dyDescent="0.25">
      <c r="Q118" s="904"/>
      <c r="R118" s="904"/>
      <c r="S118" s="904"/>
    </row>
    <row r="119" spans="17:19" x14ac:dyDescent="0.25">
      <c r="Q119" s="904"/>
      <c r="R119" s="904"/>
      <c r="S119" s="904"/>
    </row>
    <row r="120" spans="17:19" x14ac:dyDescent="0.25">
      <c r="Q120" s="904"/>
      <c r="R120" s="904"/>
      <c r="S120" s="904"/>
    </row>
    <row r="121" spans="17:19" x14ac:dyDescent="0.25">
      <c r="Q121" s="904"/>
      <c r="R121" s="904"/>
      <c r="S121" s="904"/>
    </row>
    <row r="122" spans="17:19" x14ac:dyDescent="0.25">
      <c r="Q122" s="904"/>
      <c r="R122" s="904"/>
      <c r="S122" s="904"/>
    </row>
    <row r="123" spans="17:19" x14ac:dyDescent="0.25">
      <c r="Q123" s="904"/>
      <c r="R123" s="904"/>
      <c r="S123" s="904"/>
    </row>
    <row r="124" spans="17:19" x14ac:dyDescent="0.25">
      <c r="Q124" s="919" t="s">
        <v>223</v>
      </c>
      <c r="R124" s="918"/>
      <c r="S124" s="920">
        <f>(SUM(G$48:G$50,G$61:G$65)/SUM(G$51:G$60))*100</f>
        <v>91.242356158906318</v>
      </c>
    </row>
    <row r="125" spans="17:19" x14ac:dyDescent="0.25">
      <c r="Q125" s="919" t="s">
        <v>224</v>
      </c>
      <c r="R125" s="918"/>
      <c r="S125" s="920">
        <f>(SUM(G$48:G$50)/SUM(G$51:G$60))*100</f>
        <v>40.609985171513848</v>
      </c>
    </row>
    <row r="126" spans="17:19" x14ac:dyDescent="0.25">
      <c r="Q126" s="919" t="s">
        <v>225</v>
      </c>
      <c r="R126" s="918"/>
      <c r="S126" s="920">
        <f>(SUM(G$61:G$65)/SUM(G$51:G$60))*100</f>
        <v>50.632370987392463</v>
      </c>
    </row>
    <row r="127" spans="17:19" x14ac:dyDescent="0.25">
      <c r="Q127" s="919" t="s">
        <v>226</v>
      </c>
      <c r="R127" s="918"/>
      <c r="S127" s="920">
        <f>(SUM(G$61:G$65)/SUM(G$48:G$50))*100</f>
        <v>124.67960964169198</v>
      </c>
    </row>
    <row r="128" spans="17:19" x14ac:dyDescent="0.25">
      <c r="Q128" s="919" t="s">
        <v>227</v>
      </c>
      <c r="R128" s="918"/>
      <c r="S128" s="921">
        <f>(G$21/G$43)*100</f>
        <v>90.971625384571382</v>
      </c>
    </row>
    <row r="129" spans="17:19" x14ac:dyDescent="0.25">
      <c r="Q129" s="919" t="s">
        <v>228</v>
      </c>
      <c r="R129" s="918"/>
      <c r="S129" s="921">
        <f>(SUM(G$48)/SUM(G$28:G$33))*1000</f>
        <v>402.27195368142293</v>
      </c>
    </row>
    <row r="130" spans="17:19" x14ac:dyDescent="0.25">
      <c r="Q130" s="919" t="s">
        <v>229</v>
      </c>
      <c r="R130" s="918"/>
      <c r="S130" s="921">
        <f>(SUM(G$52:G$54)/SUM(G$48:G$51,G$55:G$65))*100</f>
        <v>20.25639773145187</v>
      </c>
    </row>
    <row r="147" spans="4:8" x14ac:dyDescent="0.25">
      <c r="D147" s="19"/>
      <c r="E147" s="19"/>
      <c r="F147" s="19"/>
      <c r="G147" s="19"/>
      <c r="H147" s="19"/>
    </row>
  </sheetData>
  <mergeCells count="3">
    <mergeCell ref="A1:G1"/>
    <mergeCell ref="A23:G23"/>
    <mergeCell ref="A46:G46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Z147"/>
  <sheetViews>
    <sheetView workbookViewId="0">
      <selection sqref="A1:G1"/>
    </sheetView>
  </sheetViews>
  <sheetFormatPr defaultRowHeight="15" x14ac:dyDescent="0.25"/>
  <cols>
    <col min="1" max="9" width="9.140625" style="18"/>
    <col min="10" max="11" width="11.140625" style="18" bestFit="1" customWidth="1"/>
    <col min="12" max="12" width="11.140625" style="18" customWidth="1"/>
    <col min="13" max="14" width="11.140625" style="18" bestFit="1" customWidth="1"/>
    <col min="15" max="15" width="11.140625" style="18" customWidth="1"/>
    <col min="16" max="17" width="11.140625" style="18" bestFit="1" customWidth="1"/>
    <col min="18" max="18" width="11.140625" style="18" customWidth="1"/>
    <col min="19" max="20" width="11.140625" style="18" bestFit="1" customWidth="1"/>
    <col min="21" max="21" width="11.140625" style="18" customWidth="1"/>
    <col min="22" max="23" width="11.140625" style="18" bestFit="1" customWidth="1"/>
    <col min="24" max="24" width="11.140625" style="18" customWidth="1"/>
    <col min="25" max="26" width="11.140625" style="18" bestFit="1" customWidth="1"/>
    <col min="27" max="16384" width="9.140625" style="18"/>
  </cols>
  <sheetData>
    <row r="1" spans="1:26" x14ac:dyDescent="0.25">
      <c r="A1" s="922" t="s">
        <v>43</v>
      </c>
      <c r="B1" s="923"/>
      <c r="C1" s="923"/>
      <c r="D1" s="923"/>
      <c r="E1" s="923"/>
      <c r="F1" s="923"/>
      <c r="G1" s="924"/>
      <c r="J1" s="20" t="s">
        <v>23</v>
      </c>
      <c r="K1" s="20" t="s">
        <v>24</v>
      </c>
      <c r="L1" s="20"/>
      <c r="M1" s="20" t="s">
        <v>23</v>
      </c>
      <c r="N1" s="20" t="s">
        <v>24</v>
      </c>
      <c r="O1" s="20"/>
      <c r="P1" s="20" t="s">
        <v>23</v>
      </c>
      <c r="Q1" s="20" t="s">
        <v>24</v>
      </c>
      <c r="R1" s="20"/>
      <c r="S1" s="20" t="s">
        <v>23</v>
      </c>
      <c r="T1" s="20" t="s">
        <v>24</v>
      </c>
      <c r="U1" s="20"/>
      <c r="V1" s="20" t="s">
        <v>23</v>
      </c>
      <c r="W1" s="20" t="s">
        <v>24</v>
      </c>
      <c r="X1" s="20"/>
      <c r="Y1" s="20" t="s">
        <v>23</v>
      </c>
      <c r="Z1" s="20" t="s">
        <v>24</v>
      </c>
    </row>
    <row r="2" spans="1:26" x14ac:dyDescent="0.25">
      <c r="A2" s="99" t="s">
        <v>1</v>
      </c>
      <c r="B2" s="93">
        <v>2010</v>
      </c>
      <c r="C2" s="93">
        <v>2015</v>
      </c>
      <c r="D2" s="93">
        <v>2020</v>
      </c>
      <c r="E2" s="93">
        <v>2025</v>
      </c>
      <c r="F2" s="93">
        <v>2030</v>
      </c>
      <c r="G2" s="102">
        <v>2035</v>
      </c>
      <c r="J2" s="1">
        <f>B2</f>
        <v>2010</v>
      </c>
      <c r="K2" s="1">
        <f>B24</f>
        <v>2010</v>
      </c>
      <c r="L2" s="1"/>
      <c r="M2" s="1">
        <v>2015</v>
      </c>
      <c r="N2" s="1">
        <v>2015</v>
      </c>
      <c r="O2" s="1"/>
      <c r="P2" s="1">
        <v>2020</v>
      </c>
      <c r="Q2" s="1">
        <v>2020</v>
      </c>
      <c r="R2" s="1"/>
      <c r="S2" s="1">
        <v>2025</v>
      </c>
      <c r="T2" s="1">
        <v>2025</v>
      </c>
      <c r="U2" s="1"/>
      <c r="V2" s="1">
        <v>2030</v>
      </c>
      <c r="W2" s="1">
        <v>2030</v>
      </c>
      <c r="X2" s="1"/>
      <c r="Y2" s="1">
        <v>2035</v>
      </c>
      <c r="Z2" s="1">
        <v>2035</v>
      </c>
    </row>
    <row r="3" spans="1:26" x14ac:dyDescent="0.25">
      <c r="A3" s="99" t="s">
        <v>2</v>
      </c>
      <c r="B3" s="93">
        <v>95</v>
      </c>
      <c r="C3" s="94">
        <v>103.44680011185032</v>
      </c>
      <c r="D3" s="94">
        <v>113.83396153824219</v>
      </c>
      <c r="E3" s="94">
        <v>121.66931217288032</v>
      </c>
      <c r="F3" s="94">
        <v>134.34190031495805</v>
      </c>
      <c r="G3" s="103">
        <v>137.68331365831207</v>
      </c>
      <c r="I3" s="21" t="s">
        <v>2</v>
      </c>
      <c r="J3" s="20">
        <f>-B3/B$66</f>
        <v>-4.9686192468619245E-2</v>
      </c>
      <c r="K3" s="20">
        <f>B25/B$66</f>
        <v>6.851464435146444E-2</v>
      </c>
      <c r="L3" s="21" t="s">
        <v>2</v>
      </c>
      <c r="M3" s="20">
        <f>-C3/C$66</f>
        <v>-5.305108762844872E-2</v>
      </c>
      <c r="N3" s="20">
        <f>C25/C$66</f>
        <v>5.0123996262141403E-2</v>
      </c>
      <c r="O3" s="21" t="s">
        <v>2</v>
      </c>
      <c r="P3" s="20">
        <f>-D3/D$66</f>
        <v>-5.6876731734043603E-2</v>
      </c>
      <c r="Q3" s="20">
        <f>D25/D$66</f>
        <v>5.4681298526890944E-2</v>
      </c>
      <c r="R3" s="21" t="s">
        <v>2</v>
      </c>
      <c r="S3" s="20">
        <f>-E3/E$66</f>
        <v>-5.8987539910162763E-2</v>
      </c>
      <c r="T3" s="20">
        <f>E25/E$66</f>
        <v>5.6672881758143355E-2</v>
      </c>
      <c r="U3" s="21" t="s">
        <v>2</v>
      </c>
      <c r="V3" s="20">
        <f>-F3/F$66</f>
        <v>-6.267205418443568E-2</v>
      </c>
      <c r="W3" s="20">
        <f>F25/F$66</f>
        <v>6.0214382214897492E-2</v>
      </c>
      <c r="X3" s="21" t="s">
        <v>2</v>
      </c>
      <c r="Y3" s="20">
        <f>-G3/G$66</f>
        <v>-6.1773339780058868E-2</v>
      </c>
      <c r="Z3" s="20">
        <f>G25/G$66</f>
        <v>5.9350853770442816E-2</v>
      </c>
    </row>
    <row r="4" spans="1:26" x14ac:dyDescent="0.25">
      <c r="A4" s="99" t="s">
        <v>3</v>
      </c>
      <c r="B4" s="93">
        <v>123</v>
      </c>
      <c r="C4" s="94">
        <v>87.522084786172471</v>
      </c>
      <c r="D4" s="94">
        <v>97.946432765534865</v>
      </c>
      <c r="E4" s="94">
        <v>107.82882441622326</v>
      </c>
      <c r="F4" s="94">
        <v>115.25394961065857</v>
      </c>
      <c r="G4" s="103">
        <v>127.67362656162683</v>
      </c>
      <c r="I4" s="21" t="s">
        <v>3</v>
      </c>
      <c r="J4" s="20">
        <f t="shared" ref="J4:J20" si="0">-B4/B$66</f>
        <v>-6.4330543933054388E-2</v>
      </c>
      <c r="K4" s="20">
        <f t="shared" ref="K4:K20" si="1">B26/B$66</f>
        <v>5.7008368200836823E-2</v>
      </c>
      <c r="L4" s="21" t="s">
        <v>3</v>
      </c>
      <c r="M4" s="20">
        <f t="shared" ref="M4:M20" si="2">-C4/C$66</f>
        <v>-4.4884344265800645E-2</v>
      </c>
      <c r="N4" s="20">
        <f t="shared" ref="N4:N20" si="3">C26/C$66</f>
        <v>6.3784658743654202E-2</v>
      </c>
      <c r="O4" s="21" t="s">
        <v>3</v>
      </c>
      <c r="P4" s="20">
        <f t="shared" ref="P4:P20" si="4">-D4/D$66</f>
        <v>-4.8938584807490394E-2</v>
      </c>
      <c r="Q4" s="20">
        <f t="shared" ref="Q4:Q20" si="5">D26/D$66</f>
        <v>4.5251054446097165E-2</v>
      </c>
      <c r="R4" s="21" t="s">
        <v>3</v>
      </c>
      <c r="S4" s="20">
        <f t="shared" ref="S4:S20" si="6">-E4/E$66</f>
        <v>-5.2277414658843196E-2</v>
      </c>
      <c r="T4" s="20">
        <f t="shared" ref="T4:T20" si="7">E26/E$66</f>
        <v>5.0496813128784505E-2</v>
      </c>
      <c r="U4" s="21" t="s">
        <v>3</v>
      </c>
      <c r="V4" s="20">
        <f t="shared" ref="V4:V20" si="8">-F4/F$66</f>
        <v>-5.3767303857061487E-2</v>
      </c>
      <c r="W4" s="20">
        <f t="shared" ref="W4:W20" si="9">F26/F$66</f>
        <v>5.1794017936374802E-2</v>
      </c>
      <c r="X4" s="21" t="s">
        <v>3</v>
      </c>
      <c r="Y4" s="20">
        <f t="shared" ref="Y4:Y20" si="10">-G4/G$66</f>
        <v>-5.7282368538255968E-2</v>
      </c>
      <c r="Z4" s="20">
        <f t="shared" ref="Z4:Z20" si="11">G26/G$66</f>
        <v>5.518875503272451E-2</v>
      </c>
    </row>
    <row r="5" spans="1:26" x14ac:dyDescent="0.25">
      <c r="A5" s="99" t="s">
        <v>4</v>
      </c>
      <c r="B5" s="93">
        <v>90</v>
      </c>
      <c r="C5" s="94">
        <v>117.81912423582918</v>
      </c>
      <c r="D5" s="94">
        <v>81.008163721931538</v>
      </c>
      <c r="E5" s="94">
        <v>93.506665062530118</v>
      </c>
      <c r="F5" s="94">
        <v>102.85977765930032</v>
      </c>
      <c r="G5" s="103">
        <v>109.99210211086884</v>
      </c>
      <c r="I5" s="21" t="s">
        <v>4</v>
      </c>
      <c r="J5" s="20">
        <f t="shared" si="0"/>
        <v>-4.7071129707112969E-2</v>
      </c>
      <c r="K5" s="20">
        <f t="shared" si="1"/>
        <v>4.7594142259414225E-2</v>
      </c>
      <c r="L5" s="21" t="s">
        <v>4</v>
      </c>
      <c r="M5" s="20">
        <f t="shared" si="2"/>
        <v>-6.0421711231124331E-2</v>
      </c>
      <c r="N5" s="20">
        <f t="shared" si="3"/>
        <v>5.3183790326808131E-2</v>
      </c>
      <c r="O5" s="21" t="s">
        <v>4</v>
      </c>
      <c r="P5" s="20">
        <f t="shared" si="4"/>
        <v>-4.0475439262753883E-2</v>
      </c>
      <c r="Q5" s="20">
        <f t="shared" si="5"/>
        <v>5.9184836667753767E-2</v>
      </c>
      <c r="R5" s="21" t="s">
        <v>4</v>
      </c>
      <c r="S5" s="20">
        <f t="shared" si="6"/>
        <v>-4.5333766080676956E-2</v>
      </c>
      <c r="T5" s="20">
        <f t="shared" si="7"/>
        <v>4.0775630592740655E-2</v>
      </c>
      <c r="U5" s="21" t="s">
        <v>4</v>
      </c>
      <c r="V5" s="20">
        <f t="shared" si="8"/>
        <v>-4.7985278931958877E-2</v>
      </c>
      <c r="W5" s="20">
        <f t="shared" si="9"/>
        <v>4.6460269886981688E-2</v>
      </c>
      <c r="X5" s="21" t="s">
        <v>4</v>
      </c>
      <c r="Y5" s="20">
        <f t="shared" si="10"/>
        <v>-4.9349331565912931E-2</v>
      </c>
      <c r="Z5" s="20">
        <f t="shared" si="11"/>
        <v>4.7487864911553164E-2</v>
      </c>
    </row>
    <row r="6" spans="1:26" x14ac:dyDescent="0.25">
      <c r="A6" s="99" t="s">
        <v>5</v>
      </c>
      <c r="B6" s="93">
        <v>103</v>
      </c>
      <c r="C6" s="94">
        <v>83.963828316874896</v>
      </c>
      <c r="D6" s="94">
        <v>112.8006869069432</v>
      </c>
      <c r="E6" s="94">
        <v>74.74846916003672</v>
      </c>
      <c r="F6" s="94">
        <v>89.306934667923159</v>
      </c>
      <c r="G6" s="103">
        <v>98.051134107717374</v>
      </c>
      <c r="I6" s="21" t="s">
        <v>5</v>
      </c>
      <c r="J6" s="20">
        <f t="shared" si="0"/>
        <v>-5.387029288702929E-2</v>
      </c>
      <c r="K6" s="20">
        <f t="shared" si="1"/>
        <v>4.7594142259414225E-2</v>
      </c>
      <c r="L6" s="21" t="s">
        <v>5</v>
      </c>
      <c r="M6" s="20">
        <f t="shared" si="2"/>
        <v>-4.3059547601688307E-2</v>
      </c>
      <c r="N6" s="20">
        <f t="shared" si="3"/>
        <v>4.3803487854993675E-2</v>
      </c>
      <c r="O6" s="21" t="s">
        <v>5</v>
      </c>
      <c r="P6" s="20">
        <f t="shared" si="4"/>
        <v>-5.6360459760215809E-2</v>
      </c>
      <c r="Q6" s="20">
        <f t="shared" si="5"/>
        <v>4.918316377754408E-2</v>
      </c>
      <c r="R6" s="21" t="s">
        <v>5</v>
      </c>
      <c r="S6" s="20">
        <f t="shared" si="6"/>
        <v>-3.6239444680480723E-2</v>
      </c>
      <c r="T6" s="20">
        <f t="shared" si="7"/>
        <v>5.4553542807298683E-2</v>
      </c>
      <c r="U6" s="21" t="s">
        <v>5</v>
      </c>
      <c r="V6" s="20">
        <f t="shared" si="8"/>
        <v>-4.1662720531955619E-2</v>
      </c>
      <c r="W6" s="20">
        <f t="shared" si="9"/>
        <v>3.6310103796419219E-2</v>
      </c>
      <c r="X6" s="21" t="s">
        <v>5</v>
      </c>
      <c r="Y6" s="20">
        <f t="shared" si="10"/>
        <v>-4.3991867003489143E-2</v>
      </c>
      <c r="Z6" s="20">
        <f t="shared" si="11"/>
        <v>4.2683322044551962E-2</v>
      </c>
    </row>
    <row r="7" spans="1:26" x14ac:dyDescent="0.25">
      <c r="A7" s="99" t="s">
        <v>6</v>
      </c>
      <c r="B7" s="93">
        <v>60</v>
      </c>
      <c r="C7" s="94">
        <v>97.193650493329486</v>
      </c>
      <c r="D7" s="94">
        <v>76.68295537891477</v>
      </c>
      <c r="E7" s="94">
        <v>106.02734554697489</v>
      </c>
      <c r="F7" s="94">
        <v>67.52851170849155</v>
      </c>
      <c r="G7" s="103">
        <v>83.821634268408076</v>
      </c>
      <c r="I7" s="21" t="s">
        <v>6</v>
      </c>
      <c r="J7" s="20">
        <f t="shared" si="0"/>
        <v>-3.1380753138075312E-2</v>
      </c>
      <c r="K7" s="20">
        <f t="shared" si="1"/>
        <v>3.2949790794979082E-2</v>
      </c>
      <c r="L7" s="21" t="s">
        <v>6</v>
      </c>
      <c r="M7" s="20">
        <f t="shared" si="2"/>
        <v>-4.9844256793591918E-2</v>
      </c>
      <c r="N7" s="20">
        <f t="shared" si="3"/>
        <v>4.4372857508651206E-2</v>
      </c>
      <c r="O7" s="21" t="s">
        <v>6</v>
      </c>
      <c r="P7" s="20">
        <f t="shared" si="4"/>
        <v>-3.8314364384085378E-2</v>
      </c>
      <c r="Q7" s="20">
        <f t="shared" si="5"/>
        <v>3.9872832585699063E-2</v>
      </c>
      <c r="R7" s="21" t="s">
        <v>6</v>
      </c>
      <c r="S7" s="20">
        <f t="shared" si="6"/>
        <v>-5.1404024279631456E-2</v>
      </c>
      <c r="T7" s="20">
        <f t="shared" si="7"/>
        <v>4.5161209572023846E-2</v>
      </c>
      <c r="U7" s="21" t="s">
        <v>6</v>
      </c>
      <c r="V7" s="20">
        <f t="shared" si="8"/>
        <v>-3.15028337016732E-2</v>
      </c>
      <c r="W7" s="20">
        <f t="shared" si="9"/>
        <v>4.9695585654392783E-2</v>
      </c>
      <c r="X7" s="21" t="s">
        <v>6</v>
      </c>
      <c r="Y7" s="20">
        <f t="shared" si="10"/>
        <v>-3.7607624025030872E-2</v>
      </c>
      <c r="Z7" s="20">
        <f t="shared" si="11"/>
        <v>3.2189997461698219E-2</v>
      </c>
    </row>
    <row r="8" spans="1:26" x14ac:dyDescent="0.25">
      <c r="A8" s="99" t="s">
        <v>7</v>
      </c>
      <c r="B8" s="93">
        <v>74</v>
      </c>
      <c r="C8" s="94">
        <v>54.27144652105499</v>
      </c>
      <c r="D8" s="94">
        <v>91.574549886531926</v>
      </c>
      <c r="E8" s="94">
        <v>69.751063945367065</v>
      </c>
      <c r="F8" s="94">
        <v>99.534791608834013</v>
      </c>
      <c r="G8" s="103">
        <v>60.779297327726539</v>
      </c>
      <c r="I8" s="21" t="s">
        <v>7</v>
      </c>
      <c r="J8" s="20">
        <f t="shared" si="0"/>
        <v>-3.8702928870292884E-2</v>
      </c>
      <c r="K8" s="20">
        <f t="shared" si="1"/>
        <v>3.7133891213389121E-2</v>
      </c>
      <c r="L8" s="21" t="s">
        <v>7</v>
      </c>
      <c r="M8" s="20">
        <f t="shared" si="2"/>
        <v>-2.7832269939699523E-2</v>
      </c>
      <c r="N8" s="20">
        <f t="shared" si="3"/>
        <v>3.0002713728893845E-2</v>
      </c>
      <c r="O8" s="21" t="s">
        <v>7</v>
      </c>
      <c r="P8" s="20">
        <f t="shared" si="4"/>
        <v>-4.5754896317232202E-2</v>
      </c>
      <c r="Q8" s="20">
        <f t="shared" si="5"/>
        <v>4.1247894188311041E-2</v>
      </c>
      <c r="R8" s="21" t="s">
        <v>7</v>
      </c>
      <c r="S8" s="20">
        <f t="shared" si="6"/>
        <v>-3.3816609913989062E-2</v>
      </c>
      <c r="T8" s="20">
        <f t="shared" si="7"/>
        <v>3.6222994463140548E-2</v>
      </c>
      <c r="U8" s="21" t="s">
        <v>7</v>
      </c>
      <c r="V8" s="20">
        <f t="shared" si="8"/>
        <v>-4.6434134386372047E-2</v>
      </c>
      <c r="W8" s="20">
        <f t="shared" si="9"/>
        <v>4.1269600480287071E-2</v>
      </c>
      <c r="X8" s="21" t="s">
        <v>7</v>
      </c>
      <c r="Y8" s="20">
        <f t="shared" si="10"/>
        <v>-2.7269391516364122E-2</v>
      </c>
      <c r="Z8" s="20">
        <f t="shared" si="11"/>
        <v>4.5396908592224332E-2</v>
      </c>
    </row>
    <row r="9" spans="1:26" x14ac:dyDescent="0.25">
      <c r="A9" s="99" t="s">
        <v>8</v>
      </c>
      <c r="B9" s="93">
        <v>54</v>
      </c>
      <c r="C9" s="94">
        <v>68.897242384339933</v>
      </c>
      <c r="D9" s="94">
        <v>48.994019737356403</v>
      </c>
      <c r="E9" s="94">
        <v>86.359316180998803</v>
      </c>
      <c r="F9" s="94">
        <v>63.340302889958494</v>
      </c>
      <c r="G9" s="103">
        <v>93.557372898505633</v>
      </c>
      <c r="I9" s="21" t="s">
        <v>8</v>
      </c>
      <c r="J9" s="20">
        <f t="shared" si="0"/>
        <v>-2.8242677824267783E-2</v>
      </c>
      <c r="K9" s="20">
        <f t="shared" si="1"/>
        <v>2.5627615062761507E-2</v>
      </c>
      <c r="L9" s="21" t="s">
        <v>8</v>
      </c>
      <c r="M9" s="20">
        <f t="shared" si="2"/>
        <v>-3.5332882594126591E-2</v>
      </c>
      <c r="N9" s="20">
        <f t="shared" si="3"/>
        <v>3.459468229906603E-2</v>
      </c>
      <c r="O9" s="21" t="s">
        <v>8</v>
      </c>
      <c r="P9" s="20">
        <f t="shared" si="4"/>
        <v>-2.4479686725458472E-2</v>
      </c>
      <c r="Q9" s="20">
        <f t="shared" si="5"/>
        <v>2.7065736624692697E-2</v>
      </c>
      <c r="R9" s="21" t="s">
        <v>8</v>
      </c>
      <c r="S9" s="20">
        <f t="shared" si="6"/>
        <v>-4.1868598735914406E-2</v>
      </c>
      <c r="T9" s="20">
        <f t="shared" si="7"/>
        <v>3.8166088574941248E-2</v>
      </c>
      <c r="U9" s="21" t="s">
        <v>8</v>
      </c>
      <c r="V9" s="20">
        <f t="shared" si="8"/>
        <v>-2.9548985725759095E-2</v>
      </c>
      <c r="W9" s="20">
        <f t="shared" si="9"/>
        <v>3.2567758284343974E-2</v>
      </c>
      <c r="X9" s="21" t="s">
        <v>8</v>
      </c>
      <c r="Y9" s="20">
        <f t="shared" si="10"/>
        <v>-4.1975684862812383E-2</v>
      </c>
      <c r="Z9" s="20">
        <f t="shared" si="11"/>
        <v>3.7680439757925309E-2</v>
      </c>
    </row>
    <row r="10" spans="1:26" x14ac:dyDescent="0.25">
      <c r="A10" s="99" t="s">
        <v>9</v>
      </c>
      <c r="B10" s="93">
        <v>57</v>
      </c>
      <c r="C10" s="94">
        <v>48.885206372486294</v>
      </c>
      <c r="D10" s="94">
        <v>63.732835586571333</v>
      </c>
      <c r="E10" s="94">
        <v>43.849824145284884</v>
      </c>
      <c r="F10" s="94">
        <v>80.953292883967336</v>
      </c>
      <c r="G10" s="103">
        <v>57.047079046045909</v>
      </c>
      <c r="I10" s="21" t="s">
        <v>9</v>
      </c>
      <c r="J10" s="20">
        <f t="shared" si="0"/>
        <v>-2.981171548117155E-2</v>
      </c>
      <c r="K10" s="20">
        <f t="shared" si="1"/>
        <v>2.5104602510460251E-2</v>
      </c>
      <c r="L10" s="21" t="s">
        <v>9</v>
      </c>
      <c r="M10" s="20">
        <f t="shared" si="2"/>
        <v>-2.5070020186196966E-2</v>
      </c>
      <c r="N10" s="20">
        <f t="shared" si="3"/>
        <v>2.3497271254950915E-2</v>
      </c>
      <c r="O10" s="21" t="s">
        <v>9</v>
      </c>
      <c r="P10" s="20">
        <f t="shared" si="4"/>
        <v>-3.1843883348376185E-2</v>
      </c>
      <c r="Q10" s="20">
        <f t="shared" si="5"/>
        <v>3.2097023123452792E-2</v>
      </c>
      <c r="R10" s="21" t="s">
        <v>9</v>
      </c>
      <c r="S10" s="20">
        <f t="shared" si="6"/>
        <v>-2.1259208305117336E-2</v>
      </c>
      <c r="T10" s="20">
        <f t="shared" si="7"/>
        <v>2.4336166610139084E-2</v>
      </c>
      <c r="U10" s="21" t="s">
        <v>9</v>
      </c>
      <c r="V10" s="20">
        <f t="shared" si="8"/>
        <v>-3.7765649779688222E-2</v>
      </c>
      <c r="W10" s="20">
        <f t="shared" si="9"/>
        <v>3.5123933524251451E-2</v>
      </c>
      <c r="X10" s="21" t="s">
        <v>9</v>
      </c>
      <c r="Y10" s="20">
        <f t="shared" si="10"/>
        <v>-2.5594885129774939E-2</v>
      </c>
      <c r="Z10" s="20">
        <f t="shared" si="11"/>
        <v>2.93182682908311E-2</v>
      </c>
    </row>
    <row r="11" spans="1:26" x14ac:dyDescent="0.25">
      <c r="A11" s="99" t="s">
        <v>10</v>
      </c>
      <c r="B11" s="93">
        <v>55</v>
      </c>
      <c r="C11" s="94">
        <v>51.805557987873392</v>
      </c>
      <c r="D11" s="94">
        <v>44.231063154831503</v>
      </c>
      <c r="E11" s="94">
        <v>58.981504380325781</v>
      </c>
      <c r="F11" s="94">
        <v>39.174832814755163</v>
      </c>
      <c r="G11" s="103">
        <v>75.946713713732947</v>
      </c>
      <c r="I11" s="21" t="s">
        <v>10</v>
      </c>
      <c r="J11" s="20">
        <f t="shared" si="0"/>
        <v>-2.8765690376569036E-2</v>
      </c>
      <c r="K11" s="20">
        <f t="shared" si="1"/>
        <v>2.6673640167364017E-2</v>
      </c>
      <c r="L11" s="21" t="s">
        <v>10</v>
      </c>
      <c r="M11" s="20">
        <f t="shared" si="2"/>
        <v>-2.656767723587148E-2</v>
      </c>
      <c r="N11" s="20">
        <f t="shared" si="3"/>
        <v>2.2667294870367758E-2</v>
      </c>
      <c r="O11" s="21" t="s">
        <v>10</v>
      </c>
      <c r="P11" s="20">
        <f t="shared" si="4"/>
        <v>-2.2099892504608507E-2</v>
      </c>
      <c r="Q11" s="20">
        <f t="shared" si="5"/>
        <v>2.1227243862757875E-2</v>
      </c>
      <c r="R11" s="21" t="s">
        <v>10</v>
      </c>
      <c r="S11" s="20">
        <f t="shared" si="6"/>
        <v>-2.8595327625854722E-2</v>
      </c>
      <c r="T11" s="20">
        <f t="shared" si="7"/>
        <v>2.9415539993399936E-2</v>
      </c>
      <c r="U11" s="21" t="s">
        <v>10</v>
      </c>
      <c r="V11" s="20">
        <f t="shared" si="8"/>
        <v>-1.8275513738279157E-2</v>
      </c>
      <c r="W11" s="20">
        <f t="shared" si="9"/>
        <v>2.1488847986851415E-2</v>
      </c>
      <c r="X11" s="21" t="s">
        <v>10</v>
      </c>
      <c r="Y11" s="20">
        <f t="shared" si="10"/>
        <v>-3.4074442477903366E-2</v>
      </c>
      <c r="Z11" s="20">
        <f t="shared" si="11"/>
        <v>3.206451228978547E-2</v>
      </c>
    </row>
    <row r="12" spans="1:26" x14ac:dyDescent="0.25">
      <c r="A12" s="100" t="s">
        <v>11</v>
      </c>
      <c r="B12" s="95">
        <v>43</v>
      </c>
      <c r="C12" s="96">
        <v>50.236490710943066</v>
      </c>
      <c r="D12" s="96">
        <v>46.837851049654333</v>
      </c>
      <c r="E12" s="96">
        <v>39.842037153224048</v>
      </c>
      <c r="F12" s="96">
        <v>54.377309144152996</v>
      </c>
      <c r="G12" s="104">
        <v>34.800281626204601</v>
      </c>
      <c r="I12" s="21" t="s">
        <v>11</v>
      </c>
      <c r="J12" s="20">
        <f t="shared" si="0"/>
        <v>-2.2489539748953975E-2</v>
      </c>
      <c r="K12" s="20">
        <f t="shared" si="1"/>
        <v>3.1903765690376569E-2</v>
      </c>
      <c r="L12" s="21" t="s">
        <v>11</v>
      </c>
      <c r="M12" s="20">
        <f t="shared" si="2"/>
        <v>-2.5763005409257612E-2</v>
      </c>
      <c r="N12" s="20">
        <f t="shared" si="3"/>
        <v>2.3527287465287205E-2</v>
      </c>
      <c r="O12" s="21" t="s">
        <v>11</v>
      </c>
      <c r="P12" s="20">
        <f t="shared" si="4"/>
        <v>-2.3402364752590329E-2</v>
      </c>
      <c r="Q12" s="20">
        <f t="shared" si="5"/>
        <v>2.0082252826090455E-2</v>
      </c>
      <c r="R12" s="21" t="s">
        <v>11</v>
      </c>
      <c r="S12" s="20">
        <f t="shared" si="6"/>
        <v>-1.9316158813642403E-2</v>
      </c>
      <c r="T12" s="20">
        <f t="shared" si="7"/>
        <v>1.8858865393111955E-2</v>
      </c>
      <c r="U12" s="21" t="s">
        <v>11</v>
      </c>
      <c r="V12" s="20">
        <f t="shared" si="8"/>
        <v>-2.5367645217883792E-2</v>
      </c>
      <c r="W12" s="20">
        <f t="shared" si="9"/>
        <v>2.639693073723233E-2</v>
      </c>
      <c r="X12" s="21" t="s">
        <v>11</v>
      </c>
      <c r="Y12" s="20">
        <f t="shared" si="10"/>
        <v>-1.5613581371757572E-2</v>
      </c>
      <c r="Z12" s="20">
        <f t="shared" si="11"/>
        <v>1.8704590784201072E-2</v>
      </c>
    </row>
    <row r="13" spans="1:26" x14ac:dyDescent="0.25">
      <c r="A13" s="100" t="s">
        <v>12</v>
      </c>
      <c r="B13" s="95">
        <v>59</v>
      </c>
      <c r="C13" s="96">
        <v>36.70622823238272</v>
      </c>
      <c r="D13" s="96">
        <v>44.692328438407642</v>
      </c>
      <c r="E13" s="96">
        <v>41.166903322913036</v>
      </c>
      <c r="F13" s="96">
        <v>34.916955335446247</v>
      </c>
      <c r="G13" s="104">
        <v>48.805261318831242</v>
      </c>
      <c r="I13" s="21" t="s">
        <v>12</v>
      </c>
      <c r="J13" s="20">
        <f t="shared" si="0"/>
        <v>-3.0857740585774059E-2</v>
      </c>
      <c r="K13" s="20">
        <f t="shared" si="1"/>
        <v>3.2426778242677826E-2</v>
      </c>
      <c r="L13" s="21" t="s">
        <v>12</v>
      </c>
      <c r="M13" s="20">
        <f t="shared" si="2"/>
        <v>-1.8824220066357578E-2</v>
      </c>
      <c r="N13" s="20">
        <f t="shared" si="3"/>
        <v>2.8598663468778963E-2</v>
      </c>
      <c r="O13" s="21" t="s">
        <v>12</v>
      </c>
      <c r="P13" s="20">
        <f t="shared" si="4"/>
        <v>-2.2330362053745424E-2</v>
      </c>
      <c r="Q13" s="20">
        <f t="shared" si="5"/>
        <v>2.0734480276171363E-2</v>
      </c>
      <c r="R13" s="21" t="s">
        <v>12</v>
      </c>
      <c r="S13" s="20">
        <f t="shared" si="6"/>
        <v>-1.9958478513363475E-2</v>
      </c>
      <c r="T13" s="20">
        <f t="shared" si="7"/>
        <v>1.7846399394774809E-2</v>
      </c>
      <c r="U13" s="21" t="s">
        <v>12</v>
      </c>
      <c r="V13" s="20">
        <f t="shared" si="8"/>
        <v>-1.6289164524308532E-2</v>
      </c>
      <c r="W13" s="20">
        <f t="shared" si="9"/>
        <v>1.6728364835156585E-2</v>
      </c>
      <c r="X13" s="21" t="s">
        <v>12</v>
      </c>
      <c r="Y13" s="20">
        <f t="shared" si="10"/>
        <v>-2.1897090579797475E-2</v>
      </c>
      <c r="Z13" s="20">
        <f t="shared" si="11"/>
        <v>2.3837573915489085E-2</v>
      </c>
    </row>
    <row r="14" spans="1:26" x14ac:dyDescent="0.25">
      <c r="A14" s="100" t="s">
        <v>13</v>
      </c>
      <c r="B14" s="95">
        <v>35</v>
      </c>
      <c r="C14" s="96">
        <v>51.685194947466918</v>
      </c>
      <c r="D14" s="96">
        <v>30.568070807017499</v>
      </c>
      <c r="E14" s="96">
        <v>39.00365931212643</v>
      </c>
      <c r="F14" s="96">
        <v>35.41863665876668</v>
      </c>
      <c r="G14" s="104">
        <v>29.990529869289801</v>
      </c>
      <c r="I14" s="21" t="s">
        <v>13</v>
      </c>
      <c r="J14" s="20">
        <f t="shared" si="0"/>
        <v>-1.8305439330543932E-2</v>
      </c>
      <c r="K14" s="20">
        <f t="shared" si="1"/>
        <v>2.0397489539748955E-2</v>
      </c>
      <c r="L14" s="21" t="s">
        <v>13</v>
      </c>
      <c r="M14" s="20">
        <f t="shared" si="2"/>
        <v>-2.650595091667237E-2</v>
      </c>
      <c r="N14" s="20">
        <f t="shared" si="3"/>
        <v>2.9235637107096844E-2</v>
      </c>
      <c r="O14" s="21" t="s">
        <v>13</v>
      </c>
      <c r="P14" s="20">
        <f t="shared" si="4"/>
        <v>-1.5273227246281001E-2</v>
      </c>
      <c r="Q14" s="20">
        <f t="shared" si="5"/>
        <v>2.5048477861190289E-2</v>
      </c>
      <c r="R14" s="21" t="s">
        <v>13</v>
      </c>
      <c r="S14" s="20">
        <f t="shared" si="6"/>
        <v>-1.8909697681592338E-2</v>
      </c>
      <c r="T14" s="20">
        <f t="shared" si="7"/>
        <v>1.7919094736475051E-2</v>
      </c>
      <c r="U14" s="21" t="s">
        <v>13</v>
      </c>
      <c r="V14" s="20">
        <f t="shared" si="8"/>
        <v>-1.6523204678606965E-2</v>
      </c>
      <c r="W14" s="20">
        <f t="shared" si="9"/>
        <v>1.5505295957921295E-2</v>
      </c>
      <c r="X14" s="21" t="s">
        <v>13</v>
      </c>
      <c r="Y14" s="20">
        <f t="shared" si="10"/>
        <v>-1.3455626121820894E-2</v>
      </c>
      <c r="Z14" s="20">
        <f t="shared" si="11"/>
        <v>1.4618248470818586E-2</v>
      </c>
    </row>
    <row r="15" spans="1:26" x14ac:dyDescent="0.25">
      <c r="A15" s="100" t="s">
        <v>14</v>
      </c>
      <c r="B15" s="95">
        <v>30</v>
      </c>
      <c r="C15" s="96">
        <v>29.241922356488562</v>
      </c>
      <c r="D15" s="96">
        <v>44.040399891431925</v>
      </c>
      <c r="E15" s="96">
        <v>24.6675063164747</v>
      </c>
      <c r="F15" s="96">
        <v>33.167137145259879</v>
      </c>
      <c r="G15" s="104">
        <v>29.634231940679591</v>
      </c>
      <c r="I15" s="21" t="s">
        <v>14</v>
      </c>
      <c r="J15" s="20">
        <f t="shared" si="0"/>
        <v>-1.5690376569037656E-2</v>
      </c>
      <c r="K15" s="20">
        <f t="shared" si="1"/>
        <v>1.6213389121338913E-2</v>
      </c>
      <c r="L15" s="21" t="s">
        <v>14</v>
      </c>
      <c r="M15" s="20">
        <f t="shared" si="2"/>
        <v>-1.4996266522319021E-2</v>
      </c>
      <c r="N15" s="20">
        <f t="shared" si="3"/>
        <v>1.8360607609927339E-2</v>
      </c>
      <c r="O15" s="21" t="s">
        <v>14</v>
      </c>
      <c r="P15" s="20">
        <f t="shared" si="4"/>
        <v>-2.2004628286993875E-2</v>
      </c>
      <c r="Q15" s="20">
        <f t="shared" si="5"/>
        <v>2.6428400952467998E-2</v>
      </c>
      <c r="R15" s="21" t="s">
        <v>14</v>
      </c>
      <c r="S15" s="20">
        <f t="shared" si="6"/>
        <v>-1.1959264726176162E-2</v>
      </c>
      <c r="T15" s="20">
        <f t="shared" si="7"/>
        <v>2.2027821655562923E-2</v>
      </c>
      <c r="U15" s="21" t="s">
        <v>14</v>
      </c>
      <c r="V15" s="20">
        <f t="shared" si="8"/>
        <v>-1.547285404953359E-2</v>
      </c>
      <c r="W15" s="20">
        <f t="shared" si="9"/>
        <v>1.5502325873938395E-2</v>
      </c>
      <c r="X15" s="21" t="s">
        <v>14</v>
      </c>
      <c r="Y15" s="20">
        <f t="shared" si="10"/>
        <v>-1.3295768602255443E-2</v>
      </c>
      <c r="Z15" s="20">
        <f t="shared" si="11"/>
        <v>1.3609967497248292E-2</v>
      </c>
    </row>
    <row r="16" spans="1:26" x14ac:dyDescent="0.25">
      <c r="A16" s="100" t="s">
        <v>15</v>
      </c>
      <c r="B16" s="95">
        <v>24</v>
      </c>
      <c r="C16" s="96">
        <v>25.876842178598309</v>
      </c>
      <c r="D16" s="96">
        <v>25.114234206989607</v>
      </c>
      <c r="E16" s="96">
        <v>38.604813616977751</v>
      </c>
      <c r="F16" s="96">
        <v>20.395743188137722</v>
      </c>
      <c r="G16" s="104">
        <v>29.066766765821868</v>
      </c>
      <c r="I16" s="21" t="s">
        <v>15</v>
      </c>
      <c r="J16" s="20">
        <f t="shared" si="0"/>
        <v>-1.2552301255230125E-2</v>
      </c>
      <c r="K16" s="20">
        <f t="shared" si="1"/>
        <v>1.7259414225941423E-2</v>
      </c>
      <c r="L16" s="21" t="s">
        <v>15</v>
      </c>
      <c r="M16" s="20">
        <f t="shared" si="2"/>
        <v>-1.3270537324306242E-2</v>
      </c>
      <c r="N16" s="20">
        <f t="shared" si="3"/>
        <v>1.3699075257066968E-2</v>
      </c>
      <c r="O16" s="21" t="s">
        <v>15</v>
      </c>
      <c r="P16" s="20">
        <f t="shared" si="4"/>
        <v>-1.2548237295747782E-2</v>
      </c>
      <c r="Q16" s="20">
        <f t="shared" si="5"/>
        <v>1.5741393042388443E-2</v>
      </c>
      <c r="R16" s="21" t="s">
        <v>15</v>
      </c>
      <c r="S16" s="20">
        <f t="shared" si="6"/>
        <v>-1.8716329888675502E-2</v>
      </c>
      <c r="T16" s="20">
        <f t="shared" si="7"/>
        <v>2.2795128244979847E-2</v>
      </c>
      <c r="U16" s="21" t="s">
        <v>15</v>
      </c>
      <c r="V16" s="20">
        <f t="shared" si="8"/>
        <v>-9.5148506848721313E-3</v>
      </c>
      <c r="W16" s="20">
        <f t="shared" si="9"/>
        <v>1.8386986410952457E-2</v>
      </c>
      <c r="X16" s="21" t="s">
        <v>15</v>
      </c>
      <c r="Y16" s="20">
        <f t="shared" si="10"/>
        <v>-1.3041168257969494E-2</v>
      </c>
      <c r="Z16" s="20">
        <f t="shared" si="11"/>
        <v>1.28525201403121E-2</v>
      </c>
    </row>
    <row r="17" spans="1:26" x14ac:dyDescent="0.25">
      <c r="A17" s="100" t="s">
        <v>16</v>
      </c>
      <c r="B17" s="95">
        <v>20</v>
      </c>
      <c r="C17" s="96">
        <v>18.953139922199359</v>
      </c>
      <c r="D17" s="96">
        <v>20.598944668225428</v>
      </c>
      <c r="E17" s="96">
        <v>19.901704335468501</v>
      </c>
      <c r="F17" s="96">
        <v>31.240348145580931</v>
      </c>
      <c r="G17" s="104">
        <v>15.509921480863209</v>
      </c>
      <c r="I17" s="21" t="s">
        <v>16</v>
      </c>
      <c r="J17" s="20">
        <f t="shared" si="0"/>
        <v>-1.0460251046025104E-2</v>
      </c>
      <c r="K17" s="20">
        <f t="shared" si="1"/>
        <v>1.202928870292887E-2</v>
      </c>
      <c r="L17" s="21" t="s">
        <v>16</v>
      </c>
      <c r="M17" s="20">
        <f t="shared" si="2"/>
        <v>-9.7198239651655003E-3</v>
      </c>
      <c r="N17" s="20">
        <f t="shared" si="3"/>
        <v>1.4204923160493181E-2</v>
      </c>
      <c r="O17" s="21" t="s">
        <v>16</v>
      </c>
      <c r="P17" s="20">
        <f t="shared" si="4"/>
        <v>-1.0292189027485174E-2</v>
      </c>
      <c r="Q17" s="20">
        <f t="shared" si="5"/>
        <v>1.0968364226471882E-2</v>
      </c>
      <c r="R17" s="21" t="s">
        <v>16</v>
      </c>
      <c r="S17" s="20">
        <f t="shared" si="6"/>
        <v>-9.6487155043716733E-3</v>
      </c>
      <c r="T17" s="20">
        <f t="shared" si="7"/>
        <v>1.2846836560902042E-2</v>
      </c>
      <c r="U17" s="21" t="s">
        <v>16</v>
      </c>
      <c r="V17" s="20">
        <f t="shared" si="8"/>
        <v>-1.4573984640162817E-2</v>
      </c>
      <c r="W17" s="20">
        <f t="shared" si="9"/>
        <v>1.862106567338832E-2</v>
      </c>
      <c r="X17" s="21" t="s">
        <v>16</v>
      </c>
      <c r="Y17" s="20">
        <f t="shared" si="10"/>
        <v>-6.9587201538242136E-3</v>
      </c>
      <c r="Z17" s="20">
        <f t="shared" si="11"/>
        <v>1.4642397402313849E-2</v>
      </c>
    </row>
    <row r="18" spans="1:26" x14ac:dyDescent="0.25">
      <c r="A18" s="100" t="s">
        <v>17</v>
      </c>
      <c r="B18" s="95">
        <v>8</v>
      </c>
      <c r="C18" s="96">
        <v>15.284719308810754</v>
      </c>
      <c r="D18" s="96">
        <v>14.077960060725164</v>
      </c>
      <c r="E18" s="96">
        <v>15.456371392707666</v>
      </c>
      <c r="F18" s="96">
        <v>14.859948316376293</v>
      </c>
      <c r="G18" s="104">
        <v>23.833344072966163</v>
      </c>
      <c r="I18" s="21" t="s">
        <v>17</v>
      </c>
      <c r="J18" s="20">
        <f t="shared" si="0"/>
        <v>-4.1841004184100415E-3</v>
      </c>
      <c r="K18" s="20">
        <f t="shared" si="1"/>
        <v>3.1380753138075313E-3</v>
      </c>
      <c r="L18" s="21" t="s">
        <v>17</v>
      </c>
      <c r="M18" s="20">
        <f t="shared" si="2"/>
        <v>-7.8385313277087275E-3</v>
      </c>
      <c r="N18" s="20">
        <f t="shared" si="3"/>
        <v>1.0167610687300391E-2</v>
      </c>
      <c r="O18" s="21" t="s">
        <v>17</v>
      </c>
      <c r="P18" s="20">
        <f t="shared" si="4"/>
        <v>-7.0340023918736214E-3</v>
      </c>
      <c r="Q18" s="20">
        <f t="shared" si="5"/>
        <v>1.1594785035638166E-2</v>
      </c>
      <c r="R18" s="21" t="s">
        <v>17</v>
      </c>
      <c r="S18" s="20">
        <f t="shared" si="6"/>
        <v>-7.4935356180706987E-3</v>
      </c>
      <c r="T18" s="20">
        <f t="shared" si="7"/>
        <v>8.7365094864496062E-3</v>
      </c>
      <c r="U18" s="21" t="s">
        <v>17</v>
      </c>
      <c r="V18" s="20">
        <f t="shared" si="8"/>
        <v>-6.932338189935181E-3</v>
      </c>
      <c r="W18" s="20">
        <f t="shared" si="9"/>
        <v>1.04051239036064E-2</v>
      </c>
      <c r="X18" s="21" t="s">
        <v>17</v>
      </c>
      <c r="Y18" s="20">
        <f t="shared" si="10"/>
        <v>-1.0693127746533641E-2</v>
      </c>
      <c r="Z18" s="20">
        <f t="shared" si="11"/>
        <v>1.5203832806796826E-2</v>
      </c>
    </row>
    <row r="19" spans="1:26" x14ac:dyDescent="0.25">
      <c r="A19" s="100" t="s">
        <v>18</v>
      </c>
      <c r="B19" s="95">
        <v>3</v>
      </c>
      <c r="C19" s="96">
        <v>5.4914204247975116</v>
      </c>
      <c r="D19" s="96">
        <v>10.510920232817702</v>
      </c>
      <c r="E19" s="96">
        <v>9.4019827378768461</v>
      </c>
      <c r="F19" s="96">
        <v>10.449364977025139</v>
      </c>
      <c r="G19" s="104">
        <v>9.9944493378815125</v>
      </c>
      <c r="I19" s="21" t="s">
        <v>18</v>
      </c>
      <c r="J19" s="20">
        <f t="shared" si="0"/>
        <v>-1.5690376569037657E-3</v>
      </c>
      <c r="K19" s="20">
        <f t="shared" si="1"/>
        <v>3.1380753138075313E-3</v>
      </c>
      <c r="L19" s="21" t="s">
        <v>18</v>
      </c>
      <c r="M19" s="20">
        <f t="shared" si="2"/>
        <v>-2.8161898274822821E-3</v>
      </c>
      <c r="N19" s="20">
        <f t="shared" si="3"/>
        <v>2.2099856639319197E-3</v>
      </c>
      <c r="O19" s="21" t="s">
        <v>18</v>
      </c>
      <c r="P19" s="20">
        <f t="shared" si="4"/>
        <v>-5.2517437000474182E-3</v>
      </c>
      <c r="Q19" s="20">
        <f t="shared" si="5"/>
        <v>7.5429114226527446E-3</v>
      </c>
      <c r="R19" s="21" t="s">
        <v>18</v>
      </c>
      <c r="S19" s="20">
        <f t="shared" si="6"/>
        <v>-4.5582556692450038E-3</v>
      </c>
      <c r="T19" s="20">
        <f t="shared" si="7"/>
        <v>8.3144025748300814E-3</v>
      </c>
      <c r="U19" s="21" t="s">
        <v>18</v>
      </c>
      <c r="V19" s="20">
        <f t="shared" si="8"/>
        <v>-4.8747499216381662E-3</v>
      </c>
      <c r="W19" s="20">
        <f t="shared" si="9"/>
        <v>6.0922374960800966E-3</v>
      </c>
      <c r="X19" s="21" t="s">
        <v>18</v>
      </c>
      <c r="Y19" s="20">
        <f t="shared" si="10"/>
        <v>-4.4841346308363388E-3</v>
      </c>
      <c r="Z19" s="20">
        <f t="shared" si="11"/>
        <v>7.4498423216474334E-3</v>
      </c>
    </row>
    <row r="20" spans="1:26" ht="15.75" thickBot="1" x14ac:dyDescent="0.3">
      <c r="A20" s="101" t="s">
        <v>19</v>
      </c>
      <c r="B20" s="97">
        <v>4</v>
      </c>
      <c r="C20" s="98">
        <v>4.1308446683517515</v>
      </c>
      <c r="D20" s="98">
        <v>5.7578152567466807</v>
      </c>
      <c r="E20" s="98">
        <v>9.8089706702001394</v>
      </c>
      <c r="F20" s="98">
        <v>11.440299871717173</v>
      </c>
      <c r="G20" s="105">
        <v>13.044069371128286</v>
      </c>
      <c r="I20" s="21" t="s">
        <v>19</v>
      </c>
      <c r="J20" s="20">
        <f t="shared" si="0"/>
        <v>-2.0920502092050207E-3</v>
      </c>
      <c r="K20" s="20">
        <f t="shared" si="1"/>
        <v>5.2301255230125521E-3</v>
      </c>
      <c r="L20" s="21" t="s">
        <v>19</v>
      </c>
      <c r="M20" s="20">
        <f t="shared" si="2"/>
        <v>-2.1184396447574095E-3</v>
      </c>
      <c r="N20" s="20">
        <f t="shared" si="3"/>
        <v>6.048694250014839E-3</v>
      </c>
      <c r="O20" s="21" t="s">
        <v>19</v>
      </c>
      <c r="P20" s="20">
        <f t="shared" si="4"/>
        <v>-2.8768717991260145E-3</v>
      </c>
      <c r="Q20" s="20">
        <f t="shared" si="5"/>
        <v>5.8902851555743011E-3</v>
      </c>
      <c r="R20" s="21" t="s">
        <v>19</v>
      </c>
      <c r="S20" s="20">
        <f t="shared" si="6"/>
        <v>-4.7555709698095614E-3</v>
      </c>
      <c r="T20" s="20">
        <f t="shared" si="7"/>
        <v>9.7561328766845798E-3</v>
      </c>
      <c r="U20" s="21" t="s">
        <v>19</v>
      </c>
      <c r="V20" s="20">
        <f t="shared" si="8"/>
        <v>-5.3370325398517503E-3</v>
      </c>
      <c r="W20" s="20">
        <f t="shared" si="9"/>
        <v>1.2936870062948169E-2</v>
      </c>
      <c r="X20" s="21" t="s">
        <v>19</v>
      </c>
      <c r="Y20" s="20">
        <f t="shared" si="10"/>
        <v>-5.8523847804611649E-3</v>
      </c>
      <c r="Z20" s="20">
        <f t="shared" si="11"/>
        <v>1.3509567364577205E-2</v>
      </c>
    </row>
    <row r="21" spans="1:26" ht="15.75" thickTop="1" x14ac:dyDescent="0.25">
      <c r="A21" s="100" t="s">
        <v>20</v>
      </c>
      <c r="B21" s="95">
        <v>937</v>
      </c>
      <c r="C21" s="96">
        <v>951.4117439598499</v>
      </c>
      <c r="D21" s="96">
        <v>973.00319328887383</v>
      </c>
      <c r="E21" s="96">
        <v>1000.5762738685908</v>
      </c>
      <c r="F21" s="96">
        <v>1038.5600369413096</v>
      </c>
      <c r="G21" s="104">
        <v>1079.2311294766105</v>
      </c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 x14ac:dyDescent="0.25">
      <c r="A22" s="92"/>
      <c r="B22" s="92"/>
      <c r="C22" s="92"/>
      <c r="D22" s="92"/>
      <c r="E22" s="92"/>
      <c r="F22" s="92"/>
      <c r="G22" s="92"/>
    </row>
    <row r="23" spans="1:26" x14ac:dyDescent="0.25">
      <c r="A23" s="922" t="s">
        <v>44</v>
      </c>
      <c r="B23" s="923"/>
      <c r="C23" s="923"/>
      <c r="D23" s="923"/>
      <c r="E23" s="923"/>
      <c r="F23" s="923"/>
      <c r="G23" s="924"/>
    </row>
    <row r="24" spans="1:26" x14ac:dyDescent="0.25">
      <c r="A24" s="99" t="s">
        <v>1</v>
      </c>
      <c r="B24" s="93">
        <v>2010</v>
      </c>
      <c r="C24" s="93">
        <v>2015</v>
      </c>
      <c r="D24" s="93">
        <v>2020</v>
      </c>
      <c r="E24" s="93">
        <v>2025</v>
      </c>
      <c r="F24" s="93">
        <v>2030</v>
      </c>
      <c r="G24" s="102">
        <v>2035</v>
      </c>
      <c r="Q24" s="919" t="s">
        <v>223</v>
      </c>
      <c r="R24" s="918"/>
      <c r="S24" s="920">
        <f>(SUM(B$48:B$50,B$61:B$65)/SUM(B$51:B$60))*100</f>
        <v>68.309859154929569</v>
      </c>
    </row>
    <row r="25" spans="1:26" x14ac:dyDescent="0.25">
      <c r="A25" s="99" t="s">
        <v>2</v>
      </c>
      <c r="B25" s="93">
        <v>131</v>
      </c>
      <c r="C25" s="94">
        <v>97.739127583056771</v>
      </c>
      <c r="D25" s="94">
        <v>109.439987910654</v>
      </c>
      <c r="E25" s="94">
        <v>116.89503500010011</v>
      </c>
      <c r="F25" s="94">
        <v>129.07370977875951</v>
      </c>
      <c r="G25" s="103">
        <v>132.28396335149074</v>
      </c>
      <c r="Q25" s="919" t="s">
        <v>224</v>
      </c>
      <c r="R25" s="918"/>
      <c r="S25" s="920">
        <f>(SUM(B$48:B$50)/SUM(B$51:B$60))*100</f>
        <v>56.25</v>
      </c>
    </row>
    <row r="26" spans="1:26" x14ac:dyDescent="0.25">
      <c r="A26" s="99" t="s">
        <v>3</v>
      </c>
      <c r="B26" s="93">
        <v>109</v>
      </c>
      <c r="C26" s="94">
        <v>124.37669307497899</v>
      </c>
      <c r="D26" s="94">
        <v>90.566153053037141</v>
      </c>
      <c r="E26" s="94">
        <v>104.15610702970119</v>
      </c>
      <c r="F26" s="94">
        <v>111.02407420766538</v>
      </c>
      <c r="G26" s="103">
        <v>123.00728269892349</v>
      </c>
      <c r="Q26" s="919" t="s">
        <v>225</v>
      </c>
      <c r="R26" s="918"/>
      <c r="S26" s="920">
        <f>(SUM(B$61:B$65)/SUM(B$51:B$60))*100</f>
        <v>12.059859154929578</v>
      </c>
    </row>
    <row r="27" spans="1:26" x14ac:dyDescent="0.25">
      <c r="A27" s="99" t="s">
        <v>4</v>
      </c>
      <c r="B27" s="93">
        <v>91</v>
      </c>
      <c r="C27" s="94">
        <v>103.70556331775541</v>
      </c>
      <c r="D27" s="94">
        <v>118.45343808409523</v>
      </c>
      <c r="E27" s="94">
        <v>84.104930213905618</v>
      </c>
      <c r="F27" s="94">
        <v>99.590814869333016</v>
      </c>
      <c r="G27" s="103">
        <v>105.84317802566925</v>
      </c>
      <c r="Q27" s="919" t="s">
        <v>226</v>
      </c>
      <c r="R27" s="918"/>
      <c r="S27" s="920">
        <f>(SUM(B$61:B$65)/SUM(B$48:B$50))*100</f>
        <v>21.439749608763695</v>
      </c>
    </row>
    <row r="28" spans="1:26" x14ac:dyDescent="0.25">
      <c r="A28" s="99" t="s">
        <v>5</v>
      </c>
      <c r="B28" s="93">
        <v>91</v>
      </c>
      <c r="C28" s="94">
        <v>85.414472254994095</v>
      </c>
      <c r="D28" s="94">
        <v>98.435936860115063</v>
      </c>
      <c r="E28" s="94">
        <v>112.52362855048075</v>
      </c>
      <c r="F28" s="94">
        <v>77.833228990533897</v>
      </c>
      <c r="G28" s="103">
        <v>95.13458780054313</v>
      </c>
      <c r="Q28" s="919" t="s">
        <v>227</v>
      </c>
      <c r="R28" s="918"/>
      <c r="S28" s="921">
        <f>(B$21/B$43)*100</f>
        <v>96.102564102564102</v>
      </c>
    </row>
    <row r="29" spans="1:26" x14ac:dyDescent="0.25">
      <c r="A29" s="99" t="s">
        <v>6</v>
      </c>
      <c r="B29" s="93">
        <v>63</v>
      </c>
      <c r="C29" s="94">
        <v>86.524712805841531</v>
      </c>
      <c r="D29" s="94">
        <v>79.802097494017673</v>
      </c>
      <c r="E29" s="94">
        <v>93.150745291155488</v>
      </c>
      <c r="F29" s="94">
        <v>106.52593888862667</v>
      </c>
      <c r="G29" s="103">
        <v>71.746574379162411</v>
      </c>
      <c r="Q29" s="919" t="s">
        <v>228</v>
      </c>
      <c r="R29" s="918"/>
      <c r="S29" s="921">
        <f>(SUM(B$48)/SUM(B$28:B$33))*1000</f>
        <v>605.89812332439669</v>
      </c>
    </row>
    <row r="30" spans="1:26" x14ac:dyDescent="0.25">
      <c r="A30" s="99" t="s">
        <v>7</v>
      </c>
      <c r="B30" s="93">
        <v>71</v>
      </c>
      <c r="C30" s="94">
        <v>58.503696505961805</v>
      </c>
      <c r="D30" s="94">
        <v>82.554166834365432</v>
      </c>
      <c r="E30" s="94">
        <v>74.714538492103756</v>
      </c>
      <c r="F30" s="94">
        <v>88.464254537515316</v>
      </c>
      <c r="G30" s="103">
        <v>101.18275662405813</v>
      </c>
      <c r="Q30" s="919" t="s">
        <v>229</v>
      </c>
      <c r="R30" s="918"/>
      <c r="S30" s="921">
        <f>(SUM(B$52:B$54)/SUM(B$48:B$51,B$55:B$65))*100</f>
        <v>24.075275794938353</v>
      </c>
    </row>
    <row r="31" spans="1:26" x14ac:dyDescent="0.25">
      <c r="A31" s="99" t="s">
        <v>8</v>
      </c>
      <c r="B31" s="93">
        <v>49</v>
      </c>
      <c r="C31" s="94">
        <v>67.457791059600481</v>
      </c>
      <c r="D31" s="94">
        <v>54.169779591877059</v>
      </c>
      <c r="E31" s="94">
        <v>78.722417519268177</v>
      </c>
      <c r="F31" s="94">
        <v>69.811251503601611</v>
      </c>
      <c r="G31" s="103">
        <v>83.983929385153587</v>
      </c>
      <c r="Q31" s="918"/>
      <c r="R31" s="918"/>
      <c r="S31" s="904"/>
    </row>
    <row r="32" spans="1:26" x14ac:dyDescent="0.25">
      <c r="A32" s="99" t="s">
        <v>9</v>
      </c>
      <c r="B32" s="93">
        <v>48</v>
      </c>
      <c r="C32" s="94">
        <v>45.818429580722828</v>
      </c>
      <c r="D32" s="94">
        <v>64.239473407369715</v>
      </c>
      <c r="E32" s="94">
        <v>50.196442450214882</v>
      </c>
      <c r="F32" s="94">
        <v>75.290590640254592</v>
      </c>
      <c r="G32" s="103">
        <v>65.345929868407651</v>
      </c>
      <c r="Q32" s="904"/>
      <c r="R32" s="904"/>
      <c r="S32" s="904"/>
    </row>
    <row r="33" spans="1:19" x14ac:dyDescent="0.25">
      <c r="A33" s="99" t="s">
        <v>10</v>
      </c>
      <c r="B33" s="93">
        <v>51</v>
      </c>
      <c r="C33" s="94">
        <v>44.200019761213518</v>
      </c>
      <c r="D33" s="94">
        <v>42.484530804883448</v>
      </c>
      <c r="E33" s="94">
        <v>60.673296829153138</v>
      </c>
      <c r="F33" s="94">
        <v>46.06283792194283</v>
      </c>
      <c r="G33" s="103">
        <v>71.466887149275777</v>
      </c>
      <c r="Q33" s="904"/>
      <c r="R33" s="904"/>
      <c r="S33" s="904"/>
    </row>
    <row r="34" spans="1:19" x14ac:dyDescent="0.25">
      <c r="A34" s="100" t="s">
        <v>11</v>
      </c>
      <c r="B34" s="95">
        <v>61</v>
      </c>
      <c r="C34" s="96">
        <v>45.876959594895588</v>
      </c>
      <c r="D34" s="96">
        <v>40.192928217043175</v>
      </c>
      <c r="E34" s="96">
        <v>38.898811244466707</v>
      </c>
      <c r="F34" s="96">
        <v>56.58365413212838</v>
      </c>
      <c r="G34" s="104">
        <v>41.689668212222337</v>
      </c>
      <c r="Q34" s="904"/>
      <c r="R34" s="904"/>
      <c r="S34" s="904"/>
    </row>
    <row r="35" spans="1:19" x14ac:dyDescent="0.25">
      <c r="A35" s="100" t="s">
        <v>12</v>
      </c>
      <c r="B35" s="95">
        <v>62</v>
      </c>
      <c r="C35" s="96">
        <v>55.76587315307718</v>
      </c>
      <c r="D35" s="96">
        <v>41.498306219665928</v>
      </c>
      <c r="E35" s="96">
        <v>36.810471201743788</v>
      </c>
      <c r="F35" s="96">
        <v>35.858411701382643</v>
      </c>
      <c r="G35" s="104">
        <v>53.130301485155577</v>
      </c>
      <c r="Q35" s="904"/>
      <c r="R35" s="904"/>
      <c r="S35" s="904"/>
    </row>
    <row r="36" spans="1:19" x14ac:dyDescent="0.25">
      <c r="A36" s="100" t="s">
        <v>13</v>
      </c>
      <c r="B36" s="95">
        <v>39</v>
      </c>
      <c r="C36" s="96">
        <v>57.007937879460897</v>
      </c>
      <c r="D36" s="96">
        <v>50.132407023231934</v>
      </c>
      <c r="E36" s="96">
        <v>36.960414600575326</v>
      </c>
      <c r="F36" s="96">
        <v>33.236678628770569</v>
      </c>
      <c r="G36" s="104">
        <v>32.581837027250629</v>
      </c>
      <c r="Q36" s="904"/>
      <c r="R36" s="904"/>
      <c r="S36" s="904"/>
    </row>
    <row r="37" spans="1:19" x14ac:dyDescent="0.25">
      <c r="A37" s="100" t="s">
        <v>14</v>
      </c>
      <c r="B37" s="95">
        <v>31</v>
      </c>
      <c r="C37" s="96">
        <v>35.802208592943991</v>
      </c>
      <c r="D37" s="96">
        <v>52.894206221412965</v>
      </c>
      <c r="E37" s="96">
        <v>45.435187051044849</v>
      </c>
      <c r="F37" s="96">
        <v>33.230312047500014</v>
      </c>
      <c r="G37" s="104">
        <v>30.334533157424879</v>
      </c>
      <c r="Q37" s="904"/>
      <c r="R37" s="904"/>
      <c r="S37" s="904"/>
    </row>
    <row r="38" spans="1:19" x14ac:dyDescent="0.25">
      <c r="A38" s="100" t="s">
        <v>15</v>
      </c>
      <c r="B38" s="95">
        <v>33</v>
      </c>
      <c r="C38" s="96">
        <v>26.712468361818573</v>
      </c>
      <c r="D38" s="96">
        <v>31.505064997837298</v>
      </c>
      <c r="E38" s="96">
        <v>47.017854595788343</v>
      </c>
      <c r="F38" s="96">
        <v>39.413782229689737</v>
      </c>
      <c r="G38" s="104">
        <v>28.646299003402817</v>
      </c>
      <c r="Q38" s="904"/>
      <c r="R38" s="904"/>
      <c r="S38" s="904"/>
    </row>
    <row r="39" spans="1:19" x14ac:dyDescent="0.25">
      <c r="A39" s="100" t="s">
        <v>16</v>
      </c>
      <c r="B39" s="95">
        <v>23</v>
      </c>
      <c r="C39" s="96">
        <v>27.698844877211048</v>
      </c>
      <c r="D39" s="96">
        <v>21.952252062090587</v>
      </c>
      <c r="E39" s="96">
        <v>26.498236243499747</v>
      </c>
      <c r="F39" s="96">
        <v>39.915547384018559</v>
      </c>
      <c r="G39" s="104">
        <v>32.635661297096057</v>
      </c>
      <c r="Q39" s="904"/>
      <c r="R39" s="904"/>
      <c r="S39" s="904"/>
    </row>
    <row r="40" spans="1:19" x14ac:dyDescent="0.25">
      <c r="A40" s="100" t="s">
        <v>17</v>
      </c>
      <c r="B40" s="95">
        <v>6</v>
      </c>
      <c r="C40" s="96">
        <v>19.82630022122758</v>
      </c>
      <c r="D40" s="96">
        <v>23.20598025854931</v>
      </c>
      <c r="E40" s="96">
        <v>18.020163268836928</v>
      </c>
      <c r="F40" s="96">
        <v>22.304105656237233</v>
      </c>
      <c r="G40" s="104">
        <v>33.88701482872532</v>
      </c>
      <c r="Q40" s="904"/>
      <c r="R40" s="904"/>
      <c r="S40" s="904"/>
    </row>
    <row r="41" spans="1:19" x14ac:dyDescent="0.25">
      <c r="A41" s="100" t="s">
        <v>18</v>
      </c>
      <c r="B41" s="95">
        <v>6</v>
      </c>
      <c r="C41" s="96">
        <v>4.3093545381758487</v>
      </c>
      <c r="D41" s="96">
        <v>15.096498385097627</v>
      </c>
      <c r="E41" s="96">
        <v>17.149514015140589</v>
      </c>
      <c r="F41" s="96">
        <v>13.059134139514107</v>
      </c>
      <c r="G41" s="104">
        <v>16.604557576591723</v>
      </c>
      <c r="Q41" s="904"/>
      <c r="R41" s="904"/>
      <c r="S41" s="904"/>
    </row>
    <row r="42" spans="1:19" ht="15.75" thickBot="1" x14ac:dyDescent="0.3">
      <c r="A42" s="101" t="s">
        <v>19</v>
      </c>
      <c r="B42" s="97">
        <v>10</v>
      </c>
      <c r="C42" s="98">
        <v>11.794632174203366</v>
      </c>
      <c r="D42" s="98">
        <v>11.788906876440423</v>
      </c>
      <c r="E42" s="98">
        <v>20.123266343727092</v>
      </c>
      <c r="F42" s="98">
        <v>27.731079362255265</v>
      </c>
      <c r="G42" s="105">
        <v>30.11075663818362</v>
      </c>
      <c r="Q42" s="904"/>
      <c r="R42" s="904"/>
      <c r="S42" s="904"/>
    </row>
    <row r="43" spans="1:19" ht="15.75" thickTop="1" x14ac:dyDescent="0.25">
      <c r="A43" s="100" t="s">
        <v>20</v>
      </c>
      <c r="B43" s="95">
        <v>975</v>
      </c>
      <c r="C43" s="96">
        <v>998.53508533713955</v>
      </c>
      <c r="D43" s="96">
        <v>1028.412114301784</v>
      </c>
      <c r="E43" s="96">
        <v>1062.0510599409065</v>
      </c>
      <c r="F43" s="96">
        <v>1105.0094066197294</v>
      </c>
      <c r="G43" s="104">
        <v>1149.6157185087372</v>
      </c>
      <c r="Q43" s="904"/>
      <c r="R43" s="904"/>
      <c r="S43" s="904"/>
    </row>
    <row r="44" spans="1:19" x14ac:dyDescent="0.25">
      <c r="A44" s="92"/>
      <c r="B44" s="92"/>
      <c r="C44" s="92"/>
      <c r="D44" s="92"/>
      <c r="E44" s="92"/>
      <c r="F44" s="92"/>
      <c r="G44" s="92"/>
      <c r="Q44" s="919" t="s">
        <v>223</v>
      </c>
      <c r="R44" s="918"/>
      <c r="S44" s="920">
        <f>(SUM(C$48:C$50,C$61:C$65)/SUM(C$51:C$60))*100</f>
        <v>68.788734781214828</v>
      </c>
    </row>
    <row r="45" spans="1:19" x14ac:dyDescent="0.25">
      <c r="A45" s="92"/>
      <c r="B45" s="92"/>
      <c r="C45" s="92"/>
      <c r="D45" s="92"/>
      <c r="E45" s="92"/>
      <c r="F45" s="92"/>
      <c r="G45" s="92"/>
      <c r="Q45" s="919" t="s">
        <v>224</v>
      </c>
      <c r="R45" s="918"/>
      <c r="S45" s="920">
        <f>(SUM(C$48:C$50)/SUM(C$51:C$60))*100</f>
        <v>54.932224270889066</v>
      </c>
    </row>
    <row r="46" spans="1:19" x14ac:dyDescent="0.25">
      <c r="A46" s="922" t="s">
        <v>45</v>
      </c>
      <c r="B46" s="923"/>
      <c r="C46" s="923"/>
      <c r="D46" s="923"/>
      <c r="E46" s="923"/>
      <c r="F46" s="923"/>
      <c r="G46" s="924"/>
      <c r="Q46" s="919" t="s">
        <v>225</v>
      </c>
      <c r="R46" s="918"/>
      <c r="S46" s="920">
        <f>(SUM(C$61:C$65)/SUM(C$51:C$60))*100</f>
        <v>13.856510510325752</v>
      </c>
    </row>
    <row r="47" spans="1:19" x14ac:dyDescent="0.25">
      <c r="A47" s="99" t="s">
        <v>1</v>
      </c>
      <c r="B47" s="93">
        <v>2010</v>
      </c>
      <c r="C47" s="93">
        <v>2015</v>
      </c>
      <c r="D47" s="93">
        <v>2020</v>
      </c>
      <c r="E47" s="93">
        <v>2025</v>
      </c>
      <c r="F47" s="93">
        <v>2030</v>
      </c>
      <c r="G47" s="102">
        <v>2035</v>
      </c>
      <c r="Q47" s="919" t="s">
        <v>226</v>
      </c>
      <c r="R47" s="918"/>
      <c r="S47" s="920">
        <f>(SUM(C$61:C$65)/SUM(C$48:C$50))*100</f>
        <v>25.224739566333032</v>
      </c>
    </row>
    <row r="48" spans="1:19" x14ac:dyDescent="0.25">
      <c r="A48" s="99" t="s">
        <v>2</v>
      </c>
      <c r="B48" s="93">
        <v>226</v>
      </c>
      <c r="C48" s="94">
        <v>201.18592769490709</v>
      </c>
      <c r="D48" s="94">
        <v>223.27394944889619</v>
      </c>
      <c r="E48" s="94">
        <v>238.56434717298043</v>
      </c>
      <c r="F48" s="94">
        <v>263.41561009371753</v>
      </c>
      <c r="G48" s="103">
        <v>269.96727700980284</v>
      </c>
      <c r="Q48" s="919" t="s">
        <v>227</v>
      </c>
      <c r="R48" s="918"/>
      <c r="S48" s="921">
        <f>(C$21/C$43)*100</f>
        <v>95.280752567509509</v>
      </c>
    </row>
    <row r="49" spans="1:19" x14ac:dyDescent="0.25">
      <c r="A49" s="99" t="s">
        <v>3</v>
      </c>
      <c r="B49" s="93">
        <v>232</v>
      </c>
      <c r="C49" s="94">
        <v>211.89877786115147</v>
      </c>
      <c r="D49" s="94">
        <v>188.51258581857201</v>
      </c>
      <c r="E49" s="94">
        <v>211.98493144592445</v>
      </c>
      <c r="F49" s="94">
        <v>226.27802381832396</v>
      </c>
      <c r="G49" s="103">
        <v>250.68090926055032</v>
      </c>
      <c r="Q49" s="919" t="s">
        <v>228</v>
      </c>
      <c r="R49" s="918"/>
      <c r="S49" s="921">
        <f>(SUM(C$48)/SUM(C$28:C$33))*1000</f>
        <v>518.62853956276444</v>
      </c>
    </row>
    <row r="50" spans="1:19" x14ac:dyDescent="0.25">
      <c r="A50" s="99" t="s">
        <v>4</v>
      </c>
      <c r="B50" s="93">
        <v>181</v>
      </c>
      <c r="C50" s="94">
        <v>221.52468755358458</v>
      </c>
      <c r="D50" s="94">
        <v>199.46160180602675</v>
      </c>
      <c r="E50" s="94">
        <v>177.61159527643574</v>
      </c>
      <c r="F50" s="94">
        <v>202.45059252863334</v>
      </c>
      <c r="G50" s="103">
        <v>215.83528013653807</v>
      </c>
      <c r="Q50" s="919" t="s">
        <v>229</v>
      </c>
      <c r="R50" s="918"/>
      <c r="S50" s="921">
        <f>(SUM(C$52:C$54)/SUM(C$48:C$51,C$55:C$65))*100</f>
        <v>28.531344525154079</v>
      </c>
    </row>
    <row r="51" spans="1:19" x14ac:dyDescent="0.25">
      <c r="A51" s="99" t="s">
        <v>5</v>
      </c>
      <c r="B51" s="93">
        <v>194</v>
      </c>
      <c r="C51" s="94">
        <v>169.37830057186898</v>
      </c>
      <c r="D51" s="94">
        <v>211.23662376705826</v>
      </c>
      <c r="E51" s="94">
        <v>187.27209771051747</v>
      </c>
      <c r="F51" s="94">
        <v>167.14016365845706</v>
      </c>
      <c r="G51" s="103">
        <v>193.18572190826052</v>
      </c>
      <c r="Q51" s="904"/>
      <c r="R51" s="904"/>
      <c r="S51" s="904"/>
    </row>
    <row r="52" spans="1:19" x14ac:dyDescent="0.25">
      <c r="A52" s="99" t="s">
        <v>6</v>
      </c>
      <c r="B52" s="93">
        <v>123</v>
      </c>
      <c r="C52" s="94">
        <v>183.71836329917102</v>
      </c>
      <c r="D52" s="94">
        <v>156.48505287293244</v>
      </c>
      <c r="E52" s="94">
        <v>199.17809083813037</v>
      </c>
      <c r="F52" s="94">
        <v>174.0544505971182</v>
      </c>
      <c r="G52" s="103">
        <v>155.56820864757049</v>
      </c>
      <c r="Q52" s="904"/>
      <c r="R52" s="904"/>
      <c r="S52" s="904"/>
    </row>
    <row r="53" spans="1:19" x14ac:dyDescent="0.25">
      <c r="A53" s="99" t="s">
        <v>7</v>
      </c>
      <c r="B53" s="93">
        <v>145</v>
      </c>
      <c r="C53" s="94">
        <v>112.7751430270168</v>
      </c>
      <c r="D53" s="94">
        <v>174.12871672089736</v>
      </c>
      <c r="E53" s="94">
        <v>144.46560243747081</v>
      </c>
      <c r="F53" s="94">
        <v>187.99904614634931</v>
      </c>
      <c r="G53" s="103">
        <v>161.96205395178467</v>
      </c>
      <c r="Q53" s="904"/>
      <c r="R53" s="904"/>
      <c r="S53" s="904"/>
    </row>
    <row r="54" spans="1:19" x14ac:dyDescent="0.25">
      <c r="A54" s="99" t="s">
        <v>8</v>
      </c>
      <c r="B54" s="93">
        <v>103</v>
      </c>
      <c r="C54" s="94">
        <v>136.35503344394041</v>
      </c>
      <c r="D54" s="94">
        <v>103.16379932923346</v>
      </c>
      <c r="E54" s="94">
        <v>165.08173370026697</v>
      </c>
      <c r="F54" s="94">
        <v>133.1515543935601</v>
      </c>
      <c r="G54" s="103">
        <v>177.54130228365921</v>
      </c>
      <c r="Q54" s="904"/>
      <c r="R54" s="904"/>
      <c r="S54" s="904"/>
    </row>
    <row r="55" spans="1:19" x14ac:dyDescent="0.25">
      <c r="A55" s="99" t="s">
        <v>9</v>
      </c>
      <c r="B55" s="93">
        <v>105</v>
      </c>
      <c r="C55" s="94">
        <v>94.70363595320913</v>
      </c>
      <c r="D55" s="94">
        <v>127.97230899394106</v>
      </c>
      <c r="E55" s="94">
        <v>94.046266595499759</v>
      </c>
      <c r="F55" s="94">
        <v>156.24388352422193</v>
      </c>
      <c r="G55" s="103">
        <v>122.39300891445356</v>
      </c>
      <c r="Q55" s="904"/>
      <c r="R55" s="904"/>
      <c r="S55" s="904"/>
    </row>
    <row r="56" spans="1:19" x14ac:dyDescent="0.25">
      <c r="A56" s="99" t="s">
        <v>10</v>
      </c>
      <c r="B56" s="93">
        <v>106</v>
      </c>
      <c r="C56" s="94">
        <v>96.00557774908691</v>
      </c>
      <c r="D56" s="94">
        <v>86.715593959714951</v>
      </c>
      <c r="E56" s="94">
        <v>119.65480120947892</v>
      </c>
      <c r="F56" s="94">
        <v>85.237670736697993</v>
      </c>
      <c r="G56" s="103">
        <v>147.41360086300872</v>
      </c>
      <c r="Q56" s="904"/>
      <c r="R56" s="904"/>
      <c r="S56" s="904"/>
    </row>
    <row r="57" spans="1:19" x14ac:dyDescent="0.25">
      <c r="A57" s="100" t="s">
        <v>11</v>
      </c>
      <c r="B57" s="95">
        <v>104</v>
      </c>
      <c r="C57" s="96">
        <v>96.113450305838654</v>
      </c>
      <c r="D57" s="96">
        <v>87.030779266697508</v>
      </c>
      <c r="E57" s="96">
        <v>78.740848397690755</v>
      </c>
      <c r="F57" s="96">
        <v>110.96096327628138</v>
      </c>
      <c r="G57" s="104">
        <v>76.489949838426938</v>
      </c>
      <c r="Q57" s="904"/>
      <c r="R57" s="904"/>
      <c r="S57" s="904"/>
    </row>
    <row r="58" spans="1:19" x14ac:dyDescent="0.25">
      <c r="A58" s="100" t="s">
        <v>12</v>
      </c>
      <c r="B58" s="95">
        <v>121</v>
      </c>
      <c r="C58" s="96">
        <v>92.472101385459894</v>
      </c>
      <c r="D58" s="96">
        <v>86.190634658073577</v>
      </c>
      <c r="E58" s="96">
        <v>77.977374524656824</v>
      </c>
      <c r="F58" s="96">
        <v>70.775367036828897</v>
      </c>
      <c r="G58" s="104">
        <v>101.93556280398681</v>
      </c>
      <c r="Q58" s="904"/>
      <c r="R58" s="904"/>
      <c r="S58" s="904"/>
    </row>
    <row r="59" spans="1:19" x14ac:dyDescent="0.25">
      <c r="A59" s="100" t="s">
        <v>13</v>
      </c>
      <c r="B59" s="95">
        <v>74</v>
      </c>
      <c r="C59" s="96">
        <v>108.69313282692781</v>
      </c>
      <c r="D59" s="96">
        <v>80.70047783024944</v>
      </c>
      <c r="E59" s="96">
        <v>75.964073912701764</v>
      </c>
      <c r="F59" s="96">
        <v>68.655315287537249</v>
      </c>
      <c r="G59" s="104">
        <v>62.57236689654043</v>
      </c>
      <c r="Q59" s="904"/>
      <c r="R59" s="904"/>
      <c r="S59" s="904"/>
    </row>
    <row r="60" spans="1:19" x14ac:dyDescent="0.25">
      <c r="A60" s="100" t="s">
        <v>14</v>
      </c>
      <c r="B60" s="95">
        <v>61</v>
      </c>
      <c r="C60" s="96">
        <v>65.044130949432557</v>
      </c>
      <c r="D60" s="96">
        <v>96.934606112844889</v>
      </c>
      <c r="E60" s="96">
        <v>70.102693367519549</v>
      </c>
      <c r="F60" s="96">
        <v>66.397449192759893</v>
      </c>
      <c r="G60" s="104">
        <v>59.96876509810447</v>
      </c>
      <c r="Q60" s="904"/>
      <c r="R60" s="904"/>
      <c r="S60" s="904"/>
    </row>
    <row r="61" spans="1:19" x14ac:dyDescent="0.25">
      <c r="A61" s="100" t="s">
        <v>15</v>
      </c>
      <c r="B61" s="95">
        <v>57</v>
      </c>
      <c r="C61" s="96">
        <v>52.589310540416882</v>
      </c>
      <c r="D61" s="96">
        <v>56.619299204826902</v>
      </c>
      <c r="E61" s="96">
        <v>85.622668212766087</v>
      </c>
      <c r="F61" s="96">
        <v>59.809525417827459</v>
      </c>
      <c r="G61" s="104">
        <v>57.713065769224684</v>
      </c>
      <c r="Q61" s="904"/>
      <c r="R61" s="904"/>
      <c r="S61" s="904"/>
    </row>
    <row r="62" spans="1:19" x14ac:dyDescent="0.25">
      <c r="A62" s="100" t="s">
        <v>16</v>
      </c>
      <c r="B62" s="95">
        <v>43</v>
      </c>
      <c r="C62" s="96">
        <v>46.651984799410407</v>
      </c>
      <c r="D62" s="96">
        <v>42.551196730316015</v>
      </c>
      <c r="E62" s="96">
        <v>46.399940578968248</v>
      </c>
      <c r="F62" s="96">
        <v>71.155895529599491</v>
      </c>
      <c r="G62" s="104">
        <v>48.145582777959262</v>
      </c>
      <c r="Q62" s="904"/>
      <c r="R62" s="904"/>
      <c r="S62" s="904"/>
    </row>
    <row r="63" spans="1:19" x14ac:dyDescent="0.25">
      <c r="A63" s="100" t="s">
        <v>17</v>
      </c>
      <c r="B63" s="95">
        <v>14</v>
      </c>
      <c r="C63" s="96">
        <v>35.111019530038334</v>
      </c>
      <c r="D63" s="96">
        <v>37.283940319274478</v>
      </c>
      <c r="E63" s="96">
        <v>33.476534661544591</v>
      </c>
      <c r="F63" s="96">
        <v>37.16405397261353</v>
      </c>
      <c r="G63" s="104">
        <v>57.720358901691483</v>
      </c>
      <c r="Q63" s="904"/>
      <c r="R63" s="904"/>
      <c r="S63" s="904"/>
    </row>
    <row r="64" spans="1:19" x14ac:dyDescent="0.25">
      <c r="A64" s="100" t="s">
        <v>18</v>
      </c>
      <c r="B64" s="95">
        <v>9</v>
      </c>
      <c r="C64" s="96">
        <v>9.8007749629733603</v>
      </c>
      <c r="D64" s="96">
        <v>25.607418617915329</v>
      </c>
      <c r="E64" s="96">
        <v>26.551496753017435</v>
      </c>
      <c r="F64" s="96">
        <v>23.508499116539248</v>
      </c>
      <c r="G64" s="104">
        <v>26.599006914473236</v>
      </c>
      <c r="Q64" s="919" t="s">
        <v>223</v>
      </c>
      <c r="R64" s="918"/>
      <c r="S64" s="920">
        <f>(SUM(D$48:D$50,D$61:D$65)/SUM(D$51:D$60))*100</f>
        <v>65.329899627977696</v>
      </c>
    </row>
    <row r="65" spans="1:19" ht="15.75" thickBot="1" x14ac:dyDescent="0.3">
      <c r="A65" s="101" t="s">
        <v>19</v>
      </c>
      <c r="B65" s="97">
        <v>14</v>
      </c>
      <c r="C65" s="98">
        <v>15.925476842555117</v>
      </c>
      <c r="D65" s="98">
        <v>17.546722133187103</v>
      </c>
      <c r="E65" s="98">
        <v>29.932237013927232</v>
      </c>
      <c r="F65" s="98">
        <v>39.171379233972438</v>
      </c>
      <c r="G65" s="105">
        <v>43.154826009311904</v>
      </c>
      <c r="Q65" s="919" t="s">
        <v>224</v>
      </c>
      <c r="R65" s="918"/>
      <c r="S65" s="920">
        <f>(SUM(D$48:D$50)/SUM(D$51:D$60))*100</f>
        <v>50.493064966013648</v>
      </c>
    </row>
    <row r="66" spans="1:19" ht="15.75" thickTop="1" x14ac:dyDescent="0.25">
      <c r="A66" s="100" t="s">
        <v>20</v>
      </c>
      <c r="B66" s="95">
        <v>1912</v>
      </c>
      <c r="C66" s="96">
        <v>1949.9468292969893</v>
      </c>
      <c r="D66" s="96">
        <v>2001.4153075906574</v>
      </c>
      <c r="E66" s="96">
        <v>2062.627333809497</v>
      </c>
      <c r="F66" s="96">
        <v>2143.5694435610385</v>
      </c>
      <c r="G66" s="104">
        <v>2228.8468479853473</v>
      </c>
      <c r="Q66" s="919" t="s">
        <v>225</v>
      </c>
      <c r="R66" s="918"/>
      <c r="S66" s="920">
        <f>(SUM(D$61:D$65)/SUM(D$51:D$60))*100</f>
        <v>14.836834661964041</v>
      </c>
    </row>
    <row r="67" spans="1:19" x14ac:dyDescent="0.25">
      <c r="Q67" s="919" t="s">
        <v>226</v>
      </c>
      <c r="R67" s="918"/>
      <c r="S67" s="920">
        <f>(SUM(D$61:D$65)/SUM(D$48:D$50))*100</f>
        <v>29.383905833307129</v>
      </c>
    </row>
    <row r="68" spans="1:19" x14ac:dyDescent="0.25">
      <c r="Q68" s="919" t="s">
        <v>227</v>
      </c>
      <c r="R68" s="918"/>
      <c r="S68" s="921">
        <f>(D$21/D$43)*100</f>
        <v>94.612187055913026</v>
      </c>
    </row>
    <row r="69" spans="1:19" x14ac:dyDescent="0.25">
      <c r="Q69" s="919" t="s">
        <v>228</v>
      </c>
      <c r="R69" s="918"/>
      <c r="S69" s="921">
        <f>(SUM(D$48)/SUM(D$28:D$33))*1000</f>
        <v>529.47917975694486</v>
      </c>
    </row>
    <row r="70" spans="1:19" x14ac:dyDescent="0.25">
      <c r="Q70" s="919" t="s">
        <v>229</v>
      </c>
      <c r="R70" s="918"/>
      <c r="S70" s="921">
        <f>(SUM(D$52:D$54)/SUM(D$48:D$51,D$55:D$65))*100</f>
        <v>27.670778664192554</v>
      </c>
    </row>
    <row r="71" spans="1:19" x14ac:dyDescent="0.25">
      <c r="Q71" s="904"/>
      <c r="R71" s="904"/>
      <c r="S71" s="904"/>
    </row>
    <row r="72" spans="1:19" x14ac:dyDescent="0.25">
      <c r="Q72" s="904"/>
      <c r="R72" s="904"/>
      <c r="S72" s="904"/>
    </row>
    <row r="73" spans="1:19" x14ac:dyDescent="0.25">
      <c r="Q73" s="904"/>
      <c r="R73" s="904"/>
      <c r="S73" s="904"/>
    </row>
    <row r="74" spans="1:19" x14ac:dyDescent="0.25">
      <c r="Q74" s="904"/>
      <c r="R74" s="904"/>
      <c r="S74" s="904"/>
    </row>
    <row r="75" spans="1:19" x14ac:dyDescent="0.25">
      <c r="Q75" s="904"/>
      <c r="R75" s="904"/>
      <c r="S75" s="904"/>
    </row>
    <row r="76" spans="1:19" x14ac:dyDescent="0.25">
      <c r="Q76" s="904"/>
      <c r="R76" s="904"/>
      <c r="S76" s="904"/>
    </row>
    <row r="77" spans="1:19" x14ac:dyDescent="0.25">
      <c r="Q77" s="904"/>
      <c r="R77" s="904"/>
      <c r="S77" s="904"/>
    </row>
    <row r="78" spans="1:19" x14ac:dyDescent="0.25">
      <c r="Q78" s="904"/>
      <c r="R78" s="904"/>
      <c r="S78" s="904"/>
    </row>
    <row r="79" spans="1:19" x14ac:dyDescent="0.25">
      <c r="Q79" s="904"/>
      <c r="R79" s="904"/>
      <c r="S79" s="904"/>
    </row>
    <row r="80" spans="1:19" x14ac:dyDescent="0.25">
      <c r="Q80" s="904"/>
      <c r="R80" s="904"/>
      <c r="S80" s="904"/>
    </row>
    <row r="81" spans="17:19" x14ac:dyDescent="0.25">
      <c r="Q81" s="904"/>
      <c r="R81" s="904"/>
      <c r="S81" s="904"/>
    </row>
    <row r="82" spans="17:19" x14ac:dyDescent="0.25">
      <c r="Q82" s="904"/>
      <c r="R82" s="904"/>
      <c r="S82" s="904"/>
    </row>
    <row r="83" spans="17:19" x14ac:dyDescent="0.25">
      <c r="Q83" s="904"/>
      <c r="R83" s="904"/>
      <c r="S83" s="904"/>
    </row>
    <row r="84" spans="17:19" x14ac:dyDescent="0.25">
      <c r="Q84" s="919" t="s">
        <v>223</v>
      </c>
      <c r="R84" s="918"/>
      <c r="S84" s="920">
        <f>(SUM(E$48:E$50,E$61:E$65)/SUM(E$51:E$60))*100</f>
        <v>70.115897918113575</v>
      </c>
    </row>
    <row r="85" spans="17:19" x14ac:dyDescent="0.25">
      <c r="Q85" s="919" t="s">
        <v>224</v>
      </c>
      <c r="R85" s="918"/>
      <c r="S85" s="920">
        <f>(SUM(E$48:E$50)/SUM(E$51:E$60))*100</f>
        <v>51.807783862910007</v>
      </c>
    </row>
    <row r="86" spans="17:19" x14ac:dyDescent="0.25">
      <c r="Q86" s="919" t="s">
        <v>225</v>
      </c>
      <c r="R86" s="918"/>
      <c r="S86" s="920">
        <f>(SUM(E$61:E$65)/SUM(E$51:E$60))*100</f>
        <v>18.308114055203554</v>
      </c>
    </row>
    <row r="87" spans="17:19" x14ac:dyDescent="0.25">
      <c r="Q87" s="919" t="s">
        <v>226</v>
      </c>
      <c r="R87" s="918"/>
      <c r="S87" s="920">
        <f>(SUM(E$61:E$65)/SUM(E$48:E$50))*100</f>
        <v>35.338539289094385</v>
      </c>
    </row>
    <row r="88" spans="17:19" x14ac:dyDescent="0.25">
      <c r="Q88" s="919" t="s">
        <v>227</v>
      </c>
      <c r="R88" s="918"/>
      <c r="S88" s="921">
        <f>(E$21/E$43)*100</f>
        <v>94.211692037128955</v>
      </c>
    </row>
    <row r="89" spans="17:19" x14ac:dyDescent="0.25">
      <c r="Q89" s="919" t="s">
        <v>228</v>
      </c>
      <c r="R89" s="918"/>
      <c r="S89" s="921">
        <f>(SUM(E$48)/SUM(E$28:E$33))*1000</f>
        <v>507.60416289402878</v>
      </c>
    </row>
    <row r="90" spans="17:19" x14ac:dyDescent="0.25">
      <c r="Q90" s="919" t="s">
        <v>229</v>
      </c>
      <c r="R90" s="918"/>
      <c r="S90" s="921">
        <f>(SUM(E$52:E$54)/SUM(E$48:E$51,E$55:E$65))*100</f>
        <v>32.738580520342694</v>
      </c>
    </row>
    <row r="91" spans="17:19" x14ac:dyDescent="0.25">
      <c r="Q91" s="904"/>
      <c r="R91" s="904"/>
      <c r="S91" s="904"/>
    </row>
    <row r="92" spans="17:19" x14ac:dyDescent="0.25">
      <c r="Q92" s="904"/>
      <c r="R92" s="904"/>
      <c r="S92" s="904"/>
    </row>
    <row r="93" spans="17:19" x14ac:dyDescent="0.25">
      <c r="Q93" s="904"/>
      <c r="R93" s="904"/>
      <c r="S93" s="904"/>
    </row>
    <row r="94" spans="17:19" x14ac:dyDescent="0.25">
      <c r="Q94" s="904"/>
      <c r="R94" s="904"/>
      <c r="S94" s="904"/>
    </row>
    <row r="95" spans="17:19" x14ac:dyDescent="0.25">
      <c r="Q95" s="904"/>
      <c r="R95" s="904"/>
      <c r="S95" s="904"/>
    </row>
    <row r="96" spans="17:19" x14ac:dyDescent="0.25">
      <c r="Q96" s="904"/>
      <c r="R96" s="904"/>
      <c r="S96" s="904"/>
    </row>
    <row r="97" spans="17:19" x14ac:dyDescent="0.25">
      <c r="Q97" s="904"/>
      <c r="R97" s="904"/>
      <c r="S97" s="904"/>
    </row>
    <row r="98" spans="17:19" x14ac:dyDescent="0.25">
      <c r="Q98" s="904"/>
      <c r="R98" s="904"/>
      <c r="S98" s="904"/>
    </row>
    <row r="99" spans="17:19" x14ac:dyDescent="0.25">
      <c r="Q99" s="904"/>
      <c r="R99" s="904"/>
      <c r="S99" s="904"/>
    </row>
    <row r="100" spans="17:19" x14ac:dyDescent="0.25">
      <c r="Q100" s="904"/>
      <c r="R100" s="904"/>
      <c r="S100" s="904"/>
    </row>
    <row r="101" spans="17:19" x14ac:dyDescent="0.25">
      <c r="Q101" s="904"/>
      <c r="R101" s="904"/>
      <c r="S101" s="904"/>
    </row>
    <row r="102" spans="17:19" x14ac:dyDescent="0.25">
      <c r="Q102" s="904"/>
      <c r="R102" s="904"/>
      <c r="S102" s="904"/>
    </row>
    <row r="103" spans="17:19" x14ac:dyDescent="0.25">
      <c r="Q103" s="904"/>
      <c r="R103" s="904"/>
      <c r="S103" s="904"/>
    </row>
    <row r="104" spans="17:19" x14ac:dyDescent="0.25">
      <c r="Q104" s="919" t="s">
        <v>223</v>
      </c>
      <c r="R104" s="918"/>
      <c r="S104" s="920">
        <f>(SUM(F$48:F$50,F$61:F$65)/SUM(F$51:F$60))*100</f>
        <v>75.61376244941134</v>
      </c>
    </row>
    <row r="105" spans="17:19" x14ac:dyDescent="0.25">
      <c r="Q105" s="919" t="s">
        <v>224</v>
      </c>
      <c r="R105" s="918"/>
      <c r="S105" s="920">
        <f>(SUM(F$48:F$50)/SUM(F$51:F$60))*100</f>
        <v>56.70450851405927</v>
      </c>
    </row>
    <row r="106" spans="17:19" x14ac:dyDescent="0.25">
      <c r="Q106" s="919" t="s">
        <v>225</v>
      </c>
      <c r="R106" s="918"/>
      <c r="S106" s="920">
        <f>(SUM(F$61:F$65)/SUM(F$51:F$60))*100</f>
        <v>18.909253935352062</v>
      </c>
    </row>
    <row r="107" spans="17:19" x14ac:dyDescent="0.25">
      <c r="Q107" s="919" t="s">
        <v>226</v>
      </c>
      <c r="R107" s="918"/>
      <c r="S107" s="920">
        <f>(SUM(F$61:F$65)/SUM(F$48:F$50))*100</f>
        <v>33.347002612082804</v>
      </c>
    </row>
    <row r="108" spans="17:19" x14ac:dyDescent="0.25">
      <c r="Q108" s="919" t="s">
        <v>227</v>
      </c>
      <c r="R108" s="918"/>
      <c r="S108" s="921">
        <f>(F$21/F$43)*100</f>
        <v>93.986533573348368</v>
      </c>
    </row>
    <row r="109" spans="17:19" x14ac:dyDescent="0.25">
      <c r="Q109" s="919" t="s">
        <v>228</v>
      </c>
      <c r="R109" s="918"/>
      <c r="S109" s="921">
        <f>(SUM(F$48)/SUM(F$28:F$33))*1000</f>
        <v>567.72061327513643</v>
      </c>
    </row>
    <row r="110" spans="17:19" x14ac:dyDescent="0.25">
      <c r="Q110" s="919" t="s">
        <v>229</v>
      </c>
      <c r="R110" s="918"/>
      <c r="S110" s="921">
        <f>(SUM(F$52:F$54)/SUM(F$48:F$51,F$55:F$65))*100</f>
        <v>30.042207500539437</v>
      </c>
    </row>
    <row r="111" spans="17:19" x14ac:dyDescent="0.25">
      <c r="Q111" s="904"/>
      <c r="R111" s="904"/>
      <c r="S111" s="904"/>
    </row>
    <row r="112" spans="17:19" x14ac:dyDescent="0.25">
      <c r="Q112" s="904"/>
      <c r="R112" s="904"/>
      <c r="S112" s="904"/>
    </row>
    <row r="113" spans="17:19" x14ac:dyDescent="0.25">
      <c r="Q113" s="904"/>
      <c r="R113" s="904"/>
      <c r="S113" s="904"/>
    </row>
    <row r="114" spans="17:19" x14ac:dyDescent="0.25">
      <c r="Q114" s="904"/>
      <c r="R114" s="904"/>
      <c r="S114" s="904"/>
    </row>
    <row r="115" spans="17:19" x14ac:dyDescent="0.25">
      <c r="Q115" s="904"/>
      <c r="R115" s="904"/>
      <c r="S115" s="904"/>
    </row>
    <row r="116" spans="17:19" x14ac:dyDescent="0.25">
      <c r="Q116" s="904"/>
      <c r="R116" s="904"/>
      <c r="S116" s="904"/>
    </row>
    <row r="117" spans="17:19" x14ac:dyDescent="0.25">
      <c r="Q117" s="904"/>
      <c r="R117" s="904"/>
      <c r="S117" s="904"/>
    </row>
    <row r="118" spans="17:19" x14ac:dyDescent="0.25">
      <c r="Q118" s="904"/>
      <c r="R118" s="904"/>
      <c r="S118" s="904"/>
    </row>
    <row r="119" spans="17:19" x14ac:dyDescent="0.25">
      <c r="Q119" s="904"/>
      <c r="R119" s="904"/>
      <c r="S119" s="904"/>
    </row>
    <row r="120" spans="17:19" x14ac:dyDescent="0.25">
      <c r="Q120" s="904"/>
      <c r="R120" s="904"/>
      <c r="S120" s="904"/>
    </row>
    <row r="121" spans="17:19" x14ac:dyDescent="0.25">
      <c r="Q121" s="904"/>
      <c r="R121" s="904"/>
      <c r="S121" s="904"/>
    </row>
    <row r="122" spans="17:19" x14ac:dyDescent="0.25">
      <c r="Q122" s="904"/>
      <c r="R122" s="904"/>
      <c r="S122" s="904"/>
    </row>
    <row r="123" spans="17:19" x14ac:dyDescent="0.25">
      <c r="Q123" s="904"/>
      <c r="R123" s="904"/>
      <c r="S123" s="904"/>
    </row>
    <row r="124" spans="17:19" x14ac:dyDescent="0.25">
      <c r="Q124" s="919" t="s">
        <v>223</v>
      </c>
      <c r="R124" s="918"/>
      <c r="S124" s="920">
        <f>(SUM(G$48:G$50,G$61:G$65)/SUM(G$51:G$60))*100</f>
        <v>77.028815031821352</v>
      </c>
    </row>
    <row r="125" spans="17:19" x14ac:dyDescent="0.25">
      <c r="Q125" s="919" t="s">
        <v>224</v>
      </c>
      <c r="R125" s="918"/>
      <c r="S125" s="920">
        <f>(SUM(G$48:G$50)/SUM(G$51:G$60))*100</f>
        <v>58.496076330407988</v>
      </c>
    </row>
    <row r="126" spans="17:19" x14ac:dyDescent="0.25">
      <c r="Q126" s="919" t="s">
        <v>225</v>
      </c>
      <c r="R126" s="918"/>
      <c r="S126" s="920">
        <f>(SUM(G$61:G$65)/SUM(G$51:G$60))*100</f>
        <v>18.532738701413354</v>
      </c>
    </row>
    <row r="127" spans="17:19" x14ac:dyDescent="0.25">
      <c r="Q127" s="919" t="s">
        <v>226</v>
      </c>
      <c r="R127" s="918"/>
      <c r="S127" s="920">
        <f>(SUM(G$61:G$65)/SUM(G$48:G$50))*100</f>
        <v>31.682020169580998</v>
      </c>
    </row>
    <row r="128" spans="17:19" x14ac:dyDescent="0.25">
      <c r="Q128" s="919" t="s">
        <v>227</v>
      </c>
      <c r="R128" s="918"/>
      <c r="S128" s="921">
        <f>(G$21/G$43)*100</f>
        <v>93.877555090893466</v>
      </c>
    </row>
    <row r="129" spans="17:19" x14ac:dyDescent="0.25">
      <c r="Q129" s="919" t="s">
        <v>228</v>
      </c>
      <c r="R129" s="918"/>
      <c r="S129" s="921">
        <f>(SUM(G$48)/SUM(G$28:G$33))*1000</f>
        <v>552.23767470780274</v>
      </c>
    </row>
    <row r="130" spans="17:19" x14ac:dyDescent="0.25">
      <c r="Q130" s="919" t="s">
        <v>229</v>
      </c>
      <c r="R130" s="918"/>
      <c r="S130" s="921">
        <f>(SUM(G$52:G$54)/SUM(G$48:G$51,G$55:G$65))*100</f>
        <v>28.554540470617241</v>
      </c>
    </row>
    <row r="147" spans="4:8" x14ac:dyDescent="0.25">
      <c r="D147" s="19"/>
      <c r="E147" s="19"/>
      <c r="F147" s="19"/>
      <c r="G147" s="19"/>
      <c r="H147" s="19"/>
    </row>
  </sheetData>
  <mergeCells count="3">
    <mergeCell ref="A1:G1"/>
    <mergeCell ref="A23:G23"/>
    <mergeCell ref="A46:G46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Z147"/>
  <sheetViews>
    <sheetView workbookViewId="0">
      <selection sqref="A1:G1"/>
    </sheetView>
  </sheetViews>
  <sheetFormatPr defaultRowHeight="15" x14ac:dyDescent="0.25"/>
  <cols>
    <col min="1" max="9" width="9.140625" style="18"/>
    <col min="10" max="11" width="11.140625" style="18" bestFit="1" customWidth="1"/>
    <col min="12" max="12" width="11.140625" style="18" customWidth="1"/>
    <col min="13" max="14" width="11.140625" style="18" bestFit="1" customWidth="1"/>
    <col min="15" max="15" width="11.140625" style="18" customWidth="1"/>
    <col min="16" max="17" width="11.140625" style="18" bestFit="1" customWidth="1"/>
    <col min="18" max="18" width="11.140625" style="18" customWidth="1"/>
    <col min="19" max="20" width="11.140625" style="18" bestFit="1" customWidth="1"/>
    <col min="21" max="21" width="11.140625" style="18" customWidth="1"/>
    <col min="22" max="23" width="11.140625" style="18" bestFit="1" customWidth="1"/>
    <col min="24" max="24" width="11.140625" style="18" customWidth="1"/>
    <col min="25" max="26" width="11.140625" style="18" bestFit="1" customWidth="1"/>
    <col min="27" max="16384" width="9.140625" style="18"/>
  </cols>
  <sheetData>
    <row r="1" spans="1:26" x14ac:dyDescent="0.25">
      <c r="A1" s="922" t="s">
        <v>46</v>
      </c>
      <c r="B1" s="923"/>
      <c r="C1" s="923"/>
      <c r="D1" s="923"/>
      <c r="E1" s="923"/>
      <c r="F1" s="923"/>
      <c r="G1" s="924"/>
      <c r="J1" s="20" t="s">
        <v>23</v>
      </c>
      <c r="K1" s="20" t="s">
        <v>24</v>
      </c>
      <c r="L1" s="20"/>
      <c r="M1" s="20" t="s">
        <v>23</v>
      </c>
      <c r="N1" s="20" t="s">
        <v>24</v>
      </c>
      <c r="O1" s="20"/>
      <c r="P1" s="20" t="s">
        <v>23</v>
      </c>
      <c r="Q1" s="20" t="s">
        <v>24</v>
      </c>
      <c r="R1" s="20"/>
      <c r="S1" s="20" t="s">
        <v>23</v>
      </c>
      <c r="T1" s="20" t="s">
        <v>24</v>
      </c>
      <c r="U1" s="20"/>
      <c r="V1" s="20" t="s">
        <v>23</v>
      </c>
      <c r="W1" s="20" t="s">
        <v>24</v>
      </c>
      <c r="X1" s="20"/>
      <c r="Y1" s="20" t="s">
        <v>23</v>
      </c>
      <c r="Z1" s="20" t="s">
        <v>24</v>
      </c>
    </row>
    <row r="2" spans="1:26" x14ac:dyDescent="0.25">
      <c r="A2" s="113" t="s">
        <v>1</v>
      </c>
      <c r="B2" s="107">
        <v>2010</v>
      </c>
      <c r="C2" s="107">
        <v>2015</v>
      </c>
      <c r="D2" s="107">
        <v>2020</v>
      </c>
      <c r="E2" s="107">
        <v>2025</v>
      </c>
      <c r="F2" s="107">
        <v>2030</v>
      </c>
      <c r="G2" s="116">
        <v>2035</v>
      </c>
      <c r="J2" s="1">
        <f>B2</f>
        <v>2010</v>
      </c>
      <c r="K2" s="1">
        <f>B24</f>
        <v>2010</v>
      </c>
      <c r="L2" s="1"/>
      <c r="M2" s="1">
        <v>2015</v>
      </c>
      <c r="N2" s="1">
        <v>2015</v>
      </c>
      <c r="O2" s="1"/>
      <c r="P2" s="1">
        <v>2020</v>
      </c>
      <c r="Q2" s="1">
        <v>2020</v>
      </c>
      <c r="R2" s="1"/>
      <c r="S2" s="1">
        <v>2025</v>
      </c>
      <c r="T2" s="1">
        <v>2025</v>
      </c>
      <c r="U2" s="1"/>
      <c r="V2" s="1">
        <v>2030</v>
      </c>
      <c r="W2" s="1">
        <v>2030</v>
      </c>
      <c r="X2" s="1"/>
      <c r="Y2" s="1">
        <v>2035</v>
      </c>
      <c r="Z2" s="1">
        <v>2035</v>
      </c>
    </row>
    <row r="3" spans="1:26" x14ac:dyDescent="0.25">
      <c r="A3" s="113" t="s">
        <v>2</v>
      </c>
      <c r="B3" s="107">
        <v>399</v>
      </c>
      <c r="C3" s="108">
        <v>332.23711025655041</v>
      </c>
      <c r="D3" s="108">
        <v>360.05027468418518</v>
      </c>
      <c r="E3" s="108">
        <v>374.1779526595347</v>
      </c>
      <c r="F3" s="108">
        <v>399.34760172266709</v>
      </c>
      <c r="G3" s="117">
        <v>422.53899931349645</v>
      </c>
      <c r="I3" s="21" t="s">
        <v>2</v>
      </c>
      <c r="J3" s="20">
        <f>-B3/B$66</f>
        <v>-3.9465875370919883E-2</v>
      </c>
      <c r="K3" s="20">
        <f>B25/B$66</f>
        <v>3.5311572700296737E-2</v>
      </c>
      <c r="L3" s="21" t="s">
        <v>2</v>
      </c>
      <c r="M3" s="20">
        <f>-C3/C$66</f>
        <v>-3.1302873840753809E-2</v>
      </c>
      <c r="N3" s="20">
        <f>C25/C$66</f>
        <v>3.004842662078034E-2</v>
      </c>
      <c r="O3" s="21" t="s">
        <v>2</v>
      </c>
      <c r="P3" s="20">
        <f>-D3/D$66</f>
        <v>-3.2413723334919826E-2</v>
      </c>
      <c r="Q3" s="20">
        <f>D25/D$66</f>
        <v>3.1142254389625288E-2</v>
      </c>
      <c r="R3" s="21" t="s">
        <v>2</v>
      </c>
      <c r="S3" s="20">
        <f>-E3/E$66</f>
        <v>-3.236938934529307E-2</v>
      </c>
      <c r="T3" s="20">
        <f>E25/E$66</f>
        <v>3.1099996941289669E-2</v>
      </c>
      <c r="U3" s="21" t="s">
        <v>2</v>
      </c>
      <c r="V3" s="20">
        <f>-F3/F$66</f>
        <v>-3.3297620146688245E-2</v>
      </c>
      <c r="W3" s="20">
        <f>F25/F$66</f>
        <v>3.1991831060655569E-2</v>
      </c>
      <c r="X3" s="21" t="s">
        <v>2</v>
      </c>
      <c r="Y3" s="20">
        <f>-G3/G$66</f>
        <v>-3.4058886627041325E-2</v>
      </c>
      <c r="Z3" s="20">
        <f>G25/G$66</f>
        <v>3.2723244013435362E-2</v>
      </c>
    </row>
    <row r="4" spans="1:26" x14ac:dyDescent="0.25">
      <c r="A4" s="113" t="s">
        <v>3</v>
      </c>
      <c r="B4" s="107">
        <v>381</v>
      </c>
      <c r="C4" s="108">
        <v>405.47274626925559</v>
      </c>
      <c r="D4" s="108">
        <v>338.99146151307929</v>
      </c>
      <c r="E4" s="108">
        <v>365.19340707521502</v>
      </c>
      <c r="F4" s="108">
        <v>379.49825141498542</v>
      </c>
      <c r="G4" s="117">
        <v>404.61084485814877</v>
      </c>
      <c r="I4" s="21" t="s">
        <v>3</v>
      </c>
      <c r="J4" s="20">
        <f t="shared" ref="J4:J20" si="0">-B4/B$66</f>
        <v>-3.7685459940652817E-2</v>
      </c>
      <c r="K4" s="20">
        <f t="shared" ref="K4:K20" si="1">B26/B$66</f>
        <v>3.323442136498516E-2</v>
      </c>
      <c r="L4" s="21" t="s">
        <v>3</v>
      </c>
      <c r="M4" s="20">
        <f t="shared" ref="M4:M20" si="2">-C4/C$66</f>
        <v>-3.8203023775789186E-2</v>
      </c>
      <c r="N4" s="20">
        <f t="shared" ref="N4:N20" si="3">C26/C$66</f>
        <v>3.4221606656483133E-2</v>
      </c>
      <c r="O4" s="21" t="s">
        <v>3</v>
      </c>
      <c r="P4" s="20">
        <f t="shared" ref="P4:P20" si="4">-D4/D$66</f>
        <v>-3.0517892136099817E-2</v>
      </c>
      <c r="Q4" s="20">
        <f t="shared" ref="Q4:Q20" si="5">D26/D$66</f>
        <v>2.9292673432116282E-2</v>
      </c>
      <c r="R4" s="21" t="s">
        <v>3</v>
      </c>
      <c r="S4" s="20">
        <f t="shared" ref="S4:S20" si="6">-E4/E$66</f>
        <v>-3.159215420345135E-2</v>
      </c>
      <c r="T4" s="20">
        <f t="shared" ref="T4:T20" si="7">E26/E$66</f>
        <v>3.0396088906701427E-2</v>
      </c>
      <c r="U4" s="21" t="s">
        <v>3</v>
      </c>
      <c r="V4" s="20">
        <f t="shared" ref="V4:V20" si="8">-F4/F$66</f>
        <v>-3.1642580467339601E-2</v>
      </c>
      <c r="W4" s="20">
        <f t="shared" ref="W4:W20" si="9">F26/F$66</f>
        <v>3.0446141025699244E-2</v>
      </c>
      <c r="X4" s="21" t="s">
        <v>3</v>
      </c>
      <c r="Y4" s="20">
        <f t="shared" ref="Y4:Y20" si="10">-G4/G$66</f>
        <v>-3.26137821963998E-2</v>
      </c>
      <c r="Z4" s="20">
        <f t="shared" ref="Z4:Z20" si="11">G26/G$66</f>
        <v>3.1380651454748512E-2</v>
      </c>
    </row>
    <row r="5" spans="1:26" x14ac:dyDescent="0.25">
      <c r="A5" s="113" t="s">
        <v>4</v>
      </c>
      <c r="B5" s="107">
        <v>324</v>
      </c>
      <c r="C5" s="108">
        <v>387.40949554896144</v>
      </c>
      <c r="D5" s="108">
        <v>412.77297263741468</v>
      </c>
      <c r="E5" s="108">
        <v>346.42348413655168</v>
      </c>
      <c r="F5" s="108">
        <v>371.18708818692511</v>
      </c>
      <c r="G5" s="117">
        <v>385.688170479223</v>
      </c>
      <c r="I5" s="21" t="s">
        <v>4</v>
      </c>
      <c r="J5" s="20">
        <f t="shared" si="0"/>
        <v>-3.2047477744807124E-2</v>
      </c>
      <c r="K5" s="20">
        <f t="shared" si="1"/>
        <v>2.927794263105836E-2</v>
      </c>
      <c r="L5" s="21" t="s">
        <v>4</v>
      </c>
      <c r="M5" s="20">
        <f t="shared" si="2"/>
        <v>-3.650113184079537E-2</v>
      </c>
      <c r="N5" s="20">
        <f t="shared" si="3"/>
        <v>3.2183203848718887E-2</v>
      </c>
      <c r="O5" s="21" t="s">
        <v>4</v>
      </c>
      <c r="P5" s="20">
        <f t="shared" si="4"/>
        <v>-3.7160113117362024E-2</v>
      </c>
      <c r="Q5" s="20">
        <f t="shared" si="5"/>
        <v>3.3251372428039758E-2</v>
      </c>
      <c r="R5" s="21" t="s">
        <v>4</v>
      </c>
      <c r="S5" s="20">
        <f t="shared" si="6"/>
        <v>-2.9968405558550373E-2</v>
      </c>
      <c r="T5" s="20">
        <f t="shared" si="7"/>
        <v>2.870039560603288E-2</v>
      </c>
      <c r="U5" s="21" t="s">
        <v>4</v>
      </c>
      <c r="V5" s="20">
        <f t="shared" si="8"/>
        <v>-3.0949595321187993E-2</v>
      </c>
      <c r="W5" s="20">
        <f t="shared" si="9"/>
        <v>2.9751655514641689E-2</v>
      </c>
      <c r="X5" s="21" t="s">
        <v>4</v>
      </c>
      <c r="Y5" s="20">
        <f t="shared" si="10"/>
        <v>-3.1088514179957873E-2</v>
      </c>
      <c r="Z5" s="20">
        <f t="shared" si="11"/>
        <v>2.9888490116430654E-2</v>
      </c>
    </row>
    <row r="6" spans="1:26" x14ac:dyDescent="0.25">
      <c r="A6" s="113" t="s">
        <v>5</v>
      </c>
      <c r="B6" s="107">
        <v>354</v>
      </c>
      <c r="C6" s="108">
        <v>330.78260416786497</v>
      </c>
      <c r="D6" s="108">
        <v>393.37917194699111</v>
      </c>
      <c r="E6" s="108">
        <v>419.57506710680821</v>
      </c>
      <c r="F6" s="108">
        <v>353.44719064454341</v>
      </c>
      <c r="G6" s="117">
        <v>376.82871986620773</v>
      </c>
      <c r="I6" s="21" t="s">
        <v>5</v>
      </c>
      <c r="J6" s="20">
        <f t="shared" si="0"/>
        <v>-3.5014836795252226E-2</v>
      </c>
      <c r="K6" s="20">
        <f t="shared" si="1"/>
        <v>3.3036597428288822E-2</v>
      </c>
      <c r="L6" s="21" t="s">
        <v>5</v>
      </c>
      <c r="M6" s="20">
        <f t="shared" si="2"/>
        <v>-3.116583249531359E-2</v>
      </c>
      <c r="N6" s="20">
        <f t="shared" si="3"/>
        <v>2.8471826051183039E-2</v>
      </c>
      <c r="O6" s="21" t="s">
        <v>5</v>
      </c>
      <c r="P6" s="20">
        <f t="shared" si="4"/>
        <v>-3.5414175579768531E-2</v>
      </c>
      <c r="Q6" s="20">
        <f t="shared" si="5"/>
        <v>3.1220204528472802E-2</v>
      </c>
      <c r="R6" s="21" t="s">
        <v>5</v>
      </c>
      <c r="S6" s="20">
        <f t="shared" si="6"/>
        <v>-3.6296603287889265E-2</v>
      </c>
      <c r="T6" s="20">
        <f t="shared" si="7"/>
        <v>3.2447200455030127E-2</v>
      </c>
      <c r="U6" s="21" t="s">
        <v>5</v>
      </c>
      <c r="V6" s="20">
        <f t="shared" si="8"/>
        <v>-2.9470441903815998E-2</v>
      </c>
      <c r="W6" s="20">
        <f t="shared" si="9"/>
        <v>2.8164678643074738E-2</v>
      </c>
      <c r="X6" s="21" t="s">
        <v>5</v>
      </c>
      <c r="Y6" s="20">
        <f t="shared" si="10"/>
        <v>-3.0374395425246937E-2</v>
      </c>
      <c r="Z6" s="20">
        <f t="shared" si="11"/>
        <v>2.917501341489431E-2</v>
      </c>
    </row>
    <row r="7" spans="1:26" x14ac:dyDescent="0.25">
      <c r="A7" s="113" t="s">
        <v>6</v>
      </c>
      <c r="B7" s="107">
        <v>254</v>
      </c>
      <c r="C7" s="108">
        <v>357.35700917063224</v>
      </c>
      <c r="D7" s="108">
        <v>335.9581906074369</v>
      </c>
      <c r="E7" s="108">
        <v>397.5748991373755</v>
      </c>
      <c r="F7" s="108">
        <v>424.47710206224428</v>
      </c>
      <c r="G7" s="117">
        <v>358.86065993912166</v>
      </c>
      <c r="I7" s="21" t="s">
        <v>6</v>
      </c>
      <c r="J7" s="20">
        <f t="shared" si="0"/>
        <v>-2.5123639960435214E-2</v>
      </c>
      <c r="K7" s="20">
        <f t="shared" si="1"/>
        <v>2.6409495548961423E-2</v>
      </c>
      <c r="L7" s="21" t="s">
        <v>6</v>
      </c>
      <c r="M7" s="20">
        <f t="shared" si="2"/>
        <v>-3.366963240662503E-2</v>
      </c>
      <c r="N7" s="20">
        <f t="shared" si="3"/>
        <v>3.1938658141642054E-2</v>
      </c>
      <c r="O7" s="21" t="s">
        <v>6</v>
      </c>
      <c r="P7" s="20">
        <f t="shared" si="4"/>
        <v>-3.0244820260174728E-2</v>
      </c>
      <c r="Q7" s="20">
        <f t="shared" si="5"/>
        <v>2.7755651420356641E-2</v>
      </c>
      <c r="R7" s="21" t="s">
        <v>6</v>
      </c>
      <c r="S7" s="20">
        <f t="shared" si="6"/>
        <v>-3.4393412579824263E-2</v>
      </c>
      <c r="T7" s="20">
        <f t="shared" si="7"/>
        <v>3.0453904602872877E-2</v>
      </c>
      <c r="U7" s="21" t="s">
        <v>6</v>
      </c>
      <c r="V7" s="20">
        <f t="shared" si="8"/>
        <v>-3.5392918961990531E-2</v>
      </c>
      <c r="W7" s="20">
        <f t="shared" si="9"/>
        <v>3.1754029236620684E-2</v>
      </c>
      <c r="X7" s="21" t="s">
        <v>6</v>
      </c>
      <c r="Y7" s="20">
        <f t="shared" si="10"/>
        <v>-2.8926074401722988E-2</v>
      </c>
      <c r="Z7" s="20">
        <f t="shared" si="11"/>
        <v>2.771512314258074E-2</v>
      </c>
    </row>
    <row r="8" spans="1:26" x14ac:dyDescent="0.25">
      <c r="A8" s="113" t="s">
        <v>7</v>
      </c>
      <c r="B8" s="107">
        <v>313</v>
      </c>
      <c r="C8" s="108">
        <v>258.11798433721128</v>
      </c>
      <c r="D8" s="108">
        <v>359.30309295904476</v>
      </c>
      <c r="E8" s="108">
        <v>339.68439032947833</v>
      </c>
      <c r="F8" s="108">
        <v>400.2057920932919</v>
      </c>
      <c r="G8" s="117">
        <v>427.68509029729586</v>
      </c>
      <c r="I8" s="21" t="s">
        <v>7</v>
      </c>
      <c r="J8" s="20">
        <f t="shared" si="0"/>
        <v>-3.0959446092977249E-2</v>
      </c>
      <c r="K8" s="20">
        <f t="shared" si="1"/>
        <v>2.8783382789317507E-2</v>
      </c>
      <c r="L8" s="21" t="s">
        <v>7</v>
      </c>
      <c r="M8" s="20">
        <f t="shared" si="2"/>
        <v>-2.43194828341067E-2</v>
      </c>
      <c r="N8" s="20">
        <f t="shared" si="3"/>
        <v>2.5667039040992799E-2</v>
      </c>
      <c r="O8" s="21" t="s">
        <v>7</v>
      </c>
      <c r="P8" s="20">
        <f t="shared" si="4"/>
        <v>-3.2346457890556943E-2</v>
      </c>
      <c r="Q8" s="20">
        <f t="shared" si="5"/>
        <v>3.094102626231366E-2</v>
      </c>
      <c r="R8" s="21" t="s">
        <v>7</v>
      </c>
      <c r="S8" s="20">
        <f t="shared" si="6"/>
        <v>-2.9385419977157511E-2</v>
      </c>
      <c r="T8" s="20">
        <f t="shared" si="7"/>
        <v>2.7172906190837478E-2</v>
      </c>
      <c r="U8" s="21" t="s">
        <v>7</v>
      </c>
      <c r="V8" s="20">
        <f t="shared" si="8"/>
        <v>-3.3369176096570863E-2</v>
      </c>
      <c r="W8" s="20">
        <f t="shared" si="9"/>
        <v>2.9768921349328424E-2</v>
      </c>
      <c r="X8" s="21" t="s">
        <v>7</v>
      </c>
      <c r="Y8" s="20">
        <f t="shared" si="10"/>
        <v>-3.4473688881210593E-2</v>
      </c>
      <c r="Z8" s="20">
        <f t="shared" si="11"/>
        <v>3.1138563686314225E-2</v>
      </c>
    </row>
    <row r="9" spans="1:26" x14ac:dyDescent="0.25">
      <c r="A9" s="113" t="s">
        <v>8</v>
      </c>
      <c r="B9" s="107">
        <v>273</v>
      </c>
      <c r="C9" s="108">
        <v>317.34189478051826</v>
      </c>
      <c r="D9" s="108">
        <v>263.22481376022915</v>
      </c>
      <c r="E9" s="108">
        <v>362.82716920626365</v>
      </c>
      <c r="F9" s="108">
        <v>344.81292485343766</v>
      </c>
      <c r="G9" s="117">
        <v>404.60222973407633</v>
      </c>
      <c r="I9" s="21" t="s">
        <v>8</v>
      </c>
      <c r="J9" s="20">
        <f t="shared" si="0"/>
        <v>-2.7002967359050445E-2</v>
      </c>
      <c r="K9" s="20">
        <f t="shared" si="1"/>
        <v>2.6013847675568743E-2</v>
      </c>
      <c r="L9" s="21" t="s">
        <v>8</v>
      </c>
      <c r="M9" s="20">
        <f t="shared" si="2"/>
        <v>-2.9899469354972456E-2</v>
      </c>
      <c r="N9" s="20">
        <f t="shared" si="3"/>
        <v>2.7805153780571395E-2</v>
      </c>
      <c r="O9" s="21" t="s">
        <v>8</v>
      </c>
      <c r="P9" s="20">
        <f t="shared" si="4"/>
        <v>-2.3696958141730944E-2</v>
      </c>
      <c r="Q9" s="20">
        <f t="shared" si="5"/>
        <v>2.4933642642287996E-2</v>
      </c>
      <c r="R9" s="21" t="s">
        <v>8</v>
      </c>
      <c r="S9" s="20">
        <f t="shared" si="6"/>
        <v>-3.1387455678807498E-2</v>
      </c>
      <c r="T9" s="20">
        <f t="shared" si="7"/>
        <v>3.0052186950762564E-2</v>
      </c>
      <c r="U9" s="21" t="s">
        <v>8</v>
      </c>
      <c r="V9" s="20">
        <f t="shared" si="8"/>
        <v>-2.8750516452110287E-2</v>
      </c>
      <c r="W9" s="20">
        <f t="shared" si="9"/>
        <v>2.6593509797453049E-2</v>
      </c>
      <c r="X9" s="21" t="s">
        <v>8</v>
      </c>
      <c r="Y9" s="20">
        <f t="shared" si="10"/>
        <v>-3.26130877716614E-2</v>
      </c>
      <c r="Z9" s="20">
        <f t="shared" si="11"/>
        <v>2.9099269981483118E-2</v>
      </c>
    </row>
    <row r="10" spans="1:26" x14ac:dyDescent="0.25">
      <c r="A10" s="113" t="s">
        <v>9</v>
      </c>
      <c r="B10" s="107">
        <v>234</v>
      </c>
      <c r="C10" s="108">
        <v>276.23730011237694</v>
      </c>
      <c r="D10" s="108">
        <v>320.92938699715938</v>
      </c>
      <c r="E10" s="108">
        <v>267.66123738002494</v>
      </c>
      <c r="F10" s="108">
        <v>365.60840983051656</v>
      </c>
      <c r="G10" s="117">
        <v>349.15192469137787</v>
      </c>
      <c r="I10" s="21" t="s">
        <v>9</v>
      </c>
      <c r="J10" s="20">
        <f t="shared" si="0"/>
        <v>-2.314540059347181E-2</v>
      </c>
      <c r="K10" s="20">
        <f t="shared" si="1"/>
        <v>2.6112759643916916E-2</v>
      </c>
      <c r="L10" s="21" t="s">
        <v>9</v>
      </c>
      <c r="M10" s="20">
        <f t="shared" si="2"/>
        <v>-2.6026657133066906E-2</v>
      </c>
      <c r="N10" s="20">
        <f t="shared" si="3"/>
        <v>2.5140845879365534E-2</v>
      </c>
      <c r="O10" s="21" t="s">
        <v>9</v>
      </c>
      <c r="P10" s="20">
        <f t="shared" si="4"/>
        <v>-2.8891843977332923E-2</v>
      </c>
      <c r="Q10" s="20">
        <f t="shared" si="5"/>
        <v>2.6880323239282883E-2</v>
      </c>
      <c r="R10" s="21" t="s">
        <v>9</v>
      </c>
      <c r="S10" s="20">
        <f t="shared" si="6"/>
        <v>-2.3154840481155653E-2</v>
      </c>
      <c r="T10" s="20">
        <f t="shared" si="7"/>
        <v>2.4298141431383924E-2</v>
      </c>
      <c r="U10" s="21" t="s">
        <v>9</v>
      </c>
      <c r="V10" s="20">
        <f t="shared" si="8"/>
        <v>-3.0484444880742267E-2</v>
      </c>
      <c r="W10" s="20">
        <f t="shared" si="9"/>
        <v>2.9218003790981092E-2</v>
      </c>
      <c r="X10" s="21" t="s">
        <v>9</v>
      </c>
      <c r="Y10" s="20">
        <f t="shared" si="10"/>
        <v>-2.8143498796554926E-2</v>
      </c>
      <c r="Z10" s="20">
        <f t="shared" si="11"/>
        <v>2.604397883942439E-2</v>
      </c>
    </row>
    <row r="11" spans="1:26" x14ac:dyDescent="0.25">
      <c r="A11" s="113" t="s">
        <v>10</v>
      </c>
      <c r="B11" s="107">
        <v>298</v>
      </c>
      <c r="C11" s="108">
        <v>237.94574178963023</v>
      </c>
      <c r="D11" s="108">
        <v>278.41979428931154</v>
      </c>
      <c r="E11" s="108">
        <v>323.26876144829112</v>
      </c>
      <c r="F11" s="108">
        <v>271.02446752204867</v>
      </c>
      <c r="G11" s="117">
        <v>367.0821988775665</v>
      </c>
      <c r="I11" s="21" t="s">
        <v>10</v>
      </c>
      <c r="J11" s="20">
        <f t="shared" si="0"/>
        <v>-2.9475766567754698E-2</v>
      </c>
      <c r="K11" s="20">
        <f t="shared" si="1"/>
        <v>2.7398615232443125E-2</v>
      </c>
      <c r="L11" s="21" t="s">
        <v>10</v>
      </c>
      <c r="M11" s="20">
        <f t="shared" si="2"/>
        <v>-2.2418884905523656E-2</v>
      </c>
      <c r="N11" s="20">
        <f t="shared" si="3"/>
        <v>2.5272577153672225E-2</v>
      </c>
      <c r="O11" s="21" t="s">
        <v>10</v>
      </c>
      <c r="P11" s="20">
        <f t="shared" si="4"/>
        <v>-2.506489459277569E-2</v>
      </c>
      <c r="Q11" s="20">
        <f t="shared" si="5"/>
        <v>2.4363687159194389E-2</v>
      </c>
      <c r="R11" s="21" t="s">
        <v>10</v>
      </c>
      <c r="S11" s="20">
        <f t="shared" si="6"/>
        <v>-2.7965336621560994E-2</v>
      </c>
      <c r="T11" s="20">
        <f t="shared" si="7"/>
        <v>2.6129662674738575E-2</v>
      </c>
      <c r="U11" s="21" t="s">
        <v>10</v>
      </c>
      <c r="V11" s="20">
        <f t="shared" si="8"/>
        <v>-2.2598031717427965E-2</v>
      </c>
      <c r="W11" s="20">
        <f t="shared" si="9"/>
        <v>2.374477658686177E-2</v>
      </c>
      <c r="X11" s="21" t="s">
        <v>10</v>
      </c>
      <c r="Y11" s="20">
        <f t="shared" si="10"/>
        <v>-2.9588774088756004E-2</v>
      </c>
      <c r="Z11" s="20">
        <f t="shared" si="11"/>
        <v>2.8495168048480228E-2</v>
      </c>
    </row>
    <row r="12" spans="1:26" x14ac:dyDescent="0.25">
      <c r="A12" s="114" t="s">
        <v>11</v>
      </c>
      <c r="B12" s="109">
        <v>343</v>
      </c>
      <c r="C12" s="110">
        <v>303.2499343759406</v>
      </c>
      <c r="D12" s="110">
        <v>242.43409027229566</v>
      </c>
      <c r="E12" s="110">
        <v>281.35030581369602</v>
      </c>
      <c r="F12" s="110">
        <v>326.47094996264673</v>
      </c>
      <c r="G12" s="118">
        <v>275.07226299949343</v>
      </c>
      <c r="I12" s="21" t="s">
        <v>11</v>
      </c>
      <c r="J12" s="20">
        <f t="shared" si="0"/>
        <v>-3.3926805143422355E-2</v>
      </c>
      <c r="K12" s="20">
        <f t="shared" si="1"/>
        <v>3.7190900098911968E-2</v>
      </c>
      <c r="L12" s="21" t="s">
        <v>11</v>
      </c>
      <c r="M12" s="20">
        <f t="shared" si="2"/>
        <v>-2.8571746336996634E-2</v>
      </c>
      <c r="N12" s="20">
        <f t="shared" si="3"/>
        <v>2.6610137248793155E-2</v>
      </c>
      <c r="O12" s="21" t="s">
        <v>11</v>
      </c>
      <c r="P12" s="20">
        <f t="shared" si="4"/>
        <v>-2.1825261863588106E-2</v>
      </c>
      <c r="Q12" s="20">
        <f t="shared" si="5"/>
        <v>2.4451957270516446E-2</v>
      </c>
      <c r="R12" s="21" t="s">
        <v>11</v>
      </c>
      <c r="S12" s="20">
        <f t="shared" si="6"/>
        <v>-2.433905452357692E-2</v>
      </c>
      <c r="T12" s="20">
        <f t="shared" si="7"/>
        <v>2.3665073311476843E-2</v>
      </c>
      <c r="U12" s="21" t="s">
        <v>11</v>
      </c>
      <c r="V12" s="20">
        <f t="shared" si="8"/>
        <v>-2.7221161799624378E-2</v>
      </c>
      <c r="W12" s="20">
        <f t="shared" si="9"/>
        <v>2.5396931693742426E-2</v>
      </c>
      <c r="X12" s="21" t="s">
        <v>11</v>
      </c>
      <c r="Y12" s="20">
        <f t="shared" si="10"/>
        <v>-2.2172284771263231E-2</v>
      </c>
      <c r="Z12" s="20">
        <f t="shared" si="11"/>
        <v>2.3197616545809596E-2</v>
      </c>
    </row>
    <row r="13" spans="1:26" x14ac:dyDescent="0.25">
      <c r="A13" s="114" t="s">
        <v>12</v>
      </c>
      <c r="B13" s="109">
        <v>409</v>
      </c>
      <c r="C13" s="110">
        <v>343.94475897861889</v>
      </c>
      <c r="D13" s="110">
        <v>303.41305797259668</v>
      </c>
      <c r="E13" s="110">
        <v>242.84607797259659</v>
      </c>
      <c r="F13" s="110">
        <v>279.69013360326198</v>
      </c>
      <c r="G13" s="118">
        <v>324.33319980350961</v>
      </c>
      <c r="I13" s="21" t="s">
        <v>12</v>
      </c>
      <c r="J13" s="20">
        <f t="shared" si="0"/>
        <v>-4.0454995054401581E-2</v>
      </c>
      <c r="K13" s="20">
        <f t="shared" si="1"/>
        <v>4.3026706231454007E-2</v>
      </c>
      <c r="L13" s="21" t="s">
        <v>12</v>
      </c>
      <c r="M13" s="20">
        <f t="shared" si="2"/>
        <v>-3.2405950648265701E-2</v>
      </c>
      <c r="N13" s="20">
        <f t="shared" si="3"/>
        <v>3.5817333017357143E-2</v>
      </c>
      <c r="O13" s="21" t="s">
        <v>12</v>
      </c>
      <c r="P13" s="20">
        <f t="shared" si="4"/>
        <v>-2.7314926855568147E-2</v>
      </c>
      <c r="Q13" s="20">
        <f t="shared" si="5"/>
        <v>2.5769672623672697E-2</v>
      </c>
      <c r="R13" s="21" t="s">
        <v>12</v>
      </c>
      <c r="S13" s="20">
        <f t="shared" si="6"/>
        <v>-2.1008130471078069E-2</v>
      </c>
      <c r="T13" s="20">
        <f t="shared" si="7"/>
        <v>2.3664111451178145E-2</v>
      </c>
      <c r="U13" s="21" t="s">
        <v>12</v>
      </c>
      <c r="V13" s="20">
        <f t="shared" si="8"/>
        <v>-2.3320575326668584E-2</v>
      </c>
      <c r="W13" s="20">
        <f t="shared" si="9"/>
        <v>2.2933852334654174E-2</v>
      </c>
      <c r="X13" s="21" t="s">
        <v>12</v>
      </c>
      <c r="Y13" s="20">
        <f t="shared" si="10"/>
        <v>-2.6142977806641574E-2</v>
      </c>
      <c r="Z13" s="20">
        <f t="shared" si="11"/>
        <v>2.4630689800804899E-2</v>
      </c>
    </row>
    <row r="14" spans="1:26" x14ac:dyDescent="0.25">
      <c r="A14" s="114" t="s">
        <v>13</v>
      </c>
      <c r="B14" s="109">
        <v>385</v>
      </c>
      <c r="C14" s="110">
        <v>409.12801369924631</v>
      </c>
      <c r="D14" s="110">
        <v>345.3571034836562</v>
      </c>
      <c r="E14" s="110">
        <v>304.07618924266939</v>
      </c>
      <c r="F14" s="110">
        <v>243.66091701783472</v>
      </c>
      <c r="G14" s="118">
        <v>278.63269688529107</v>
      </c>
      <c r="I14" s="21" t="s">
        <v>13</v>
      </c>
      <c r="J14" s="20">
        <f t="shared" si="0"/>
        <v>-3.8081107814045501E-2</v>
      </c>
      <c r="K14" s="20">
        <f t="shared" si="1"/>
        <v>3.5905044510385759E-2</v>
      </c>
      <c r="L14" s="21" t="s">
        <v>13</v>
      </c>
      <c r="M14" s="20">
        <f t="shared" si="2"/>
        <v>-3.8547417498473749E-2</v>
      </c>
      <c r="N14" s="20">
        <f t="shared" si="3"/>
        <v>4.124238344433509E-2</v>
      </c>
      <c r="O14" s="21" t="s">
        <v>13</v>
      </c>
      <c r="P14" s="20">
        <f t="shared" si="4"/>
        <v>-3.1090962543737801E-2</v>
      </c>
      <c r="Q14" s="20">
        <f t="shared" si="5"/>
        <v>3.4615885777031397E-2</v>
      </c>
      <c r="R14" s="21" t="s">
        <v>13</v>
      </c>
      <c r="S14" s="20">
        <f t="shared" si="6"/>
        <v>-2.6305025430466582E-2</v>
      </c>
      <c r="T14" s="20">
        <f t="shared" si="7"/>
        <v>2.510839348126228E-2</v>
      </c>
      <c r="U14" s="21" t="s">
        <v>13</v>
      </c>
      <c r="V14" s="20">
        <f t="shared" si="8"/>
        <v>-2.0316457703652389E-2</v>
      </c>
      <c r="W14" s="20">
        <f t="shared" si="9"/>
        <v>2.2993861660163595E-2</v>
      </c>
      <c r="X14" s="21" t="s">
        <v>13</v>
      </c>
      <c r="Y14" s="20">
        <f t="shared" si="10"/>
        <v>-2.2459274644994358E-2</v>
      </c>
      <c r="Z14" s="20">
        <f t="shared" si="11"/>
        <v>2.2314557422487256E-2</v>
      </c>
    </row>
    <row r="15" spans="1:26" x14ac:dyDescent="0.25">
      <c r="A15" s="114" t="s">
        <v>14</v>
      </c>
      <c r="B15" s="109">
        <v>376</v>
      </c>
      <c r="C15" s="110">
        <v>374.32382214418561</v>
      </c>
      <c r="D15" s="110">
        <v>396.93206994837334</v>
      </c>
      <c r="E15" s="110">
        <v>336.25476043091123</v>
      </c>
      <c r="F15" s="110">
        <v>295.58706524301033</v>
      </c>
      <c r="G15" s="118">
        <v>237.1258150328635</v>
      </c>
      <c r="I15" s="21" t="s">
        <v>14</v>
      </c>
      <c r="J15" s="20">
        <f t="shared" si="0"/>
        <v>-3.7190900098911968E-2</v>
      </c>
      <c r="K15" s="20">
        <f t="shared" si="1"/>
        <v>3.1355093966369929E-2</v>
      </c>
      <c r="L15" s="21" t="s">
        <v>14</v>
      </c>
      <c r="M15" s="20">
        <f t="shared" si="2"/>
        <v>-3.5268219649274381E-2</v>
      </c>
      <c r="N15" s="20">
        <f t="shared" si="3"/>
        <v>3.4217253750149994E-2</v>
      </c>
      <c r="O15" s="21" t="s">
        <v>14</v>
      </c>
      <c r="P15" s="20">
        <f t="shared" si="4"/>
        <v>-3.5734027169813859E-2</v>
      </c>
      <c r="Q15" s="20">
        <f t="shared" si="5"/>
        <v>3.9360690768931339E-2</v>
      </c>
      <c r="R15" s="21" t="s">
        <v>14</v>
      </c>
      <c r="S15" s="20">
        <f t="shared" si="6"/>
        <v>-2.9088729526242595E-2</v>
      </c>
      <c r="T15" s="20">
        <f t="shared" si="7"/>
        <v>3.3385220967024849E-2</v>
      </c>
      <c r="U15" s="21" t="s">
        <v>14</v>
      </c>
      <c r="V15" s="20">
        <f t="shared" si="8"/>
        <v>-2.4646062168094045E-2</v>
      </c>
      <c r="W15" s="20">
        <f t="shared" si="9"/>
        <v>2.4350461175542227E-2</v>
      </c>
      <c r="X15" s="21" t="s">
        <v>14</v>
      </c>
      <c r="Y15" s="20">
        <f t="shared" si="10"/>
        <v>-1.9113599605410682E-2</v>
      </c>
      <c r="Z15" s="20">
        <f t="shared" si="11"/>
        <v>2.224757635791216E-2</v>
      </c>
    </row>
    <row r="16" spans="1:26" x14ac:dyDescent="0.25">
      <c r="A16" s="114" t="s">
        <v>15</v>
      </c>
      <c r="B16" s="109">
        <v>226</v>
      </c>
      <c r="C16" s="110">
        <v>356.23557432114166</v>
      </c>
      <c r="D16" s="110">
        <v>356.90940878766725</v>
      </c>
      <c r="E16" s="110">
        <v>377.7738304864767</v>
      </c>
      <c r="F16" s="110">
        <v>321.11740312942669</v>
      </c>
      <c r="G16" s="118">
        <v>281.88982651170369</v>
      </c>
      <c r="I16" s="21" t="s">
        <v>15</v>
      </c>
      <c r="J16" s="20">
        <f t="shared" si="0"/>
        <v>-2.235410484668645E-2</v>
      </c>
      <c r="K16" s="20">
        <f t="shared" si="1"/>
        <v>2.2156280909990108E-2</v>
      </c>
      <c r="L16" s="21" t="s">
        <v>15</v>
      </c>
      <c r="M16" s="20">
        <f t="shared" si="2"/>
        <v>-3.356397252538202E-2</v>
      </c>
      <c r="N16" s="20">
        <f t="shared" si="3"/>
        <v>2.9197375690967722E-2</v>
      </c>
      <c r="O16" s="21" t="s">
        <v>15</v>
      </c>
      <c r="P16" s="20">
        <f t="shared" si="4"/>
        <v>-3.2130965160964489E-2</v>
      </c>
      <c r="Q16" s="20">
        <f t="shared" si="5"/>
        <v>3.2029893718294629E-2</v>
      </c>
      <c r="R16" s="21" t="s">
        <v>15</v>
      </c>
      <c r="S16" s="20">
        <f t="shared" si="6"/>
        <v>-3.2680461573336129E-2</v>
      </c>
      <c r="T16" s="20">
        <f t="shared" si="7"/>
        <v>3.6999905476302802E-2</v>
      </c>
      <c r="U16" s="21" t="s">
        <v>15</v>
      </c>
      <c r="V16" s="20">
        <f t="shared" si="8"/>
        <v>-2.6774782835230691E-2</v>
      </c>
      <c r="W16" s="20">
        <f t="shared" si="9"/>
        <v>3.1623567769285002E-2</v>
      </c>
      <c r="X16" s="21" t="s">
        <v>15</v>
      </c>
      <c r="Y16" s="20">
        <f t="shared" si="10"/>
        <v>-2.2721816585160357E-2</v>
      </c>
      <c r="Z16" s="20">
        <f t="shared" si="11"/>
        <v>2.3192895285396888E-2</v>
      </c>
    </row>
    <row r="17" spans="1:26" x14ac:dyDescent="0.25">
      <c r="A17" s="114" t="s">
        <v>16</v>
      </c>
      <c r="B17" s="109">
        <v>213</v>
      </c>
      <c r="C17" s="110">
        <v>210.81955783149343</v>
      </c>
      <c r="D17" s="110">
        <v>329.63799239737085</v>
      </c>
      <c r="E17" s="110">
        <v>332.2165507971738</v>
      </c>
      <c r="F17" s="110">
        <v>351.10321141398583</v>
      </c>
      <c r="G17" s="118">
        <v>299.41585255988304</v>
      </c>
      <c r="I17" s="21" t="s">
        <v>16</v>
      </c>
      <c r="J17" s="20">
        <f t="shared" si="0"/>
        <v>-2.1068249258160237E-2</v>
      </c>
      <c r="K17" s="20">
        <f t="shared" si="1"/>
        <v>1.9386745796241344E-2</v>
      </c>
      <c r="L17" s="21" t="s">
        <v>16</v>
      </c>
      <c r="M17" s="20">
        <f t="shared" si="2"/>
        <v>-1.9863097222543428E-2</v>
      </c>
      <c r="N17" s="20">
        <f t="shared" si="3"/>
        <v>2.0224773878679596E-2</v>
      </c>
      <c r="O17" s="21" t="s">
        <v>16</v>
      </c>
      <c r="P17" s="20">
        <f t="shared" si="4"/>
        <v>-2.9675840951986089E-2</v>
      </c>
      <c r="Q17" s="20">
        <f t="shared" si="5"/>
        <v>2.6615809860866032E-2</v>
      </c>
      <c r="R17" s="21" t="s">
        <v>16</v>
      </c>
      <c r="S17" s="20">
        <f t="shared" si="6"/>
        <v>-2.8739392054691199E-2</v>
      </c>
      <c r="T17" s="20">
        <f t="shared" si="7"/>
        <v>2.9422545786348599E-2</v>
      </c>
      <c r="U17" s="21" t="s">
        <v>16</v>
      </c>
      <c r="V17" s="20">
        <f t="shared" si="8"/>
        <v>-2.9275000815114943E-2</v>
      </c>
      <c r="W17" s="20">
        <f t="shared" si="9"/>
        <v>3.4048156503319632E-2</v>
      </c>
      <c r="X17" s="21" t="s">
        <v>16</v>
      </c>
      <c r="Y17" s="20">
        <f t="shared" si="10"/>
        <v>-2.4134507331262683E-2</v>
      </c>
      <c r="Z17" s="20">
        <f t="shared" si="11"/>
        <v>2.9315964233214212E-2</v>
      </c>
    </row>
    <row r="18" spans="1:26" x14ac:dyDescent="0.25">
      <c r="A18" s="114" t="s">
        <v>17</v>
      </c>
      <c r="B18" s="109">
        <v>132</v>
      </c>
      <c r="C18" s="110">
        <v>185.88826269787245</v>
      </c>
      <c r="D18" s="110">
        <v>184.90363535650224</v>
      </c>
      <c r="E18" s="110">
        <v>286.96797998779999</v>
      </c>
      <c r="F18" s="110">
        <v>290.82250976430794</v>
      </c>
      <c r="G18" s="118">
        <v>306.95839068629061</v>
      </c>
      <c r="I18" s="21" t="s">
        <v>17</v>
      </c>
      <c r="J18" s="20">
        <f t="shared" si="0"/>
        <v>-1.3056379821958458E-2</v>
      </c>
      <c r="K18" s="20">
        <f t="shared" si="1"/>
        <v>1.52324431256182E-2</v>
      </c>
      <c r="L18" s="21" t="s">
        <v>17</v>
      </c>
      <c r="M18" s="20">
        <f t="shared" si="2"/>
        <v>-1.7514108617231686E-2</v>
      </c>
      <c r="N18" s="20">
        <f t="shared" si="3"/>
        <v>1.7486276361622956E-2</v>
      </c>
      <c r="O18" s="21" t="s">
        <v>17</v>
      </c>
      <c r="P18" s="20">
        <f t="shared" si="4"/>
        <v>-1.6646051125286967E-2</v>
      </c>
      <c r="Q18" s="20">
        <f t="shared" si="5"/>
        <v>1.8313102082197517E-2</v>
      </c>
      <c r="R18" s="21" t="s">
        <v>17</v>
      </c>
      <c r="S18" s="20">
        <f t="shared" si="6"/>
        <v>-2.4825028326319987E-2</v>
      </c>
      <c r="T18" s="20">
        <f t="shared" si="7"/>
        <v>2.4137153283800214E-2</v>
      </c>
      <c r="U18" s="21" t="s">
        <v>17</v>
      </c>
      <c r="V18" s="20">
        <f t="shared" si="8"/>
        <v>-2.4248793328082753E-2</v>
      </c>
      <c r="W18" s="20">
        <f t="shared" si="9"/>
        <v>2.681462676427538E-2</v>
      </c>
      <c r="X18" s="21" t="s">
        <v>17</v>
      </c>
      <c r="Y18" s="20">
        <f t="shared" si="10"/>
        <v>-2.4742475947993506E-2</v>
      </c>
      <c r="Z18" s="20">
        <f t="shared" si="11"/>
        <v>3.1088053330455997E-2</v>
      </c>
    </row>
    <row r="19" spans="1:26" x14ac:dyDescent="0.25">
      <c r="A19" s="114" t="s">
        <v>18</v>
      </c>
      <c r="B19" s="109">
        <v>77</v>
      </c>
      <c r="C19" s="110">
        <v>105.81919057011424</v>
      </c>
      <c r="D19" s="110">
        <v>148.86820831003996</v>
      </c>
      <c r="E19" s="110">
        <v>148.77659762250119</v>
      </c>
      <c r="F19" s="110">
        <v>229.31344477317617</v>
      </c>
      <c r="G19" s="118">
        <v>233.60894849230195</v>
      </c>
      <c r="I19" s="21" t="s">
        <v>18</v>
      </c>
      <c r="J19" s="20">
        <f t="shared" si="0"/>
        <v>-7.6162215628090999E-3</v>
      </c>
      <c r="K19" s="20">
        <f t="shared" si="1"/>
        <v>1.4045499505440158E-2</v>
      </c>
      <c r="L19" s="21" t="s">
        <v>18</v>
      </c>
      <c r="M19" s="20">
        <f t="shared" si="2"/>
        <v>-9.9701227529613787E-3</v>
      </c>
      <c r="N19" s="20">
        <f t="shared" si="3"/>
        <v>1.3020894259365035E-2</v>
      </c>
      <c r="O19" s="21" t="s">
        <v>18</v>
      </c>
      <c r="P19" s="20">
        <f t="shared" si="4"/>
        <v>-1.3401942053118497E-2</v>
      </c>
      <c r="Q19" s="20">
        <f t="shared" si="5"/>
        <v>1.4923449265245853E-2</v>
      </c>
      <c r="R19" s="21" t="s">
        <v>18</v>
      </c>
      <c r="S19" s="20">
        <f t="shared" si="6"/>
        <v>-1.2870367106564019E-2</v>
      </c>
      <c r="T19" s="20">
        <f t="shared" si="7"/>
        <v>1.5729180084164764E-2</v>
      </c>
      <c r="U19" s="21" t="s">
        <v>18</v>
      </c>
      <c r="V19" s="20">
        <f t="shared" si="8"/>
        <v>-1.9120164852995523E-2</v>
      </c>
      <c r="W19" s="20">
        <f t="shared" si="9"/>
        <v>2.0715310165259317E-2</v>
      </c>
      <c r="X19" s="21" t="s">
        <v>18</v>
      </c>
      <c r="Y19" s="20">
        <f t="shared" si="10"/>
        <v>-1.8830121491006969E-2</v>
      </c>
      <c r="Z19" s="20">
        <f t="shared" si="11"/>
        <v>2.3123656289663636E-2</v>
      </c>
    </row>
    <row r="20" spans="1:26" ht="15.75" thickBot="1" x14ac:dyDescent="0.3">
      <c r="A20" s="115" t="s">
        <v>19</v>
      </c>
      <c r="B20" s="111">
        <v>95</v>
      </c>
      <c r="C20" s="112">
        <v>115.58144772991227</v>
      </c>
      <c r="D20" s="112">
        <v>148.53683048533287</v>
      </c>
      <c r="E20" s="112">
        <v>199.27665161566387</v>
      </c>
      <c r="F20" s="112">
        <v>233.53148213560928</v>
      </c>
      <c r="G20" s="119">
        <v>309.86210307986295</v>
      </c>
      <c r="I20" s="21" t="s">
        <v>19</v>
      </c>
      <c r="J20" s="20">
        <f t="shared" si="0"/>
        <v>-9.3966369930761628E-3</v>
      </c>
      <c r="K20" s="20">
        <f t="shared" si="1"/>
        <v>1.3056379821958458E-2</v>
      </c>
      <c r="L20" s="21" t="s">
        <v>19</v>
      </c>
      <c r="M20" s="20">
        <f t="shared" si="2"/>
        <v>-1.088990773435067E-2</v>
      </c>
      <c r="N20" s="20">
        <f t="shared" si="3"/>
        <v>2.1332703602893445E-2</v>
      </c>
      <c r="O20" s="21" t="s">
        <v>19</v>
      </c>
      <c r="P20" s="20">
        <f t="shared" si="4"/>
        <v>-1.3372109582809164E-2</v>
      </c>
      <c r="Q20" s="20">
        <f t="shared" si="5"/>
        <v>2.719573679395984E-2</v>
      </c>
      <c r="R20" s="21" t="s">
        <v>19</v>
      </c>
      <c r="S20" s="20">
        <f t="shared" si="6"/>
        <v>-1.7239026184535888E-2</v>
      </c>
      <c r="T20" s="20">
        <f t="shared" si="7"/>
        <v>3.3529699468290895E-2</v>
      </c>
      <c r="U20" s="21" t="s">
        <v>19</v>
      </c>
      <c r="V20" s="20">
        <f t="shared" si="8"/>
        <v>-1.9471864989049861E-2</v>
      </c>
      <c r="W20" s="20">
        <f t="shared" si="9"/>
        <v>3.933949516205501E-2</v>
      </c>
      <c r="X20" s="21" t="s">
        <v>19</v>
      </c>
      <c r="Y20" s="20">
        <f t="shared" si="10"/>
        <v>-2.4976530582881396E-2</v>
      </c>
      <c r="Z20" s="20">
        <f t="shared" si="11"/>
        <v>4.8055196901297365E-2</v>
      </c>
    </row>
    <row r="21" spans="1:26" ht="15.75" thickTop="1" x14ac:dyDescent="0.25">
      <c r="A21" s="114" t="s">
        <v>20</v>
      </c>
      <c r="B21" s="109">
        <v>5086</v>
      </c>
      <c r="C21" s="110">
        <v>5307.8924487815257</v>
      </c>
      <c r="D21" s="110">
        <v>5520.0215564086875</v>
      </c>
      <c r="E21" s="110">
        <v>5705.9253124490324</v>
      </c>
      <c r="F21" s="110">
        <v>5880.905945373921</v>
      </c>
      <c r="G21" s="118">
        <v>6043.9479341077149</v>
      </c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 x14ac:dyDescent="0.25">
      <c r="A22" s="106"/>
      <c r="B22" s="106"/>
      <c r="C22" s="106"/>
      <c r="D22" s="106"/>
      <c r="E22" s="106"/>
      <c r="F22" s="106"/>
      <c r="G22" s="106"/>
    </row>
    <row r="23" spans="1:26" x14ac:dyDescent="0.25">
      <c r="A23" s="922" t="s">
        <v>47</v>
      </c>
      <c r="B23" s="923"/>
      <c r="C23" s="923"/>
      <c r="D23" s="923"/>
      <c r="E23" s="923"/>
      <c r="F23" s="923"/>
      <c r="G23" s="924"/>
    </row>
    <row r="24" spans="1:26" x14ac:dyDescent="0.25">
      <c r="A24" s="113" t="s">
        <v>1</v>
      </c>
      <c r="B24" s="107">
        <v>2010</v>
      </c>
      <c r="C24" s="107">
        <v>2015</v>
      </c>
      <c r="D24" s="107">
        <v>2020</v>
      </c>
      <c r="E24" s="107">
        <v>2025</v>
      </c>
      <c r="F24" s="107">
        <v>2030</v>
      </c>
      <c r="G24" s="116">
        <v>2035</v>
      </c>
      <c r="Q24" s="919" t="s">
        <v>223</v>
      </c>
      <c r="R24" s="918"/>
      <c r="S24" s="920">
        <f>(SUM(B$48:B$50,B$61:B$65)/SUM(B$51:B$60))*100</f>
        <v>57.32959850606909</v>
      </c>
    </row>
    <row r="25" spans="1:26" x14ac:dyDescent="0.25">
      <c r="A25" s="113" t="s">
        <v>2</v>
      </c>
      <c r="B25" s="107">
        <v>357</v>
      </c>
      <c r="C25" s="108">
        <v>318.92287203505066</v>
      </c>
      <c r="D25" s="108">
        <v>345.92685114917521</v>
      </c>
      <c r="E25" s="108">
        <v>359.5042544385139</v>
      </c>
      <c r="F25" s="108">
        <v>383.68691073137268</v>
      </c>
      <c r="G25" s="117">
        <v>405.96884246798618</v>
      </c>
      <c r="Q25" s="919" t="s">
        <v>224</v>
      </c>
      <c r="R25" s="918"/>
      <c r="S25" s="920">
        <f>(SUM(B$48:B$50)/SUM(B$51:B$60))*100</f>
        <v>32.570806100217865</v>
      </c>
    </row>
    <row r="26" spans="1:26" x14ac:dyDescent="0.25">
      <c r="A26" s="113" t="s">
        <v>3</v>
      </c>
      <c r="B26" s="107">
        <v>336</v>
      </c>
      <c r="C26" s="108">
        <v>363.21545944078377</v>
      </c>
      <c r="D26" s="108">
        <v>325.38178371212683</v>
      </c>
      <c r="E26" s="108">
        <v>351.36734260390352</v>
      </c>
      <c r="F26" s="108">
        <v>365.14902106396875</v>
      </c>
      <c r="G26" s="117">
        <v>389.31246369537894</v>
      </c>
      <c r="Q26" s="919" t="s">
        <v>225</v>
      </c>
      <c r="R26" s="918"/>
      <c r="S26" s="920">
        <f>(SUM(B$61:B$65)/SUM(B$51:B$60))*100</f>
        <v>24.758792405851228</v>
      </c>
    </row>
    <row r="27" spans="1:26" x14ac:dyDescent="0.25">
      <c r="A27" s="113" t="s">
        <v>4</v>
      </c>
      <c r="B27" s="107">
        <v>296</v>
      </c>
      <c r="C27" s="108">
        <v>341.58060694015717</v>
      </c>
      <c r="D27" s="108">
        <v>369.35484555839503</v>
      </c>
      <c r="E27" s="108">
        <v>331.76576653416811</v>
      </c>
      <c r="F27" s="108">
        <v>356.81986354309532</v>
      </c>
      <c r="G27" s="117">
        <v>370.80051509261608</v>
      </c>
      <c r="Q27" s="919" t="s">
        <v>226</v>
      </c>
      <c r="R27" s="918"/>
      <c r="S27" s="920">
        <f>(SUM(B$61:B$65)/SUM(B$48:B$50))*100</f>
        <v>76.015289058767323</v>
      </c>
    </row>
    <row r="28" spans="1:26" x14ac:dyDescent="0.25">
      <c r="A28" s="113" t="s">
        <v>5</v>
      </c>
      <c r="B28" s="107">
        <v>334</v>
      </c>
      <c r="C28" s="108">
        <v>302.1894174667392</v>
      </c>
      <c r="D28" s="108">
        <v>346.79271801098929</v>
      </c>
      <c r="E28" s="108">
        <v>375.07741978957534</v>
      </c>
      <c r="F28" s="108">
        <v>337.78680938313801</v>
      </c>
      <c r="G28" s="117">
        <v>361.9490298752072</v>
      </c>
      <c r="Q28" s="919" t="s">
        <v>227</v>
      </c>
      <c r="R28" s="918"/>
      <c r="S28" s="921">
        <f>(B$21/B$43)*100</f>
        <v>101.23407643312102</v>
      </c>
    </row>
    <row r="29" spans="1:26" x14ac:dyDescent="0.25">
      <c r="A29" s="113" t="s">
        <v>6</v>
      </c>
      <c r="B29" s="107">
        <v>267</v>
      </c>
      <c r="C29" s="108">
        <v>338.98508937016732</v>
      </c>
      <c r="D29" s="108">
        <v>308.30860789052952</v>
      </c>
      <c r="E29" s="108">
        <v>352.03567028207658</v>
      </c>
      <c r="F29" s="108">
        <v>380.83488744276383</v>
      </c>
      <c r="G29" s="117">
        <v>343.83744033542695</v>
      </c>
      <c r="Q29" s="919" t="s">
        <v>228</v>
      </c>
      <c r="R29" s="918"/>
      <c r="S29" s="921">
        <f>(SUM(B$48)/SUM(B$28:B$33))*1000</f>
        <v>445.75471698113205</v>
      </c>
    </row>
    <row r="30" spans="1:26" x14ac:dyDescent="0.25">
      <c r="A30" s="113" t="s">
        <v>7</v>
      </c>
      <c r="B30" s="107">
        <v>291</v>
      </c>
      <c r="C30" s="108">
        <v>272.42044686387027</v>
      </c>
      <c r="D30" s="108">
        <v>343.69161757961234</v>
      </c>
      <c r="E30" s="108">
        <v>314.10856404603908</v>
      </c>
      <c r="F30" s="108">
        <v>357.02693749142895</v>
      </c>
      <c r="G30" s="117">
        <v>386.30909119702346</v>
      </c>
      <c r="Q30" s="919" t="s">
        <v>229</v>
      </c>
      <c r="R30" s="918"/>
      <c r="S30" s="921">
        <f>(SUM(B$52:B$54)/SUM(B$48:B$51,B$55:B$65))*100</f>
        <v>19.659131258137059</v>
      </c>
    </row>
    <row r="31" spans="1:26" x14ac:dyDescent="0.25">
      <c r="A31" s="113" t="s">
        <v>8</v>
      </c>
      <c r="B31" s="107">
        <v>263</v>
      </c>
      <c r="C31" s="108">
        <v>295.113604881512</v>
      </c>
      <c r="D31" s="108">
        <v>276.96185314698624</v>
      </c>
      <c r="E31" s="108">
        <v>347.39196548399116</v>
      </c>
      <c r="F31" s="108">
        <v>318.9433452665952</v>
      </c>
      <c r="G31" s="117">
        <v>361.00934693992525</v>
      </c>
      <c r="Q31" s="918"/>
      <c r="R31" s="918"/>
      <c r="S31" s="904"/>
    </row>
    <row r="32" spans="1:26" x14ac:dyDescent="0.25">
      <c r="A32" s="113" t="s">
        <v>9</v>
      </c>
      <c r="B32" s="107">
        <v>264</v>
      </c>
      <c r="C32" s="108">
        <v>266.83562751644672</v>
      </c>
      <c r="D32" s="108">
        <v>298.58549929303973</v>
      </c>
      <c r="E32" s="108">
        <v>280.8773658731107</v>
      </c>
      <c r="F32" s="108">
        <v>350.41963028137309</v>
      </c>
      <c r="G32" s="117">
        <v>323.10500567611246</v>
      </c>
      <c r="Q32" s="904"/>
      <c r="R32" s="904"/>
      <c r="S32" s="904"/>
    </row>
    <row r="33" spans="1:19" x14ac:dyDescent="0.25">
      <c r="A33" s="113" t="s">
        <v>10</v>
      </c>
      <c r="B33" s="107">
        <v>277</v>
      </c>
      <c r="C33" s="108">
        <v>268.23377447664973</v>
      </c>
      <c r="D33" s="108">
        <v>270.63081162715775</v>
      </c>
      <c r="E33" s="108">
        <v>302.04906181647402</v>
      </c>
      <c r="F33" s="108">
        <v>284.77769707355191</v>
      </c>
      <c r="G33" s="117">
        <v>353.51477939725851</v>
      </c>
      <c r="Q33" s="904"/>
      <c r="R33" s="904"/>
      <c r="S33" s="904"/>
    </row>
    <row r="34" spans="1:19" x14ac:dyDescent="0.25">
      <c r="A34" s="114" t="s">
        <v>11</v>
      </c>
      <c r="B34" s="109">
        <v>376</v>
      </c>
      <c r="C34" s="110">
        <v>282.43014197498781</v>
      </c>
      <c r="D34" s="110">
        <v>271.61131230890669</v>
      </c>
      <c r="E34" s="110">
        <v>273.55933677858599</v>
      </c>
      <c r="F34" s="110">
        <v>304.59245190287771</v>
      </c>
      <c r="G34" s="118">
        <v>287.79266301507045</v>
      </c>
      <c r="Q34" s="904"/>
      <c r="R34" s="904"/>
      <c r="S34" s="904"/>
    </row>
    <row r="35" spans="1:19" x14ac:dyDescent="0.25">
      <c r="A35" s="114" t="s">
        <v>12</v>
      </c>
      <c r="B35" s="109">
        <v>435</v>
      </c>
      <c r="C35" s="110">
        <v>380.1519080746711</v>
      </c>
      <c r="D35" s="110">
        <v>286.24843899618088</v>
      </c>
      <c r="E35" s="110">
        <v>273.54821803570604</v>
      </c>
      <c r="F35" s="110">
        <v>275.05205740707686</v>
      </c>
      <c r="G35" s="118">
        <v>305.57155713276268</v>
      </c>
      <c r="Q35" s="904"/>
      <c r="R35" s="904"/>
      <c r="S35" s="904"/>
    </row>
    <row r="36" spans="1:19" x14ac:dyDescent="0.25">
      <c r="A36" s="114" t="s">
        <v>13</v>
      </c>
      <c r="B36" s="109">
        <v>363</v>
      </c>
      <c r="C36" s="110">
        <v>437.73138419640134</v>
      </c>
      <c r="D36" s="110">
        <v>384.51180241393155</v>
      </c>
      <c r="E36" s="110">
        <v>290.24357448234912</v>
      </c>
      <c r="F36" s="110">
        <v>275.77176590629119</v>
      </c>
      <c r="G36" s="118">
        <v>276.83731610695901</v>
      </c>
      <c r="Q36" s="904"/>
      <c r="R36" s="904"/>
      <c r="S36" s="904"/>
    </row>
    <row r="37" spans="1:19" x14ac:dyDescent="0.25">
      <c r="A37" s="114" t="s">
        <v>14</v>
      </c>
      <c r="B37" s="109">
        <v>317</v>
      </c>
      <c r="C37" s="110">
        <v>363.16925930501674</v>
      </c>
      <c r="D37" s="110">
        <v>437.21689658051292</v>
      </c>
      <c r="E37" s="110">
        <v>385.920583711723</v>
      </c>
      <c r="F37" s="110">
        <v>292.0418404815299</v>
      </c>
      <c r="G37" s="118">
        <v>276.00634026478212</v>
      </c>
      <c r="Q37" s="904"/>
      <c r="R37" s="904"/>
      <c r="S37" s="904"/>
    </row>
    <row r="38" spans="1:19" x14ac:dyDescent="0.25">
      <c r="A38" s="114" t="s">
        <v>15</v>
      </c>
      <c r="B38" s="109">
        <v>224</v>
      </c>
      <c r="C38" s="110">
        <v>309.89013264375632</v>
      </c>
      <c r="D38" s="110">
        <v>355.78671145604642</v>
      </c>
      <c r="E38" s="110">
        <v>427.7049755877606</v>
      </c>
      <c r="F38" s="110">
        <v>379.27022684935781</v>
      </c>
      <c r="G38" s="118">
        <v>287.73409044127703</v>
      </c>
      <c r="Q38" s="904"/>
      <c r="R38" s="904"/>
      <c r="S38" s="904"/>
    </row>
    <row r="39" spans="1:19" x14ac:dyDescent="0.25">
      <c r="A39" s="114" t="s">
        <v>16</v>
      </c>
      <c r="B39" s="109">
        <v>196</v>
      </c>
      <c r="C39" s="110">
        <v>214.65825991658733</v>
      </c>
      <c r="D39" s="110">
        <v>295.6472958175375</v>
      </c>
      <c r="E39" s="110">
        <v>340.11355070460201</v>
      </c>
      <c r="F39" s="110">
        <v>408.3489925940271</v>
      </c>
      <c r="G39" s="118">
        <v>363.69768415088816</v>
      </c>
      <c r="Q39" s="904"/>
      <c r="R39" s="904"/>
      <c r="S39" s="904"/>
    </row>
    <row r="40" spans="1:19" x14ac:dyDescent="0.25">
      <c r="A40" s="114" t="s">
        <v>17</v>
      </c>
      <c r="B40" s="109">
        <v>154</v>
      </c>
      <c r="C40" s="110">
        <v>185.59286144422373</v>
      </c>
      <c r="D40" s="110">
        <v>203.42116722861357</v>
      </c>
      <c r="E40" s="110">
        <v>279.0164035045363</v>
      </c>
      <c r="F40" s="110">
        <v>321.59526243099566</v>
      </c>
      <c r="G40" s="118">
        <v>385.68245312006536</v>
      </c>
      <c r="Q40" s="904"/>
      <c r="R40" s="904"/>
      <c r="S40" s="904"/>
    </row>
    <row r="41" spans="1:19" x14ac:dyDescent="0.25">
      <c r="A41" s="114" t="s">
        <v>18</v>
      </c>
      <c r="B41" s="109">
        <v>142</v>
      </c>
      <c r="C41" s="110">
        <v>138.19894951802831</v>
      </c>
      <c r="D41" s="110">
        <v>165.7690463902567</v>
      </c>
      <c r="E41" s="110">
        <v>181.82339920359757</v>
      </c>
      <c r="F41" s="110">
        <v>248.44446530994145</v>
      </c>
      <c r="G41" s="118">
        <v>286.87510241001911</v>
      </c>
      <c r="Q41" s="904"/>
      <c r="R41" s="904"/>
      <c r="S41" s="904"/>
    </row>
    <row r="42" spans="1:19" ht="15.75" thickBot="1" x14ac:dyDescent="0.3">
      <c r="A42" s="115" t="s">
        <v>19</v>
      </c>
      <c r="B42" s="111">
        <v>132</v>
      </c>
      <c r="C42" s="112">
        <v>226.41741569930386</v>
      </c>
      <c r="D42" s="112">
        <v>302.08909978432325</v>
      </c>
      <c r="E42" s="112">
        <v>387.59070078530658</v>
      </c>
      <c r="F42" s="112">
        <v>471.80948598543165</v>
      </c>
      <c r="G42" s="119">
        <v>596.17905402596898</v>
      </c>
      <c r="Q42" s="904"/>
      <c r="R42" s="904"/>
      <c r="S42" s="904"/>
    </row>
    <row r="43" spans="1:19" ht="15.75" thickTop="1" x14ac:dyDescent="0.25">
      <c r="A43" s="114" t="s">
        <v>20</v>
      </c>
      <c r="B43" s="109">
        <v>5024</v>
      </c>
      <c r="C43" s="110">
        <v>5305.7372117643536</v>
      </c>
      <c r="D43" s="110">
        <v>5587.9363589443219</v>
      </c>
      <c r="E43" s="110">
        <v>5853.6981536620196</v>
      </c>
      <c r="F43" s="110">
        <v>6112.3716511448165</v>
      </c>
      <c r="G43" s="118">
        <v>6362.1827753447287</v>
      </c>
      <c r="Q43" s="904"/>
      <c r="R43" s="904"/>
      <c r="S43" s="904"/>
    </row>
    <row r="44" spans="1:19" x14ac:dyDescent="0.25">
      <c r="A44" s="106"/>
      <c r="B44" s="106"/>
      <c r="C44" s="106"/>
      <c r="D44" s="106"/>
      <c r="E44" s="106"/>
      <c r="F44" s="106"/>
      <c r="G44" s="106"/>
      <c r="Q44" s="919" t="s">
        <v>223</v>
      </c>
      <c r="R44" s="918"/>
      <c r="S44" s="920">
        <f>(SUM(C$48:C$50,C$61:C$65)/SUM(C$51:C$60))*100</f>
        <v>65.43240286843961</v>
      </c>
    </row>
    <row r="45" spans="1:19" x14ac:dyDescent="0.25">
      <c r="A45" s="106"/>
      <c r="B45" s="106"/>
      <c r="C45" s="106"/>
      <c r="D45" s="106"/>
      <c r="E45" s="106"/>
      <c r="F45" s="106"/>
      <c r="G45" s="106"/>
      <c r="Q45" s="919" t="s">
        <v>224</v>
      </c>
      <c r="R45" s="918"/>
      <c r="S45" s="920">
        <f>(SUM(C$48:C$50)/SUM(C$51:C$60))*100</f>
        <v>33.4934883862636</v>
      </c>
    </row>
    <row r="46" spans="1:19" x14ac:dyDescent="0.25">
      <c r="A46" s="922" t="s">
        <v>48</v>
      </c>
      <c r="B46" s="923"/>
      <c r="C46" s="923"/>
      <c r="D46" s="923"/>
      <c r="E46" s="923"/>
      <c r="F46" s="923"/>
      <c r="G46" s="924"/>
      <c r="Q46" s="919" t="s">
        <v>225</v>
      </c>
      <c r="R46" s="918"/>
      <c r="S46" s="920">
        <f>(SUM(C$61:C$65)/SUM(C$51:C$60))*100</f>
        <v>31.938914482176024</v>
      </c>
    </row>
    <row r="47" spans="1:19" x14ac:dyDescent="0.25">
      <c r="A47" s="113" t="s">
        <v>1</v>
      </c>
      <c r="B47" s="107">
        <v>2010</v>
      </c>
      <c r="C47" s="107">
        <v>2015</v>
      </c>
      <c r="D47" s="107">
        <v>2020</v>
      </c>
      <c r="E47" s="107">
        <v>2025</v>
      </c>
      <c r="F47" s="107">
        <v>2030</v>
      </c>
      <c r="G47" s="116">
        <v>2035</v>
      </c>
      <c r="Q47" s="919" t="s">
        <v>226</v>
      </c>
      <c r="R47" s="918"/>
      <c r="S47" s="920">
        <f>(SUM(C$61:C$65)/SUM(C$48:C$50))*100</f>
        <v>95.358578699956666</v>
      </c>
    </row>
    <row r="48" spans="1:19" x14ac:dyDescent="0.25">
      <c r="A48" s="113" t="s">
        <v>2</v>
      </c>
      <c r="B48" s="107">
        <v>756</v>
      </c>
      <c r="C48" s="108">
        <v>651.15998229160107</v>
      </c>
      <c r="D48" s="108">
        <v>705.97712583336033</v>
      </c>
      <c r="E48" s="108">
        <v>733.68220709804859</v>
      </c>
      <c r="F48" s="108">
        <v>783.03451245403971</v>
      </c>
      <c r="G48" s="117">
        <v>828.50784178148263</v>
      </c>
      <c r="Q48" s="919" t="s">
        <v>227</v>
      </c>
      <c r="R48" s="918"/>
      <c r="S48" s="921">
        <f>(C$21/C$43)*100</f>
        <v>100.04062087757369</v>
      </c>
    </row>
    <row r="49" spans="1:19" x14ac:dyDescent="0.25">
      <c r="A49" s="113" t="s">
        <v>3</v>
      </c>
      <c r="B49" s="107">
        <v>717</v>
      </c>
      <c r="C49" s="108">
        <v>768.68820571003937</v>
      </c>
      <c r="D49" s="108">
        <v>664.37324522520612</v>
      </c>
      <c r="E49" s="108">
        <v>716.56074967911854</v>
      </c>
      <c r="F49" s="108">
        <v>744.64727247895416</v>
      </c>
      <c r="G49" s="117">
        <v>793.9233085535277</v>
      </c>
      <c r="Q49" s="919" t="s">
        <v>228</v>
      </c>
      <c r="R49" s="918"/>
      <c r="S49" s="921">
        <f>(SUM(C$48)/SUM(C$28:C$33))*1000</f>
        <v>373.41909177286607</v>
      </c>
    </row>
    <row r="50" spans="1:19" x14ac:dyDescent="0.25">
      <c r="A50" s="113" t="s">
        <v>4</v>
      </c>
      <c r="B50" s="107">
        <v>620</v>
      </c>
      <c r="C50" s="108">
        <v>728.99010248911861</v>
      </c>
      <c r="D50" s="108">
        <v>782.12781819580971</v>
      </c>
      <c r="E50" s="108">
        <v>678.18925067071973</v>
      </c>
      <c r="F50" s="108">
        <v>728.00695173002043</v>
      </c>
      <c r="G50" s="117">
        <v>756.48868557183914</v>
      </c>
      <c r="Q50" s="919" t="s">
        <v>229</v>
      </c>
      <c r="R50" s="918"/>
      <c r="S50" s="921">
        <f>(SUM(C$52:C$54)/SUM(C$48:C$51,C$55:C$65))*100</f>
        <v>20.962781811582964</v>
      </c>
    </row>
    <row r="51" spans="1:19" x14ac:dyDescent="0.25">
      <c r="A51" s="113" t="s">
        <v>5</v>
      </c>
      <c r="B51" s="107">
        <v>688</v>
      </c>
      <c r="C51" s="108">
        <v>632.97202163460418</v>
      </c>
      <c r="D51" s="108">
        <v>740.1718899579804</v>
      </c>
      <c r="E51" s="108">
        <v>794.65248689638361</v>
      </c>
      <c r="F51" s="108">
        <v>691.23400002768142</v>
      </c>
      <c r="G51" s="117">
        <v>738.77774974141494</v>
      </c>
      <c r="Q51" s="904"/>
      <c r="R51" s="904"/>
      <c r="S51" s="904"/>
    </row>
    <row r="52" spans="1:19" x14ac:dyDescent="0.25">
      <c r="A52" s="113" t="s">
        <v>6</v>
      </c>
      <c r="B52" s="107">
        <v>521</v>
      </c>
      <c r="C52" s="108">
        <v>696.3420985407995</v>
      </c>
      <c r="D52" s="108">
        <v>644.26679849796642</v>
      </c>
      <c r="E52" s="108">
        <v>749.61056941945208</v>
      </c>
      <c r="F52" s="108">
        <v>805.31198950500811</v>
      </c>
      <c r="G52" s="117">
        <v>702.69810027454855</v>
      </c>
      <c r="Q52" s="904"/>
      <c r="R52" s="904"/>
      <c r="S52" s="904"/>
    </row>
    <row r="53" spans="1:19" x14ac:dyDescent="0.25">
      <c r="A53" s="113" t="s">
        <v>7</v>
      </c>
      <c r="B53" s="107">
        <v>604</v>
      </c>
      <c r="C53" s="108">
        <v>530.53843120108149</v>
      </c>
      <c r="D53" s="108">
        <v>702.99471053865705</v>
      </c>
      <c r="E53" s="108">
        <v>653.79295437551741</v>
      </c>
      <c r="F53" s="108">
        <v>757.2327295847208</v>
      </c>
      <c r="G53" s="117">
        <v>813.99418149431926</v>
      </c>
      <c r="Q53" s="904"/>
      <c r="R53" s="904"/>
      <c r="S53" s="904"/>
    </row>
    <row r="54" spans="1:19" x14ac:dyDescent="0.25">
      <c r="A54" s="113" t="s">
        <v>8</v>
      </c>
      <c r="B54" s="107">
        <v>536</v>
      </c>
      <c r="C54" s="108">
        <v>612.45549966203021</v>
      </c>
      <c r="D54" s="108">
        <v>540.18666690721534</v>
      </c>
      <c r="E54" s="108">
        <v>710.2191346902548</v>
      </c>
      <c r="F54" s="108">
        <v>663.75627012003292</v>
      </c>
      <c r="G54" s="117">
        <v>765.61157667400153</v>
      </c>
      <c r="Q54" s="904"/>
      <c r="R54" s="904"/>
      <c r="S54" s="904"/>
    </row>
    <row r="55" spans="1:19" x14ac:dyDescent="0.25">
      <c r="A55" s="113" t="s">
        <v>9</v>
      </c>
      <c r="B55" s="107">
        <v>498</v>
      </c>
      <c r="C55" s="108">
        <v>543.07292762882366</v>
      </c>
      <c r="D55" s="108">
        <v>619.51488629019912</v>
      </c>
      <c r="E55" s="108">
        <v>548.53860325313565</v>
      </c>
      <c r="F55" s="108">
        <v>716.0280401118896</v>
      </c>
      <c r="G55" s="117">
        <v>672.25693036749033</v>
      </c>
      <c r="Q55" s="904"/>
      <c r="R55" s="904"/>
      <c r="S55" s="904"/>
    </row>
    <row r="56" spans="1:19" x14ac:dyDescent="0.25">
      <c r="A56" s="113" t="s">
        <v>10</v>
      </c>
      <c r="B56" s="107">
        <v>575</v>
      </c>
      <c r="C56" s="108">
        <v>506.17951626627996</v>
      </c>
      <c r="D56" s="108">
        <v>549.05060591646929</v>
      </c>
      <c r="E56" s="108">
        <v>625.31782326476514</v>
      </c>
      <c r="F56" s="108">
        <v>555.80216459560052</v>
      </c>
      <c r="G56" s="117">
        <v>720.59697827482501</v>
      </c>
      <c r="Q56" s="904"/>
      <c r="R56" s="904"/>
      <c r="S56" s="904"/>
    </row>
    <row r="57" spans="1:19" x14ac:dyDescent="0.25">
      <c r="A57" s="114" t="s">
        <v>11</v>
      </c>
      <c r="B57" s="109">
        <v>719</v>
      </c>
      <c r="C57" s="110">
        <v>585.6800763509284</v>
      </c>
      <c r="D57" s="110">
        <v>514.04540258120232</v>
      </c>
      <c r="E57" s="110">
        <v>554.90964259228201</v>
      </c>
      <c r="F57" s="110">
        <v>631.06340186552438</v>
      </c>
      <c r="G57" s="118">
        <v>562.86492601456393</v>
      </c>
      <c r="Q57" s="904"/>
      <c r="R57" s="904"/>
      <c r="S57" s="904"/>
    </row>
    <row r="58" spans="1:19" x14ac:dyDescent="0.25">
      <c r="A58" s="114" t="s">
        <v>12</v>
      </c>
      <c r="B58" s="109">
        <v>844</v>
      </c>
      <c r="C58" s="110">
        <v>724.09666705329005</v>
      </c>
      <c r="D58" s="110">
        <v>589.66149696877756</v>
      </c>
      <c r="E58" s="110">
        <v>516.3942960083026</v>
      </c>
      <c r="F58" s="110">
        <v>554.74219101033884</v>
      </c>
      <c r="G58" s="118">
        <v>629.90475693627229</v>
      </c>
      <c r="Q58" s="904"/>
      <c r="R58" s="904"/>
      <c r="S58" s="904"/>
    </row>
    <row r="59" spans="1:19" x14ac:dyDescent="0.25">
      <c r="A59" s="114" t="s">
        <v>13</v>
      </c>
      <c r="B59" s="109">
        <v>748</v>
      </c>
      <c r="C59" s="110">
        <v>846.85939789564759</v>
      </c>
      <c r="D59" s="110">
        <v>729.86890589758775</v>
      </c>
      <c r="E59" s="110">
        <v>594.31976372501845</v>
      </c>
      <c r="F59" s="110">
        <v>519.43268292412586</v>
      </c>
      <c r="G59" s="118">
        <v>555.47001299225008</v>
      </c>
      <c r="Q59" s="904"/>
      <c r="R59" s="904"/>
      <c r="S59" s="904"/>
    </row>
    <row r="60" spans="1:19" x14ac:dyDescent="0.25">
      <c r="A60" s="114" t="s">
        <v>14</v>
      </c>
      <c r="B60" s="109">
        <v>693</v>
      </c>
      <c r="C60" s="110">
        <v>737.49308144920235</v>
      </c>
      <c r="D60" s="110">
        <v>834.14896652888626</v>
      </c>
      <c r="E60" s="110">
        <v>722.17534414263423</v>
      </c>
      <c r="F60" s="110">
        <v>587.62890572454023</v>
      </c>
      <c r="G60" s="118">
        <v>513.13215529764557</v>
      </c>
      <c r="Q60" s="904"/>
      <c r="R60" s="904"/>
      <c r="S60" s="904"/>
    </row>
    <row r="61" spans="1:19" x14ac:dyDescent="0.25">
      <c r="A61" s="114" t="s">
        <v>15</v>
      </c>
      <c r="B61" s="109">
        <v>450</v>
      </c>
      <c r="C61" s="110">
        <v>666.12570696489797</v>
      </c>
      <c r="D61" s="110">
        <v>712.69612024371372</v>
      </c>
      <c r="E61" s="110">
        <v>805.47880607423735</v>
      </c>
      <c r="F61" s="110">
        <v>700.3876299787845</v>
      </c>
      <c r="G61" s="118">
        <v>569.62391695298072</v>
      </c>
      <c r="Q61" s="904"/>
      <c r="R61" s="904"/>
      <c r="S61" s="904"/>
    </row>
    <row r="62" spans="1:19" x14ac:dyDescent="0.25">
      <c r="A62" s="114" t="s">
        <v>16</v>
      </c>
      <c r="B62" s="109">
        <v>409</v>
      </c>
      <c r="C62" s="110">
        <v>425.47781774808072</v>
      </c>
      <c r="D62" s="110">
        <v>625.28528821490841</v>
      </c>
      <c r="E62" s="110">
        <v>672.33010150177574</v>
      </c>
      <c r="F62" s="110">
        <v>759.45220400801293</v>
      </c>
      <c r="G62" s="118">
        <v>663.1135367107712</v>
      </c>
      <c r="Q62" s="904"/>
      <c r="R62" s="904"/>
      <c r="S62" s="904"/>
    </row>
    <row r="63" spans="1:19" x14ac:dyDescent="0.25">
      <c r="A63" s="114" t="s">
        <v>17</v>
      </c>
      <c r="B63" s="109">
        <v>286</v>
      </c>
      <c r="C63" s="110">
        <v>371.48112414209618</v>
      </c>
      <c r="D63" s="110">
        <v>388.32480258511578</v>
      </c>
      <c r="E63" s="110">
        <v>565.98438349233629</v>
      </c>
      <c r="F63" s="110">
        <v>612.41777219530354</v>
      </c>
      <c r="G63" s="118">
        <v>692.64084380635597</v>
      </c>
      <c r="Q63" s="904"/>
      <c r="R63" s="904"/>
      <c r="S63" s="904"/>
    </row>
    <row r="64" spans="1:19" x14ac:dyDescent="0.25">
      <c r="A64" s="114" t="s">
        <v>18</v>
      </c>
      <c r="B64" s="109">
        <v>219</v>
      </c>
      <c r="C64" s="110">
        <v>244.01814008814256</v>
      </c>
      <c r="D64" s="110">
        <v>314.63725470029669</v>
      </c>
      <c r="E64" s="110">
        <v>330.59999682609873</v>
      </c>
      <c r="F64" s="110">
        <v>477.75791008311762</v>
      </c>
      <c r="G64" s="118">
        <v>520.48405090232109</v>
      </c>
      <c r="Q64" s="919" t="s">
        <v>223</v>
      </c>
      <c r="R64" s="918"/>
      <c r="S64" s="920">
        <f>(SUM(D$48:D$50,D$61:D$65)/SUM(D$51:D$60))*100</f>
        <v>71.845792223529202</v>
      </c>
    </row>
    <row r="65" spans="1:19" ht="15.75" thickBot="1" x14ac:dyDescent="0.3">
      <c r="A65" s="115" t="s">
        <v>19</v>
      </c>
      <c r="B65" s="111">
        <v>227</v>
      </c>
      <c r="C65" s="112">
        <v>341.99886342921616</v>
      </c>
      <c r="D65" s="112">
        <v>450.62593026965612</v>
      </c>
      <c r="E65" s="112">
        <v>586.8673524009705</v>
      </c>
      <c r="F65" s="112">
        <v>705.34096812104099</v>
      </c>
      <c r="G65" s="119">
        <v>906.04115710583187</v>
      </c>
      <c r="Q65" s="919" t="s">
        <v>224</v>
      </c>
      <c r="R65" s="918"/>
      <c r="S65" s="920">
        <f>(SUM(D$48:D$50)/SUM(D$51:D$60))*100</f>
        <v>33.299938881208007</v>
      </c>
    </row>
    <row r="66" spans="1:19" ht="15.75" thickTop="1" x14ac:dyDescent="0.25">
      <c r="A66" s="114" t="s">
        <v>20</v>
      </c>
      <c r="B66" s="109">
        <v>10110</v>
      </c>
      <c r="C66" s="110">
        <v>10613.629660545881</v>
      </c>
      <c r="D66" s="110">
        <v>11107.957915353009</v>
      </c>
      <c r="E66" s="110">
        <v>11559.623466111048</v>
      </c>
      <c r="F66" s="110">
        <v>11993.277596518737</v>
      </c>
      <c r="G66" s="118">
        <v>12406.13070945244</v>
      </c>
      <c r="Q66" s="919" t="s">
        <v>225</v>
      </c>
      <c r="R66" s="918"/>
      <c r="S66" s="920">
        <f>(SUM(D$61:D$65)/SUM(D$51:D$60))*100</f>
        <v>38.545853342321188</v>
      </c>
    </row>
    <row r="67" spans="1:19" x14ac:dyDescent="0.25">
      <c r="Q67" s="919" t="s">
        <v>226</v>
      </c>
      <c r="R67" s="918"/>
      <c r="S67" s="920">
        <f>(SUM(D$61:D$65)/SUM(D$48:D$50))*100</f>
        <v>115.75352579422777</v>
      </c>
    </row>
    <row r="68" spans="1:19" x14ac:dyDescent="0.25">
      <c r="Q68" s="919" t="s">
        <v>227</v>
      </c>
      <c r="R68" s="918"/>
      <c r="S68" s="921">
        <f>(D$21/D$43)*100</f>
        <v>98.784617465678053</v>
      </c>
    </row>
    <row r="69" spans="1:19" x14ac:dyDescent="0.25">
      <c r="Q69" s="919" t="s">
        <v>228</v>
      </c>
      <c r="R69" s="918"/>
      <c r="S69" s="921">
        <f>(SUM(D$48)/SUM(D$28:D$33))*1000</f>
        <v>382.64942087439857</v>
      </c>
    </row>
    <row r="70" spans="1:19" x14ac:dyDescent="0.25">
      <c r="Q70" s="919" t="s">
        <v>229</v>
      </c>
      <c r="R70" s="918"/>
      <c r="S70" s="921">
        <f>(SUM(D$52:D$54)/SUM(D$48:D$51,D$55:D$65))*100</f>
        <v>20.470106634959016</v>
      </c>
    </row>
    <row r="71" spans="1:19" x14ac:dyDescent="0.25">
      <c r="Q71" s="904"/>
      <c r="R71" s="904"/>
      <c r="S71" s="904"/>
    </row>
    <row r="72" spans="1:19" x14ac:dyDescent="0.25">
      <c r="Q72" s="904"/>
      <c r="R72" s="904"/>
      <c r="S72" s="904"/>
    </row>
    <row r="73" spans="1:19" x14ac:dyDescent="0.25">
      <c r="Q73" s="904"/>
      <c r="R73" s="904"/>
      <c r="S73" s="904"/>
    </row>
    <row r="74" spans="1:19" x14ac:dyDescent="0.25">
      <c r="Q74" s="904"/>
      <c r="R74" s="904"/>
      <c r="S74" s="904"/>
    </row>
    <row r="75" spans="1:19" x14ac:dyDescent="0.25">
      <c r="Q75" s="904"/>
      <c r="R75" s="904"/>
      <c r="S75" s="904"/>
    </row>
    <row r="76" spans="1:19" x14ac:dyDescent="0.25">
      <c r="Q76" s="904"/>
      <c r="R76" s="904"/>
      <c r="S76" s="904"/>
    </row>
    <row r="77" spans="1:19" x14ac:dyDescent="0.25">
      <c r="Q77" s="904"/>
      <c r="R77" s="904"/>
      <c r="S77" s="904"/>
    </row>
    <row r="78" spans="1:19" x14ac:dyDescent="0.25">
      <c r="Q78" s="904"/>
      <c r="R78" s="904"/>
      <c r="S78" s="904"/>
    </row>
    <row r="79" spans="1:19" x14ac:dyDescent="0.25">
      <c r="Q79" s="904"/>
      <c r="R79" s="904"/>
      <c r="S79" s="904"/>
    </row>
    <row r="80" spans="1:19" x14ac:dyDescent="0.25">
      <c r="Q80" s="904"/>
      <c r="R80" s="904"/>
      <c r="S80" s="904"/>
    </row>
    <row r="81" spans="17:19" x14ac:dyDescent="0.25">
      <c r="Q81" s="904"/>
      <c r="R81" s="904"/>
      <c r="S81" s="904"/>
    </row>
    <row r="82" spans="17:19" x14ac:dyDescent="0.25">
      <c r="Q82" s="904"/>
      <c r="R82" s="904"/>
      <c r="S82" s="904"/>
    </row>
    <row r="83" spans="17:19" x14ac:dyDescent="0.25">
      <c r="Q83" s="904"/>
      <c r="R83" s="904"/>
      <c r="S83" s="904"/>
    </row>
    <row r="84" spans="17:19" x14ac:dyDescent="0.25">
      <c r="Q84" s="919" t="s">
        <v>223</v>
      </c>
      <c r="R84" s="918"/>
      <c r="S84" s="920">
        <f>(SUM(E$48:E$50,E$61:E$65)/SUM(E$51:E$60))*100</f>
        <v>78.666884514865913</v>
      </c>
    </row>
    <row r="85" spans="17:19" x14ac:dyDescent="0.25">
      <c r="Q85" s="919" t="s">
        <v>224</v>
      </c>
      <c r="R85" s="918"/>
      <c r="S85" s="920">
        <f>(SUM(E$48:E$50)/SUM(E$51:E$60))*100</f>
        <v>32.89729570523361</v>
      </c>
    </row>
    <row r="86" spans="17:19" x14ac:dyDescent="0.25">
      <c r="Q86" s="919" t="s">
        <v>225</v>
      </c>
      <c r="R86" s="918"/>
      <c r="S86" s="920">
        <f>(SUM(E$61:E$65)/SUM(E$51:E$60))*100</f>
        <v>45.769588809632303</v>
      </c>
    </row>
    <row r="87" spans="17:19" x14ac:dyDescent="0.25">
      <c r="Q87" s="919" t="s">
        <v>226</v>
      </c>
      <c r="R87" s="918"/>
      <c r="S87" s="920">
        <f>(SUM(E$61:E$65)/SUM(E$48:E$50))*100</f>
        <v>139.12872723562762</v>
      </c>
    </row>
    <row r="88" spans="17:19" x14ac:dyDescent="0.25">
      <c r="Q88" s="919" t="s">
        <v>227</v>
      </c>
      <c r="R88" s="918"/>
      <c r="S88" s="921">
        <f>(E$21/E$43)*100</f>
        <v>97.4755643811162</v>
      </c>
    </row>
    <row r="89" spans="17:19" x14ac:dyDescent="0.25">
      <c r="Q89" s="919" t="s">
        <v>228</v>
      </c>
      <c r="R89" s="918"/>
      <c r="S89" s="921">
        <f>(SUM(E$48)/SUM(E$28:E$33))*1000</f>
        <v>372.13659854694174</v>
      </c>
    </row>
    <row r="90" spans="17:19" x14ac:dyDescent="0.25">
      <c r="Q90" s="919" t="s">
        <v>229</v>
      </c>
      <c r="R90" s="918"/>
      <c r="S90" s="921">
        <f>(SUM(E$52:E$54)/SUM(E$48:E$51,E$55:E$65))*100</f>
        <v>22.375846684015535</v>
      </c>
    </row>
    <row r="91" spans="17:19" x14ac:dyDescent="0.25">
      <c r="Q91" s="904"/>
      <c r="R91" s="904"/>
      <c r="S91" s="904"/>
    </row>
    <row r="92" spans="17:19" x14ac:dyDescent="0.25">
      <c r="Q92" s="904"/>
      <c r="R92" s="904"/>
      <c r="S92" s="904"/>
    </row>
    <row r="93" spans="17:19" x14ac:dyDescent="0.25">
      <c r="Q93" s="904"/>
      <c r="R93" s="904"/>
      <c r="S93" s="904"/>
    </row>
    <row r="94" spans="17:19" x14ac:dyDescent="0.25">
      <c r="Q94" s="904"/>
      <c r="R94" s="904"/>
      <c r="S94" s="904"/>
    </row>
    <row r="95" spans="17:19" x14ac:dyDescent="0.25">
      <c r="Q95" s="904"/>
      <c r="R95" s="904"/>
      <c r="S95" s="904"/>
    </row>
    <row r="96" spans="17:19" x14ac:dyDescent="0.25">
      <c r="Q96" s="904"/>
      <c r="R96" s="904"/>
      <c r="S96" s="904"/>
    </row>
    <row r="97" spans="17:19" x14ac:dyDescent="0.25">
      <c r="Q97" s="904"/>
      <c r="R97" s="904"/>
      <c r="S97" s="904"/>
    </row>
    <row r="98" spans="17:19" x14ac:dyDescent="0.25">
      <c r="Q98" s="904"/>
      <c r="R98" s="904"/>
      <c r="S98" s="904"/>
    </row>
    <row r="99" spans="17:19" x14ac:dyDescent="0.25">
      <c r="Q99" s="904"/>
      <c r="R99" s="904"/>
      <c r="S99" s="904"/>
    </row>
    <row r="100" spans="17:19" x14ac:dyDescent="0.25">
      <c r="Q100" s="904"/>
      <c r="R100" s="904"/>
      <c r="S100" s="904"/>
    </row>
    <row r="101" spans="17:19" x14ac:dyDescent="0.25">
      <c r="Q101" s="904"/>
      <c r="R101" s="904"/>
      <c r="S101" s="904"/>
    </row>
    <row r="102" spans="17:19" x14ac:dyDescent="0.25">
      <c r="Q102" s="904"/>
      <c r="R102" s="904"/>
      <c r="S102" s="904"/>
    </row>
    <row r="103" spans="17:19" x14ac:dyDescent="0.25">
      <c r="Q103" s="904"/>
      <c r="R103" s="904"/>
      <c r="S103" s="904"/>
    </row>
    <row r="104" spans="17:19" x14ac:dyDescent="0.25">
      <c r="Q104" s="919" t="s">
        <v>223</v>
      </c>
      <c r="R104" s="918"/>
      <c r="S104" s="920">
        <f>(SUM(F$48:F$50,F$61:F$65)/SUM(F$51:F$60))*100</f>
        <v>85.017705349542453</v>
      </c>
    </row>
    <row r="105" spans="17:19" x14ac:dyDescent="0.25">
      <c r="Q105" s="919" t="s">
        <v>224</v>
      </c>
      <c r="R105" s="918"/>
      <c r="S105" s="920">
        <f>(SUM(F$48:F$50)/SUM(F$51:F$60))*100</f>
        <v>34.798023366134736</v>
      </c>
    </row>
    <row r="106" spans="17:19" x14ac:dyDescent="0.25">
      <c r="Q106" s="919" t="s">
        <v>225</v>
      </c>
      <c r="R106" s="918"/>
      <c r="S106" s="920">
        <f>(SUM(F$61:F$65)/SUM(F$51:F$60))*100</f>
        <v>50.219681983407703</v>
      </c>
    </row>
    <row r="107" spans="17:19" x14ac:dyDescent="0.25">
      <c r="Q107" s="919" t="s">
        <v>226</v>
      </c>
      <c r="R107" s="918"/>
      <c r="S107" s="920">
        <f>(SUM(F$61:F$65)/SUM(F$48:F$50))*100</f>
        <v>144.31762820264458</v>
      </c>
    </row>
    <row r="108" spans="17:19" x14ac:dyDescent="0.25">
      <c r="Q108" s="919" t="s">
        <v>227</v>
      </c>
      <c r="R108" s="918"/>
      <c r="S108" s="921">
        <f>(F$21/F$43)*100</f>
        <v>96.213160472211428</v>
      </c>
    </row>
    <row r="109" spans="17:19" x14ac:dyDescent="0.25">
      <c r="Q109" s="919" t="s">
        <v>228</v>
      </c>
      <c r="R109" s="918"/>
      <c r="S109" s="921">
        <f>(SUM(F$48)/SUM(F$28:F$33))*1000</f>
        <v>385.77132600769454</v>
      </c>
    </row>
    <row r="110" spans="17:19" x14ac:dyDescent="0.25">
      <c r="Q110" s="919" t="s">
        <v>229</v>
      </c>
      <c r="R110" s="918"/>
      <c r="S110" s="921">
        <f>(SUM(F$52:F$54)/SUM(F$48:F$51,F$55:F$65))*100</f>
        <v>22.794167312162312</v>
      </c>
    </row>
    <row r="111" spans="17:19" x14ac:dyDescent="0.25">
      <c r="Q111" s="904"/>
      <c r="R111" s="904"/>
      <c r="S111" s="904"/>
    </row>
    <row r="112" spans="17:19" x14ac:dyDescent="0.25">
      <c r="Q112" s="904"/>
      <c r="R112" s="904"/>
      <c r="S112" s="904"/>
    </row>
    <row r="113" spans="17:19" x14ac:dyDescent="0.25">
      <c r="Q113" s="904"/>
      <c r="R113" s="904"/>
      <c r="S113" s="904"/>
    </row>
    <row r="114" spans="17:19" x14ac:dyDescent="0.25">
      <c r="Q114" s="904"/>
      <c r="R114" s="904"/>
      <c r="S114" s="904"/>
    </row>
    <row r="115" spans="17:19" x14ac:dyDescent="0.25">
      <c r="Q115" s="904"/>
      <c r="R115" s="904"/>
      <c r="S115" s="904"/>
    </row>
    <row r="116" spans="17:19" x14ac:dyDescent="0.25">
      <c r="Q116" s="904"/>
      <c r="R116" s="904"/>
      <c r="S116" s="904"/>
    </row>
    <row r="117" spans="17:19" x14ac:dyDescent="0.25">
      <c r="Q117" s="904"/>
      <c r="R117" s="904"/>
      <c r="S117" s="904"/>
    </row>
    <row r="118" spans="17:19" x14ac:dyDescent="0.25">
      <c r="Q118" s="904"/>
      <c r="R118" s="904"/>
      <c r="S118" s="904"/>
    </row>
    <row r="119" spans="17:19" x14ac:dyDescent="0.25">
      <c r="Q119" s="904"/>
      <c r="R119" s="904"/>
      <c r="S119" s="904"/>
    </row>
    <row r="120" spans="17:19" x14ac:dyDescent="0.25">
      <c r="Q120" s="904"/>
      <c r="R120" s="904"/>
      <c r="S120" s="904"/>
    </row>
    <row r="121" spans="17:19" x14ac:dyDescent="0.25">
      <c r="Q121" s="904"/>
      <c r="R121" s="904"/>
      <c r="S121" s="904"/>
    </row>
    <row r="122" spans="17:19" x14ac:dyDescent="0.25">
      <c r="Q122" s="904"/>
      <c r="R122" s="904"/>
      <c r="S122" s="904"/>
    </row>
    <row r="123" spans="17:19" x14ac:dyDescent="0.25">
      <c r="Q123" s="904"/>
      <c r="R123" s="904"/>
      <c r="S123" s="904"/>
    </row>
    <row r="124" spans="17:19" x14ac:dyDescent="0.25">
      <c r="Q124" s="919" t="s">
        <v>223</v>
      </c>
      <c r="R124" s="918"/>
      <c r="S124" s="920">
        <f>(SUM(G$48:G$50,G$61:G$65)/SUM(G$51:G$60))*100</f>
        <v>85.85107809117001</v>
      </c>
    </row>
    <row r="125" spans="17:19" x14ac:dyDescent="0.25">
      <c r="Q125" s="919" t="s">
        <v>224</v>
      </c>
      <c r="R125" s="918"/>
      <c r="S125" s="920">
        <f>(SUM(G$48:G$50)/SUM(G$51:G$60))*100</f>
        <v>35.637607449911421</v>
      </c>
    </row>
    <row r="126" spans="17:19" x14ac:dyDescent="0.25">
      <c r="Q126" s="919" t="s">
        <v>225</v>
      </c>
      <c r="R126" s="918"/>
      <c r="S126" s="920">
        <f>(SUM(G$61:G$65)/SUM(G$51:G$60))*100</f>
        <v>50.213470641258581</v>
      </c>
    </row>
    <row r="127" spans="17:19" x14ac:dyDescent="0.25">
      <c r="Q127" s="919" t="s">
        <v>226</v>
      </c>
      <c r="R127" s="918"/>
      <c r="S127" s="920">
        <f>(SUM(G$61:G$65)/SUM(G$48:G$50))*100</f>
        <v>140.90022937660308</v>
      </c>
    </row>
    <row r="128" spans="17:19" x14ac:dyDescent="0.25">
      <c r="Q128" s="919" t="s">
        <v>227</v>
      </c>
      <c r="R128" s="918"/>
      <c r="S128" s="921">
        <f>(G$21/G$43)*100</f>
        <v>94.998024224166201</v>
      </c>
    </row>
    <row r="129" spans="17:19" x14ac:dyDescent="0.25">
      <c r="Q129" s="919" t="s">
        <v>228</v>
      </c>
      <c r="R129" s="918"/>
      <c r="S129" s="921">
        <f>(SUM(G$48)/SUM(G$28:G$33))*1000</f>
        <v>389.02109945988332</v>
      </c>
    </row>
    <row r="130" spans="17:19" x14ac:dyDescent="0.25">
      <c r="Q130" s="919" t="s">
        <v>229</v>
      </c>
      <c r="R130" s="918"/>
      <c r="S130" s="921">
        <f>(SUM(G$52:G$54)/SUM(G$48:G$51,G$55:G$65))*100</f>
        <v>22.543884758511773</v>
      </c>
    </row>
    <row r="147" spans="4:8" x14ac:dyDescent="0.25">
      <c r="D147" s="19"/>
      <c r="E147" s="19"/>
      <c r="F147" s="19"/>
      <c r="G147" s="19"/>
      <c r="H147" s="19"/>
    </row>
  </sheetData>
  <mergeCells count="3">
    <mergeCell ref="A1:G1"/>
    <mergeCell ref="A23:G23"/>
    <mergeCell ref="A46:G46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1</vt:i4>
      </vt:variant>
    </vt:vector>
  </HeadingPairs>
  <TitlesOfParts>
    <vt:vector size="68" baseType="lpstr">
      <vt:lpstr>Aurora</vt:lpstr>
      <vt:lpstr>Beadle</vt:lpstr>
      <vt:lpstr>Bennett</vt:lpstr>
      <vt:lpstr>Bon Homme</vt:lpstr>
      <vt:lpstr>Brookings</vt:lpstr>
      <vt:lpstr>Brown</vt:lpstr>
      <vt:lpstr>Brule</vt:lpstr>
      <vt:lpstr>Buffalo</vt:lpstr>
      <vt:lpstr>Butte</vt:lpstr>
      <vt:lpstr>Campbell</vt:lpstr>
      <vt:lpstr>Charles Mix</vt:lpstr>
      <vt:lpstr>Clark</vt:lpstr>
      <vt:lpstr>Clay</vt:lpstr>
      <vt:lpstr>Codington</vt:lpstr>
      <vt:lpstr>Corson</vt:lpstr>
      <vt:lpstr>Custer</vt:lpstr>
      <vt:lpstr>Davison</vt:lpstr>
      <vt:lpstr>Day</vt:lpstr>
      <vt:lpstr>Deuel</vt:lpstr>
      <vt:lpstr>Dewey</vt:lpstr>
      <vt:lpstr>Douglas</vt:lpstr>
      <vt:lpstr>Edmunds</vt:lpstr>
      <vt:lpstr>Fall River</vt:lpstr>
      <vt:lpstr>Faulk</vt:lpstr>
      <vt:lpstr>Grant</vt:lpstr>
      <vt:lpstr>Gregory</vt:lpstr>
      <vt:lpstr>Haakon</vt:lpstr>
      <vt:lpstr>Hamlin</vt:lpstr>
      <vt:lpstr>Hand</vt:lpstr>
      <vt:lpstr>Hanson</vt:lpstr>
      <vt:lpstr>Harding</vt:lpstr>
      <vt:lpstr>Hughes</vt:lpstr>
      <vt:lpstr>Hutchinson</vt:lpstr>
      <vt:lpstr>Hyde</vt:lpstr>
      <vt:lpstr>Jackson</vt:lpstr>
      <vt:lpstr>Jerauld</vt:lpstr>
      <vt:lpstr>Jones</vt:lpstr>
      <vt:lpstr>Kingsbury</vt:lpstr>
      <vt:lpstr>Lake</vt:lpstr>
      <vt:lpstr>Lawrence</vt:lpstr>
      <vt:lpstr>Lincoln</vt:lpstr>
      <vt:lpstr>Lyman</vt:lpstr>
      <vt:lpstr>McCook</vt:lpstr>
      <vt:lpstr>McPherson</vt:lpstr>
      <vt:lpstr>Marshall</vt:lpstr>
      <vt:lpstr>Meade</vt:lpstr>
      <vt:lpstr>Mellette</vt:lpstr>
      <vt:lpstr>Miner</vt:lpstr>
      <vt:lpstr>Minnehaha</vt:lpstr>
      <vt:lpstr>Moody</vt:lpstr>
      <vt:lpstr>Pennington</vt:lpstr>
      <vt:lpstr>Perkins</vt:lpstr>
      <vt:lpstr>Potter</vt:lpstr>
      <vt:lpstr>Roberts</vt:lpstr>
      <vt:lpstr>Sanborn</vt:lpstr>
      <vt:lpstr>Shannon</vt:lpstr>
      <vt:lpstr>Spink</vt:lpstr>
      <vt:lpstr>Stanley</vt:lpstr>
      <vt:lpstr>Sully</vt:lpstr>
      <vt:lpstr>Tripp</vt:lpstr>
      <vt:lpstr>Todd</vt:lpstr>
      <vt:lpstr>Turner</vt:lpstr>
      <vt:lpstr>Union</vt:lpstr>
      <vt:lpstr>Walworth</vt:lpstr>
      <vt:lpstr>Yankton</vt:lpstr>
      <vt:lpstr>Ziebach</vt:lpstr>
      <vt:lpstr>So Dak Proj</vt:lpstr>
      <vt:lpstr>Brookings!Print_Area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Guthrie, Eric A.</dc:creator>
  <cp:lastModifiedBy>Guthrie, Eric A.</cp:lastModifiedBy>
  <cp:lastPrinted>2012-09-19T17:17:01Z</cp:lastPrinted>
  <dcterms:created xsi:type="dcterms:W3CDTF">2012-09-12T15:15:16Z</dcterms:created>
  <dcterms:modified xsi:type="dcterms:W3CDTF">2012-10-16T21:46:53Z</dcterms:modified>
</cp:coreProperties>
</file>