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26" windowWidth="11355" windowHeight="870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<sst xmlns="http://schemas.openxmlformats.org/spreadsheetml/2006/main" count="775" uniqueCount="76">
  <si>
    <t>T ID</t>
  </si>
  <si>
    <t>Producer</t>
  </si>
  <si>
    <t>F ID</t>
  </si>
  <si>
    <t>H/P</t>
  </si>
  <si>
    <t>B Date</t>
  </si>
  <si>
    <t>Rambouillets</t>
  </si>
  <si>
    <t>Tw</t>
  </si>
  <si>
    <t>H</t>
  </si>
  <si>
    <t>Trp</t>
  </si>
  <si>
    <t>S</t>
  </si>
  <si>
    <t>Pete or Charnel Wille</t>
  </si>
  <si>
    <t>Rod and Kristi Wille</t>
  </si>
  <si>
    <t>Lenard Chapman</t>
  </si>
  <si>
    <t>C-041</t>
  </si>
  <si>
    <t>P</t>
  </si>
  <si>
    <t>C-047</t>
  </si>
  <si>
    <t>B-994</t>
  </si>
  <si>
    <t>C-010</t>
  </si>
  <si>
    <t>Erk Brothers</t>
  </si>
  <si>
    <t>A8788</t>
  </si>
  <si>
    <t>A8831</t>
  </si>
  <si>
    <t>A8878</t>
  </si>
  <si>
    <t>A8781</t>
  </si>
  <si>
    <t>A8805</t>
  </si>
  <si>
    <t>A8818</t>
  </si>
  <si>
    <t>John and Megan Erk</t>
  </si>
  <si>
    <t>Matthew or Amy Benz</t>
  </si>
  <si>
    <t>Darold or Adella Benz</t>
  </si>
  <si>
    <t>Burton or Laura Anderson</t>
  </si>
  <si>
    <t>Scott Crawford</t>
  </si>
  <si>
    <t>Hettinger Research</t>
  </si>
  <si>
    <t>3-485</t>
  </si>
  <si>
    <t>3-532</t>
  </si>
  <si>
    <t>3-495</t>
  </si>
  <si>
    <t>Doug and Lindi Peterson</t>
  </si>
  <si>
    <t>Columbia</t>
  </si>
  <si>
    <t>Shan B. Garson</t>
  </si>
  <si>
    <t>TW</t>
  </si>
  <si>
    <t>NA</t>
  </si>
  <si>
    <t>ADG</t>
  </si>
  <si>
    <t>Overall</t>
  </si>
  <si>
    <t>Side</t>
  </si>
  <si>
    <t>Britch</t>
  </si>
  <si>
    <t>(365-d)</t>
  </si>
  <si>
    <t>micron</t>
  </si>
  <si>
    <t>Index</t>
  </si>
  <si>
    <t xml:space="preserve">Index </t>
  </si>
  <si>
    <t>Ratio</t>
  </si>
  <si>
    <t xml:space="preserve">Clean </t>
  </si>
  <si>
    <t>Wool</t>
  </si>
  <si>
    <t>Grade</t>
  </si>
  <si>
    <t>Initial</t>
  </si>
  <si>
    <t>Wt</t>
  </si>
  <si>
    <t>Final</t>
  </si>
  <si>
    <t>Birth</t>
  </si>
  <si>
    <t>Type</t>
  </si>
  <si>
    <t>Belly</t>
  </si>
  <si>
    <t>Face</t>
  </si>
  <si>
    <t>Cover</t>
  </si>
  <si>
    <t>Skin</t>
  </si>
  <si>
    <t>Fold</t>
  </si>
  <si>
    <t>%CWFP</t>
  </si>
  <si>
    <t>Fiber Diameter</t>
  </si>
  <si>
    <t>Scores</t>
  </si>
  <si>
    <t>Scrotal</t>
  </si>
  <si>
    <t>Circ.</t>
  </si>
  <si>
    <t>(cm)</t>
  </si>
  <si>
    <t>Grease</t>
  </si>
  <si>
    <t>Fleece Wt</t>
  </si>
  <si>
    <t>Wool Wt</t>
  </si>
  <si>
    <t>Staple</t>
  </si>
  <si>
    <t>Length</t>
  </si>
  <si>
    <t>TW and Faye Schalesky</t>
  </si>
  <si>
    <t>Scott Bredahl</t>
  </si>
  <si>
    <t>Clean</t>
  </si>
  <si>
    <t>AVERAGES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</si>
</sst>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0.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i/>
      <sz val="8"/>
      <color indexed="12"/>
      <name val="Arial"/>
      <family val="0"/>
    </font>
    <font>
      <b/>
      <sz val="8"/>
      <color indexed="12"/>
      <name val="Arial"/>
      <family val="0"/>
    </font>
    <font>
      <sz val="10"/>
      <color indexed="22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color indexed="22"/>
      <name val="Arial"/>
      <family val="2"/>
    </font>
    <font>
      <b/>
      <i/>
      <sz val="8"/>
      <color indexed="22"/>
      <name val="Arial"/>
      <family val="2"/>
    </font>
    <font>
      <b/>
      <i/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1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/>
    </xf>
    <xf numFmtId="0" fontId="1" fillId="0" borderId="6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14" fontId="1" fillId="0" borderId="2" xfId="0" applyNumberFormat="1" applyFont="1" applyFill="1" applyBorder="1" applyAlignment="1">
      <alignment horizontal="right"/>
    </xf>
    <xf numFmtId="1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14" fontId="5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14" fontId="13" fillId="0" borderId="14" xfId="0" applyNumberFormat="1" applyFont="1" applyFill="1" applyBorder="1" applyAlignment="1">
      <alignment horizontal="right"/>
    </xf>
    <xf numFmtId="0" fontId="0" fillId="0" borderId="3" xfId="0" applyBorder="1" applyAlignment="1">
      <alignment/>
    </xf>
    <xf numFmtId="0" fontId="1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14" fontId="13" fillId="0" borderId="2" xfId="0" applyNumberFormat="1" applyFont="1" applyFill="1" applyBorder="1" applyAlignment="1">
      <alignment horizontal="right"/>
    </xf>
    <xf numFmtId="1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5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65" fontId="5" fillId="0" borderId="9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4" fontId="4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4" fontId="5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165" fontId="1" fillId="0" borderId="18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3" xfId="0" applyNumberFormat="1" applyFont="1" applyFill="1" applyBorder="1" applyAlignment="1">
      <alignment horizontal="right"/>
    </xf>
    <xf numFmtId="165" fontId="5" fillId="0" borderId="15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4" fontId="4" fillId="0" borderId="2" xfId="0" applyNumberFormat="1" applyFont="1" applyBorder="1" applyAlignment="1">
      <alignment horizontal="right"/>
    </xf>
    <xf numFmtId="1" fontId="5" fillId="0" borderId="19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7"/>
  <sheetViews>
    <sheetView tabSelected="1" workbookViewId="0" topLeftCell="A73">
      <selection activeCell="H100" sqref="H100"/>
    </sheetView>
  </sheetViews>
  <sheetFormatPr defaultColWidth="9.140625" defaultRowHeight="12.75"/>
  <cols>
    <col min="1" max="1" width="4.8515625" style="3" customWidth="1"/>
    <col min="2" max="2" width="4.28125" style="3" hidden="1" customWidth="1"/>
    <col min="3" max="3" width="21.7109375" style="1" customWidth="1"/>
    <col min="4" max="4" width="5.7109375" style="3" customWidth="1"/>
    <col min="5" max="5" width="9.28125" style="2" bestFit="1" customWidth="1"/>
    <col min="6" max="6" width="6.140625" style="3" customWidth="1"/>
    <col min="7" max="7" width="5.140625" style="3" customWidth="1"/>
    <col min="8" max="8" width="6.140625" style="3" customWidth="1"/>
    <col min="9" max="9" width="8.28125" style="3" bestFit="1" customWidth="1"/>
    <col min="10" max="10" width="7.28125" style="1" customWidth="1"/>
    <col min="11" max="11" width="10.00390625" style="1" customWidth="1"/>
    <col min="12" max="12" width="8.00390625" style="1" customWidth="1"/>
    <col min="13" max="13" width="8.421875" style="1" customWidth="1"/>
    <col min="14" max="14" width="6.57421875" style="1" customWidth="1"/>
    <col min="15" max="15" width="6.7109375" style="1" customWidth="1"/>
    <col min="16" max="16" width="6.00390625" style="1" customWidth="1"/>
    <col min="17" max="17" width="6.421875" style="1" customWidth="1"/>
    <col min="18" max="18" width="6.140625" style="1" customWidth="1"/>
    <col min="19" max="19" width="6.00390625" style="1" customWidth="1"/>
    <col min="20" max="20" width="6.421875" style="4" customWidth="1"/>
    <col min="21" max="21" width="5.8515625" style="4" customWidth="1"/>
    <col min="22" max="22" width="6.57421875" style="1" customWidth="1"/>
    <col min="23" max="23" width="7.421875" style="89" customWidth="1"/>
    <col min="24" max="24" width="7.140625" style="3" customWidth="1"/>
    <col min="25" max="25" width="6.421875" style="1" customWidth="1"/>
    <col min="26" max="16384" width="9.140625" style="1" customWidth="1"/>
  </cols>
  <sheetData>
    <row r="1" spans="1:24" ht="12.75">
      <c r="A1" s="15"/>
      <c r="B1" s="15"/>
      <c r="C1" s="16"/>
      <c r="D1" s="15"/>
      <c r="E1" s="17"/>
      <c r="F1" s="15"/>
      <c r="G1" s="15"/>
      <c r="H1" s="15"/>
      <c r="I1" s="15"/>
      <c r="J1" s="16"/>
      <c r="K1" s="18" t="s">
        <v>67</v>
      </c>
      <c r="L1" s="19"/>
      <c r="M1" s="18" t="s">
        <v>48</v>
      </c>
      <c r="N1" s="24" t="s">
        <v>70</v>
      </c>
      <c r="O1" s="20"/>
      <c r="P1" s="21" t="s">
        <v>62</v>
      </c>
      <c r="Q1" s="20"/>
      <c r="R1" s="20"/>
      <c r="S1" s="57"/>
      <c r="T1" s="22" t="s">
        <v>63</v>
      </c>
      <c r="U1" s="23"/>
      <c r="V1" s="19" t="s">
        <v>64</v>
      </c>
      <c r="W1" s="49"/>
      <c r="X1" s="15"/>
    </row>
    <row r="2" spans="1:24" ht="12.75">
      <c r="A2" s="18" t="s">
        <v>0</v>
      </c>
      <c r="B2" s="18"/>
      <c r="C2" s="19" t="s">
        <v>1</v>
      </c>
      <c r="D2" s="18" t="s">
        <v>2</v>
      </c>
      <c r="E2" s="18" t="s">
        <v>4</v>
      </c>
      <c r="F2" s="18" t="s">
        <v>54</v>
      </c>
      <c r="G2" s="18" t="s">
        <v>3</v>
      </c>
      <c r="H2" s="18" t="s">
        <v>51</v>
      </c>
      <c r="I2" s="18" t="s">
        <v>53</v>
      </c>
      <c r="J2" s="18" t="s">
        <v>39</v>
      </c>
      <c r="K2" s="18" t="s">
        <v>68</v>
      </c>
      <c r="L2" s="19" t="s">
        <v>61</v>
      </c>
      <c r="M2" s="19" t="s">
        <v>69</v>
      </c>
      <c r="N2" s="24" t="s">
        <v>71</v>
      </c>
      <c r="O2" s="18" t="s">
        <v>41</v>
      </c>
      <c r="P2" s="19"/>
      <c r="Q2" s="18" t="s">
        <v>42</v>
      </c>
      <c r="R2" s="19"/>
      <c r="S2" s="25" t="s">
        <v>56</v>
      </c>
      <c r="T2" s="26" t="s">
        <v>57</v>
      </c>
      <c r="U2" s="26" t="s">
        <v>59</v>
      </c>
      <c r="V2" s="18" t="s">
        <v>65</v>
      </c>
      <c r="W2" s="62" t="s">
        <v>45</v>
      </c>
      <c r="X2" s="18" t="s">
        <v>46</v>
      </c>
    </row>
    <row r="3" spans="1:24" ht="13.5" thickBot="1">
      <c r="A3" s="196" t="s">
        <v>5</v>
      </c>
      <c r="B3" s="196"/>
      <c r="C3" s="197"/>
      <c r="D3" s="27"/>
      <c r="E3" s="28"/>
      <c r="F3" s="29" t="s">
        <v>55</v>
      </c>
      <c r="G3" s="27"/>
      <c r="H3" s="29" t="s">
        <v>52</v>
      </c>
      <c r="I3" s="29" t="s">
        <v>52</v>
      </c>
      <c r="J3" s="29" t="s">
        <v>40</v>
      </c>
      <c r="K3" s="29" t="s">
        <v>43</v>
      </c>
      <c r="L3" s="29" t="s">
        <v>43</v>
      </c>
      <c r="M3" s="29" t="s">
        <v>43</v>
      </c>
      <c r="N3" s="30" t="s">
        <v>43</v>
      </c>
      <c r="O3" s="31" t="s">
        <v>44</v>
      </c>
      <c r="P3" s="31" t="s">
        <v>50</v>
      </c>
      <c r="Q3" s="31" t="s">
        <v>44</v>
      </c>
      <c r="R3" s="31" t="s">
        <v>50</v>
      </c>
      <c r="S3" s="32" t="s">
        <v>49</v>
      </c>
      <c r="T3" s="33" t="s">
        <v>58</v>
      </c>
      <c r="U3" s="33" t="s">
        <v>60</v>
      </c>
      <c r="V3" s="29" t="s">
        <v>66</v>
      </c>
      <c r="W3" s="86"/>
      <c r="X3" s="29" t="s">
        <v>47</v>
      </c>
    </row>
    <row r="4" spans="1:24" ht="13.5" thickTop="1">
      <c r="A4" s="15">
        <v>66</v>
      </c>
      <c r="B4" s="15"/>
      <c r="C4" s="16" t="s">
        <v>28</v>
      </c>
      <c r="D4" s="15">
        <v>358</v>
      </c>
      <c r="E4" s="42">
        <v>37655</v>
      </c>
      <c r="F4" s="15" t="s">
        <v>6</v>
      </c>
      <c r="G4" s="15" t="s">
        <v>14</v>
      </c>
      <c r="H4" s="15">
        <v>158</v>
      </c>
      <c r="I4" s="43">
        <v>258</v>
      </c>
      <c r="J4" s="44">
        <v>0.7142857142857143</v>
      </c>
      <c r="K4" s="45">
        <v>25.789473684210527</v>
      </c>
      <c r="L4" s="45">
        <v>53.280112559872265</v>
      </c>
      <c r="M4" s="45">
        <v>13.740660607546006</v>
      </c>
      <c r="N4" s="46">
        <v>4.912280701754385</v>
      </c>
      <c r="O4" s="38">
        <v>22.6</v>
      </c>
      <c r="P4" s="36">
        <v>62</v>
      </c>
      <c r="Q4" s="38">
        <v>25.6</v>
      </c>
      <c r="R4" s="36">
        <v>58</v>
      </c>
      <c r="S4" s="40">
        <v>3</v>
      </c>
      <c r="T4" s="38">
        <v>1.5</v>
      </c>
      <c r="U4" s="38">
        <v>1</v>
      </c>
      <c r="V4" s="15">
        <v>37</v>
      </c>
      <c r="W4" s="48">
        <v>113.16890809434443</v>
      </c>
      <c r="X4" s="48">
        <v>94.86873006483731</v>
      </c>
    </row>
    <row r="5" spans="1:24" ht="12.75">
      <c r="A5" s="15">
        <v>67</v>
      </c>
      <c r="B5" s="15"/>
      <c r="C5" s="16" t="s">
        <v>28</v>
      </c>
      <c r="D5" s="15">
        <v>400</v>
      </c>
      <c r="E5" s="42">
        <v>37685</v>
      </c>
      <c r="F5" s="15" t="s">
        <v>9</v>
      </c>
      <c r="G5" s="15" t="s">
        <v>14</v>
      </c>
      <c r="H5" s="15">
        <v>149</v>
      </c>
      <c r="I5" s="43">
        <v>261</v>
      </c>
      <c r="J5" s="44">
        <v>0.8</v>
      </c>
      <c r="K5" s="45">
        <v>21.05263157894737</v>
      </c>
      <c r="L5" s="45">
        <v>46.28567639967855</v>
      </c>
      <c r="M5" s="45">
        <v>9.744352926248116</v>
      </c>
      <c r="N5" s="46">
        <v>4.912280701754385</v>
      </c>
      <c r="O5" s="45">
        <v>23</v>
      </c>
      <c r="P5" s="43">
        <v>62</v>
      </c>
      <c r="Q5" s="45">
        <v>25.2</v>
      </c>
      <c r="R5" s="43">
        <v>58</v>
      </c>
      <c r="S5" s="47">
        <v>1</v>
      </c>
      <c r="T5" s="45">
        <v>1</v>
      </c>
      <c r="U5" s="45">
        <v>1</v>
      </c>
      <c r="V5" s="15">
        <v>38</v>
      </c>
      <c r="W5" s="48">
        <v>103.12653451201</v>
      </c>
      <c r="X5" s="48">
        <v>86.45027622768882</v>
      </c>
    </row>
    <row r="6" spans="1:24" ht="13.5" customHeight="1" thickBot="1">
      <c r="A6" s="93">
        <v>65</v>
      </c>
      <c r="B6" s="93"/>
      <c r="C6" s="20" t="s">
        <v>28</v>
      </c>
      <c r="D6" s="93">
        <v>304</v>
      </c>
      <c r="E6" s="94">
        <v>37635</v>
      </c>
      <c r="F6" s="93" t="s">
        <v>9</v>
      </c>
      <c r="G6" s="93" t="s">
        <v>14</v>
      </c>
      <c r="H6" s="93">
        <v>157</v>
      </c>
      <c r="I6" s="95">
        <v>229</v>
      </c>
      <c r="J6" s="96">
        <v>0.5142857142857142</v>
      </c>
      <c r="K6" s="97">
        <v>25.263157894736842</v>
      </c>
      <c r="L6" s="97">
        <v>40.45623156853043</v>
      </c>
      <c r="M6" s="97">
        <v>10.220521659418214</v>
      </c>
      <c r="N6" s="98">
        <v>4</v>
      </c>
      <c r="O6" s="97">
        <v>24.1</v>
      </c>
      <c r="P6" s="95">
        <v>60</v>
      </c>
      <c r="Q6" s="97">
        <v>27.7</v>
      </c>
      <c r="R6" s="95">
        <v>56</v>
      </c>
      <c r="S6" s="99">
        <v>1</v>
      </c>
      <c r="T6" s="97">
        <v>1</v>
      </c>
      <c r="U6" s="97">
        <v>1</v>
      </c>
      <c r="V6" s="93">
        <v>33</v>
      </c>
      <c r="W6" s="100">
        <v>77.7392294948157</v>
      </c>
      <c r="X6" s="100">
        <v>65.16827017756367</v>
      </c>
    </row>
    <row r="7" spans="1:24" s="122" customFormat="1" ht="13.5" customHeight="1" thickTop="1">
      <c r="A7" s="116"/>
      <c r="B7" s="116"/>
      <c r="C7" s="117" t="s">
        <v>75</v>
      </c>
      <c r="D7" s="116"/>
      <c r="E7" s="118"/>
      <c r="F7" s="116"/>
      <c r="G7" s="116"/>
      <c r="H7" s="119">
        <f>SUM(H4:H6)/3</f>
        <v>154.66666666666666</v>
      </c>
      <c r="I7" s="119">
        <f aca="true" t="shared" si="0" ref="I7:X7">SUM(I4:I6)/3</f>
        <v>249.33333333333334</v>
      </c>
      <c r="J7" s="120">
        <f t="shared" si="0"/>
        <v>0.6761904761904761</v>
      </c>
      <c r="K7" s="121">
        <f t="shared" si="0"/>
        <v>24.035087719298247</v>
      </c>
      <c r="L7" s="121">
        <f t="shared" si="0"/>
        <v>46.67400684269375</v>
      </c>
      <c r="M7" s="121">
        <f t="shared" si="0"/>
        <v>11.235178397737448</v>
      </c>
      <c r="N7" s="121">
        <f t="shared" si="0"/>
        <v>4.6081871345029235</v>
      </c>
      <c r="O7" s="121">
        <f t="shared" si="0"/>
        <v>23.233333333333334</v>
      </c>
      <c r="P7" s="119">
        <v>62</v>
      </c>
      <c r="Q7" s="121">
        <f t="shared" si="0"/>
        <v>26.166666666666668</v>
      </c>
      <c r="R7" s="119">
        <v>58</v>
      </c>
      <c r="S7" s="121">
        <f t="shared" si="0"/>
        <v>1.6666666666666667</v>
      </c>
      <c r="T7" s="121">
        <f t="shared" si="0"/>
        <v>1.1666666666666667</v>
      </c>
      <c r="U7" s="121">
        <f t="shared" si="0"/>
        <v>1</v>
      </c>
      <c r="V7" s="116">
        <f t="shared" si="0"/>
        <v>36</v>
      </c>
      <c r="W7" s="120">
        <f t="shared" si="0"/>
        <v>98.01155736705671</v>
      </c>
      <c r="X7" s="120">
        <f t="shared" si="0"/>
        <v>82.16242549002993</v>
      </c>
    </row>
    <row r="8" spans="1:24" s="92" customFormat="1" ht="13.5" customHeight="1">
      <c r="A8" s="91"/>
      <c r="B8" s="91"/>
      <c r="C8" s="107"/>
      <c r="D8" s="91"/>
      <c r="E8" s="108"/>
      <c r="F8" s="91"/>
      <c r="G8" s="91"/>
      <c r="H8" s="109"/>
      <c r="I8" s="109"/>
      <c r="J8" s="41"/>
      <c r="K8" s="110"/>
      <c r="L8" s="110"/>
      <c r="M8" s="110"/>
      <c r="N8" s="111"/>
      <c r="O8" s="112"/>
      <c r="P8" s="113"/>
      <c r="Q8" s="112"/>
      <c r="R8" s="114"/>
      <c r="S8" s="115"/>
      <c r="T8" s="114"/>
      <c r="U8" s="114"/>
      <c r="V8" s="91"/>
      <c r="W8" s="91"/>
      <c r="X8" s="91"/>
    </row>
    <row r="9" spans="1:24" ht="12.75">
      <c r="A9" s="15"/>
      <c r="B9" s="15"/>
      <c r="C9" s="16"/>
      <c r="D9" s="15"/>
      <c r="E9" s="17"/>
      <c r="F9" s="15"/>
      <c r="G9" s="15"/>
      <c r="H9" s="15"/>
      <c r="I9" s="15"/>
      <c r="J9" s="16"/>
      <c r="K9" s="18" t="s">
        <v>67</v>
      </c>
      <c r="L9" s="19"/>
      <c r="M9" s="18" t="s">
        <v>48</v>
      </c>
      <c r="N9" s="24" t="s">
        <v>70</v>
      </c>
      <c r="O9" s="20"/>
      <c r="P9" s="21" t="s">
        <v>62</v>
      </c>
      <c r="Q9" s="20"/>
      <c r="R9" s="20"/>
      <c r="S9" s="57"/>
      <c r="T9" s="22" t="s">
        <v>63</v>
      </c>
      <c r="U9" s="23"/>
      <c r="V9" s="19" t="s">
        <v>64</v>
      </c>
      <c r="W9" s="49"/>
      <c r="X9" s="15"/>
    </row>
    <row r="10" spans="1:24" ht="12.75">
      <c r="A10" s="18" t="s">
        <v>0</v>
      </c>
      <c r="B10" s="18"/>
      <c r="C10" s="19" t="s">
        <v>1</v>
      </c>
      <c r="D10" s="18" t="s">
        <v>2</v>
      </c>
      <c r="E10" s="18" t="s">
        <v>4</v>
      </c>
      <c r="F10" s="18" t="s">
        <v>54</v>
      </c>
      <c r="G10" s="18" t="s">
        <v>3</v>
      </c>
      <c r="H10" s="18" t="s">
        <v>51</v>
      </c>
      <c r="I10" s="18" t="s">
        <v>53</v>
      </c>
      <c r="J10" s="18" t="s">
        <v>39</v>
      </c>
      <c r="K10" s="18" t="s">
        <v>68</v>
      </c>
      <c r="L10" s="19" t="s">
        <v>61</v>
      </c>
      <c r="M10" s="19" t="s">
        <v>69</v>
      </c>
      <c r="N10" s="24" t="s">
        <v>71</v>
      </c>
      <c r="O10" s="18" t="s">
        <v>41</v>
      </c>
      <c r="P10" s="19"/>
      <c r="Q10" s="18" t="s">
        <v>42</v>
      </c>
      <c r="R10" s="19"/>
      <c r="S10" s="25" t="s">
        <v>56</v>
      </c>
      <c r="T10" s="26" t="s">
        <v>57</v>
      </c>
      <c r="U10" s="26" t="s">
        <v>59</v>
      </c>
      <c r="V10" s="18" t="s">
        <v>65</v>
      </c>
      <c r="W10" s="62" t="s">
        <v>45</v>
      </c>
      <c r="X10" s="18" t="s">
        <v>46</v>
      </c>
    </row>
    <row r="11" spans="1:24" ht="13.5" thickBot="1">
      <c r="A11" s="196" t="s">
        <v>5</v>
      </c>
      <c r="B11" s="196"/>
      <c r="C11" s="197"/>
      <c r="D11" s="27"/>
      <c r="E11" s="28"/>
      <c r="F11" s="29" t="s">
        <v>55</v>
      </c>
      <c r="G11" s="27"/>
      <c r="H11" s="29" t="s">
        <v>52</v>
      </c>
      <c r="I11" s="29" t="s">
        <v>52</v>
      </c>
      <c r="J11" s="29" t="s">
        <v>40</v>
      </c>
      <c r="K11" s="29" t="s">
        <v>43</v>
      </c>
      <c r="L11" s="29" t="s">
        <v>43</v>
      </c>
      <c r="M11" s="29" t="s">
        <v>43</v>
      </c>
      <c r="N11" s="30" t="s">
        <v>43</v>
      </c>
      <c r="O11" s="31" t="s">
        <v>44</v>
      </c>
      <c r="P11" s="31" t="s">
        <v>50</v>
      </c>
      <c r="Q11" s="31" t="s">
        <v>44</v>
      </c>
      <c r="R11" s="31" t="s">
        <v>50</v>
      </c>
      <c r="S11" s="32" t="s">
        <v>49</v>
      </c>
      <c r="T11" s="33" t="s">
        <v>58</v>
      </c>
      <c r="U11" s="33" t="s">
        <v>60</v>
      </c>
      <c r="V11" s="29" t="s">
        <v>66</v>
      </c>
      <c r="W11" s="86"/>
      <c r="X11" s="29" t="s">
        <v>47</v>
      </c>
    </row>
    <row r="12" spans="1:24" ht="13.5" thickTop="1">
      <c r="A12" s="15">
        <v>62</v>
      </c>
      <c r="B12" s="15"/>
      <c r="C12" s="16" t="s">
        <v>26</v>
      </c>
      <c r="D12" s="15">
        <v>2104</v>
      </c>
      <c r="E12" s="42">
        <v>37640</v>
      </c>
      <c r="F12" s="15" t="s">
        <v>9</v>
      </c>
      <c r="G12" s="15" t="s">
        <v>14</v>
      </c>
      <c r="H12" s="15">
        <v>165</v>
      </c>
      <c r="I12" s="43">
        <v>265</v>
      </c>
      <c r="J12" s="44">
        <v>0.7142857142857143</v>
      </c>
      <c r="K12" s="45">
        <v>31.57894736842105</v>
      </c>
      <c r="L12" s="45">
        <v>53.434216216216214</v>
      </c>
      <c r="M12" s="45">
        <v>16.873963015647224</v>
      </c>
      <c r="N12" s="46">
        <v>4.473684210526316</v>
      </c>
      <c r="O12" s="38">
        <v>25.4</v>
      </c>
      <c r="P12" s="36">
        <v>58</v>
      </c>
      <c r="Q12" s="38">
        <v>30.9</v>
      </c>
      <c r="R12" s="36">
        <v>50</v>
      </c>
      <c r="S12" s="40">
        <v>1</v>
      </c>
      <c r="T12" s="38">
        <v>1.5</v>
      </c>
      <c r="U12" s="45">
        <v>1</v>
      </c>
      <c r="V12" s="15">
        <v>40</v>
      </c>
      <c r="W12" s="48">
        <v>117.24773176183703</v>
      </c>
      <c r="X12" s="48">
        <v>98.28798035194653</v>
      </c>
    </row>
    <row r="13" spans="1:24" ht="12.75">
      <c r="A13" s="15">
        <v>61</v>
      </c>
      <c r="B13" s="15"/>
      <c r="C13" s="16" t="s">
        <v>26</v>
      </c>
      <c r="D13" s="15">
        <v>2085</v>
      </c>
      <c r="E13" s="42">
        <v>37635</v>
      </c>
      <c r="F13" s="15" t="s">
        <v>6</v>
      </c>
      <c r="G13" s="15" t="s">
        <v>14</v>
      </c>
      <c r="H13" s="15">
        <v>193</v>
      </c>
      <c r="I13" s="43">
        <v>291</v>
      </c>
      <c r="J13" s="44">
        <v>0.7</v>
      </c>
      <c r="K13" s="45">
        <v>30.52631578947368</v>
      </c>
      <c r="L13" s="45">
        <v>51.3642554517134</v>
      </c>
      <c r="M13" s="45">
        <v>15.679614822101982</v>
      </c>
      <c r="N13" s="46">
        <v>4.649122807017544</v>
      </c>
      <c r="O13" s="45">
        <v>29.7</v>
      </c>
      <c r="P13" s="43">
        <v>50</v>
      </c>
      <c r="Q13" s="45">
        <v>32.7</v>
      </c>
      <c r="R13" s="43">
        <v>46</v>
      </c>
      <c r="S13" s="47">
        <v>1</v>
      </c>
      <c r="T13" s="45">
        <v>1</v>
      </c>
      <c r="U13" s="45">
        <v>1</v>
      </c>
      <c r="V13" s="15">
        <v>42</v>
      </c>
      <c r="W13" s="48">
        <v>114.81495051647809</v>
      </c>
      <c r="X13" s="48">
        <v>96.2485962917915</v>
      </c>
    </row>
    <row r="14" spans="1:24" s="125" customFormat="1" ht="13.5" thickBot="1">
      <c r="A14" s="93">
        <v>63</v>
      </c>
      <c r="B14" s="93"/>
      <c r="C14" s="20" t="s">
        <v>27</v>
      </c>
      <c r="D14" s="93">
        <v>329</v>
      </c>
      <c r="E14" s="94">
        <v>37702</v>
      </c>
      <c r="F14" s="93" t="s">
        <v>6</v>
      </c>
      <c r="G14" s="93" t="s">
        <v>14</v>
      </c>
      <c r="H14" s="93">
        <v>110</v>
      </c>
      <c r="I14" s="95">
        <v>217</v>
      </c>
      <c r="J14" s="96">
        <v>0.7642857142857142</v>
      </c>
      <c r="K14" s="97">
        <v>24.210526315789473</v>
      </c>
      <c r="L14" s="97">
        <v>48.25798640336678</v>
      </c>
      <c r="M14" s="97">
        <v>11.68351249765722</v>
      </c>
      <c r="N14" s="98">
        <v>4.473684210526316</v>
      </c>
      <c r="O14" s="97">
        <v>25.6</v>
      </c>
      <c r="P14" s="95">
        <v>58</v>
      </c>
      <c r="Q14" s="97">
        <v>26.9</v>
      </c>
      <c r="R14" s="95">
        <v>56</v>
      </c>
      <c r="S14" s="99">
        <v>1</v>
      </c>
      <c r="T14" s="97">
        <v>2</v>
      </c>
      <c r="U14" s="97">
        <v>1</v>
      </c>
      <c r="V14" s="93">
        <v>35</v>
      </c>
      <c r="W14" s="100">
        <v>106.235929689877</v>
      </c>
      <c r="X14" s="100">
        <v>89.05686117015424</v>
      </c>
    </row>
    <row r="15" spans="1:24" s="184" customFormat="1" ht="12.75" customHeight="1" thickTop="1">
      <c r="A15" s="123"/>
      <c r="B15" s="123"/>
      <c r="C15" s="117" t="s">
        <v>75</v>
      </c>
      <c r="D15" s="123"/>
      <c r="E15" s="124"/>
      <c r="F15" s="123"/>
      <c r="G15" s="123"/>
      <c r="H15" s="119">
        <f>SUM(H12:H14)/3</f>
        <v>156</v>
      </c>
      <c r="I15" s="119">
        <f aca="true" t="shared" si="1" ref="I15:X15">SUM(I12:I14)/3</f>
        <v>257.6666666666667</v>
      </c>
      <c r="J15" s="120">
        <f t="shared" si="1"/>
        <v>0.7261904761904762</v>
      </c>
      <c r="K15" s="121">
        <f t="shared" si="1"/>
        <v>28.7719298245614</v>
      </c>
      <c r="L15" s="121">
        <f t="shared" si="1"/>
        <v>51.0188193570988</v>
      </c>
      <c r="M15" s="121">
        <f t="shared" si="1"/>
        <v>14.745696778468806</v>
      </c>
      <c r="N15" s="121">
        <f t="shared" si="1"/>
        <v>4.5321637426900585</v>
      </c>
      <c r="O15" s="121">
        <f t="shared" si="1"/>
        <v>26.899999999999995</v>
      </c>
      <c r="P15" s="119">
        <v>56</v>
      </c>
      <c r="Q15" s="121">
        <f t="shared" si="1"/>
        <v>30.166666666666668</v>
      </c>
      <c r="R15" s="119">
        <v>50</v>
      </c>
      <c r="S15" s="121">
        <f t="shared" si="1"/>
        <v>1</v>
      </c>
      <c r="T15" s="121">
        <f t="shared" si="1"/>
        <v>1.5</v>
      </c>
      <c r="U15" s="121">
        <f t="shared" si="1"/>
        <v>1</v>
      </c>
      <c r="V15" s="119">
        <f t="shared" si="1"/>
        <v>39</v>
      </c>
      <c r="W15" s="120">
        <f t="shared" si="1"/>
        <v>112.76620398939737</v>
      </c>
      <c r="X15" s="120">
        <f t="shared" si="1"/>
        <v>94.53114593796408</v>
      </c>
    </row>
    <row r="16" spans="1:24" s="185" customFormat="1" ht="12.75" customHeight="1">
      <c r="A16" s="126"/>
      <c r="B16" s="126"/>
      <c r="C16" s="127"/>
      <c r="D16" s="126"/>
      <c r="E16" s="128"/>
      <c r="F16" s="126"/>
      <c r="G16" s="126"/>
      <c r="H16" s="129"/>
      <c r="I16" s="129"/>
      <c r="J16" s="130"/>
      <c r="K16" s="131"/>
      <c r="L16" s="129"/>
      <c r="M16" s="129"/>
      <c r="N16" s="132"/>
      <c r="O16" s="133"/>
      <c r="P16" s="133"/>
      <c r="Q16" s="133"/>
      <c r="R16" s="133"/>
      <c r="S16" s="134"/>
      <c r="T16" s="133"/>
      <c r="U16" s="133"/>
      <c r="V16" s="129"/>
      <c r="W16" s="129"/>
      <c r="X16" s="129"/>
    </row>
    <row r="17" spans="1:24" ht="12.75">
      <c r="A17" s="15"/>
      <c r="B17" s="15"/>
      <c r="C17" s="16"/>
      <c r="D17" s="15"/>
      <c r="E17" s="17"/>
      <c r="F17" s="15"/>
      <c r="G17" s="15"/>
      <c r="H17" s="15"/>
      <c r="I17" s="15"/>
      <c r="J17" s="16"/>
      <c r="K17" s="18" t="s">
        <v>67</v>
      </c>
      <c r="L17" s="19"/>
      <c r="M17" s="18" t="s">
        <v>48</v>
      </c>
      <c r="N17" s="24" t="s">
        <v>70</v>
      </c>
      <c r="O17" s="20"/>
      <c r="P17" s="21" t="s">
        <v>62</v>
      </c>
      <c r="Q17" s="20"/>
      <c r="R17" s="20"/>
      <c r="S17" s="57"/>
      <c r="T17" s="22" t="s">
        <v>63</v>
      </c>
      <c r="U17" s="23"/>
      <c r="V17" s="19" t="s">
        <v>64</v>
      </c>
      <c r="W17" s="49"/>
      <c r="X17" s="15"/>
    </row>
    <row r="18" spans="1:24" ht="12.75">
      <c r="A18" s="18" t="s">
        <v>0</v>
      </c>
      <c r="B18" s="18"/>
      <c r="C18" s="19" t="s">
        <v>1</v>
      </c>
      <c r="D18" s="18" t="s">
        <v>2</v>
      </c>
      <c r="E18" s="18" t="s">
        <v>4</v>
      </c>
      <c r="F18" s="18" t="s">
        <v>54</v>
      </c>
      <c r="G18" s="18" t="s">
        <v>3</v>
      </c>
      <c r="H18" s="18" t="s">
        <v>51</v>
      </c>
      <c r="I18" s="18" t="s">
        <v>53</v>
      </c>
      <c r="J18" s="18" t="s">
        <v>39</v>
      </c>
      <c r="K18" s="18" t="s">
        <v>68</v>
      </c>
      <c r="L18" s="19" t="s">
        <v>61</v>
      </c>
      <c r="M18" s="19" t="s">
        <v>69</v>
      </c>
      <c r="N18" s="24" t="s">
        <v>71</v>
      </c>
      <c r="O18" s="18" t="s">
        <v>41</v>
      </c>
      <c r="P18" s="19"/>
      <c r="Q18" s="18" t="s">
        <v>42</v>
      </c>
      <c r="R18" s="19"/>
      <c r="S18" s="25" t="s">
        <v>56</v>
      </c>
      <c r="T18" s="26" t="s">
        <v>57</v>
      </c>
      <c r="U18" s="26" t="s">
        <v>59</v>
      </c>
      <c r="V18" s="18" t="s">
        <v>65</v>
      </c>
      <c r="W18" s="62" t="s">
        <v>45</v>
      </c>
      <c r="X18" s="18" t="s">
        <v>46</v>
      </c>
    </row>
    <row r="19" spans="1:24" ht="13.5" thickBot="1">
      <c r="A19" s="196" t="s">
        <v>5</v>
      </c>
      <c r="B19" s="196"/>
      <c r="C19" s="197"/>
      <c r="D19" s="27"/>
      <c r="E19" s="28"/>
      <c r="F19" s="29" t="s">
        <v>55</v>
      </c>
      <c r="G19" s="27"/>
      <c r="H19" s="29" t="s">
        <v>52</v>
      </c>
      <c r="I19" s="29" t="s">
        <v>52</v>
      </c>
      <c r="J19" s="29" t="s">
        <v>40</v>
      </c>
      <c r="K19" s="29" t="s">
        <v>43</v>
      </c>
      <c r="L19" s="29" t="s">
        <v>43</v>
      </c>
      <c r="M19" s="29" t="s">
        <v>43</v>
      </c>
      <c r="N19" s="30" t="s">
        <v>43</v>
      </c>
      <c r="O19" s="31" t="s">
        <v>44</v>
      </c>
      <c r="P19" s="31" t="s">
        <v>50</v>
      </c>
      <c r="Q19" s="31" t="s">
        <v>44</v>
      </c>
      <c r="R19" s="31" t="s">
        <v>50</v>
      </c>
      <c r="S19" s="32" t="s">
        <v>49</v>
      </c>
      <c r="T19" s="33" t="s">
        <v>58</v>
      </c>
      <c r="U19" s="33" t="s">
        <v>60</v>
      </c>
      <c r="V19" s="29" t="s">
        <v>66</v>
      </c>
      <c r="W19" s="86"/>
      <c r="X19" s="29" t="s">
        <v>47</v>
      </c>
    </row>
    <row r="20" spans="1:24" ht="13.5" thickTop="1">
      <c r="A20" s="15">
        <v>33</v>
      </c>
      <c r="B20" s="15"/>
      <c r="C20" s="16" t="s">
        <v>12</v>
      </c>
      <c r="D20" s="15">
        <v>5058</v>
      </c>
      <c r="E20" s="42">
        <v>37722</v>
      </c>
      <c r="F20" s="15" t="s">
        <v>9</v>
      </c>
      <c r="G20" s="15" t="s">
        <v>7</v>
      </c>
      <c r="H20" s="15">
        <v>102</v>
      </c>
      <c r="I20" s="43">
        <v>220</v>
      </c>
      <c r="J20" s="44">
        <v>0.8428571428571429</v>
      </c>
      <c r="K20" s="45">
        <v>34.73684210526316</v>
      </c>
      <c r="L20" s="45">
        <v>55.68487096774194</v>
      </c>
      <c r="M20" s="45">
        <v>19.34316570458404</v>
      </c>
      <c r="N20" s="46">
        <v>4.912280701754385</v>
      </c>
      <c r="O20" s="38">
        <v>25.7</v>
      </c>
      <c r="P20" s="36">
        <v>58</v>
      </c>
      <c r="Q20" s="38">
        <v>26.5</v>
      </c>
      <c r="R20" s="36">
        <v>56</v>
      </c>
      <c r="S20" s="40">
        <v>1</v>
      </c>
      <c r="T20" s="38">
        <v>2.5</v>
      </c>
      <c r="U20" s="38">
        <v>1</v>
      </c>
      <c r="V20" s="15">
        <v>39</v>
      </c>
      <c r="W20" s="48">
        <v>144.5932141967823</v>
      </c>
      <c r="X20" s="48">
        <v>121.2115132842504</v>
      </c>
    </row>
    <row r="21" spans="1:24" ht="12.75">
      <c r="A21" s="15">
        <v>31</v>
      </c>
      <c r="B21" s="15"/>
      <c r="C21" s="16" t="s">
        <v>12</v>
      </c>
      <c r="D21" s="15" t="s">
        <v>16</v>
      </c>
      <c r="E21" s="42">
        <v>37708</v>
      </c>
      <c r="F21" s="15" t="s">
        <v>9</v>
      </c>
      <c r="G21" s="15" t="s">
        <v>14</v>
      </c>
      <c r="H21" s="15">
        <v>126</v>
      </c>
      <c r="I21" s="43">
        <v>252</v>
      </c>
      <c r="J21" s="44">
        <v>0.9</v>
      </c>
      <c r="K21" s="45">
        <v>32.631578947368425</v>
      </c>
      <c r="L21" s="45">
        <v>58.163793984666796</v>
      </c>
      <c r="M21" s="45">
        <v>18.979764352891273</v>
      </c>
      <c r="N21" s="46">
        <v>5.526315789473684</v>
      </c>
      <c r="O21" s="45">
        <v>28.4</v>
      </c>
      <c r="P21" s="43">
        <v>54</v>
      </c>
      <c r="Q21" s="45">
        <v>31</v>
      </c>
      <c r="R21" s="43">
        <v>48</v>
      </c>
      <c r="S21" s="47">
        <v>1</v>
      </c>
      <c r="T21" s="45">
        <v>2.5</v>
      </c>
      <c r="U21" s="45">
        <v>1</v>
      </c>
      <c r="V21" s="15">
        <v>39</v>
      </c>
      <c r="W21" s="48">
        <v>144.52432056945983</v>
      </c>
      <c r="X21" s="48">
        <v>121.15376022253317</v>
      </c>
    </row>
    <row r="22" spans="1:24" ht="12.75">
      <c r="A22" s="15">
        <v>32</v>
      </c>
      <c r="B22" s="15"/>
      <c r="C22" s="16" t="s">
        <v>12</v>
      </c>
      <c r="D22" s="15">
        <v>5026</v>
      </c>
      <c r="E22" s="42">
        <v>37715</v>
      </c>
      <c r="F22" s="15" t="s">
        <v>9</v>
      </c>
      <c r="G22" s="15" t="s">
        <v>7</v>
      </c>
      <c r="H22" s="15">
        <v>91</v>
      </c>
      <c r="I22" s="43">
        <v>239</v>
      </c>
      <c r="J22" s="44">
        <v>1.0571428571428572</v>
      </c>
      <c r="K22" s="45">
        <v>29.473684210526315</v>
      </c>
      <c r="L22" s="45">
        <v>53.59478004679855</v>
      </c>
      <c r="M22" s="45">
        <v>15.796356224319572</v>
      </c>
      <c r="N22" s="46">
        <v>5.701754385964913</v>
      </c>
      <c r="O22" s="45">
        <v>24.1</v>
      </c>
      <c r="P22" s="43">
        <v>60</v>
      </c>
      <c r="Q22" s="45">
        <v>26.6</v>
      </c>
      <c r="R22" s="43">
        <v>56</v>
      </c>
      <c r="S22" s="47">
        <v>1</v>
      </c>
      <c r="T22" s="45">
        <v>2.5</v>
      </c>
      <c r="U22" s="45">
        <v>1</v>
      </c>
      <c r="V22" s="15">
        <v>42</v>
      </c>
      <c r="W22" s="48">
        <v>142.17101386970938</v>
      </c>
      <c r="X22" s="48">
        <v>119.18099913631434</v>
      </c>
    </row>
    <row r="23" spans="1:24" ht="12.75">
      <c r="A23" s="15">
        <v>35</v>
      </c>
      <c r="B23" s="15"/>
      <c r="C23" s="16" t="s">
        <v>12</v>
      </c>
      <c r="D23" s="15" t="s">
        <v>17</v>
      </c>
      <c r="E23" s="42">
        <v>37711</v>
      </c>
      <c r="F23" s="15" t="s">
        <v>9</v>
      </c>
      <c r="G23" s="15" t="s">
        <v>14</v>
      </c>
      <c r="H23" s="15">
        <v>132</v>
      </c>
      <c r="I23" s="43">
        <v>243</v>
      </c>
      <c r="J23" s="44">
        <v>0.7928571428571428</v>
      </c>
      <c r="K23" s="45">
        <v>33.68421052631579</v>
      </c>
      <c r="L23" s="45">
        <v>51.30089740231391</v>
      </c>
      <c r="M23" s="45">
        <v>17.280302282884684</v>
      </c>
      <c r="N23" s="46">
        <v>5.175438596491229</v>
      </c>
      <c r="O23" s="45">
        <v>27.1</v>
      </c>
      <c r="P23" s="43">
        <v>56</v>
      </c>
      <c r="Q23" s="45">
        <v>28</v>
      </c>
      <c r="R23" s="43">
        <v>54</v>
      </c>
      <c r="S23" s="47">
        <v>1</v>
      </c>
      <c r="T23" s="45">
        <v>2</v>
      </c>
      <c r="U23" s="45">
        <v>2</v>
      </c>
      <c r="V23" s="15">
        <v>37</v>
      </c>
      <c r="W23" s="48">
        <v>134.14439208893222</v>
      </c>
      <c r="X23" s="48">
        <v>112.45233639779715</v>
      </c>
    </row>
    <row r="24" spans="1:24" ht="12.75">
      <c r="A24" s="15">
        <v>29</v>
      </c>
      <c r="B24" s="15"/>
      <c r="C24" s="16" t="s">
        <v>12</v>
      </c>
      <c r="D24" s="15" t="s">
        <v>13</v>
      </c>
      <c r="E24" s="42">
        <v>37721</v>
      </c>
      <c r="F24" s="15" t="s">
        <v>9</v>
      </c>
      <c r="G24" s="15" t="s">
        <v>14</v>
      </c>
      <c r="H24" s="15">
        <v>127</v>
      </c>
      <c r="I24" s="43">
        <v>247</v>
      </c>
      <c r="J24" s="44">
        <v>0.8571428571428571</v>
      </c>
      <c r="K24" s="45">
        <v>30</v>
      </c>
      <c r="L24" s="45">
        <v>50.887962131837305</v>
      </c>
      <c r="M24" s="45">
        <v>15.266388639551192</v>
      </c>
      <c r="N24" s="46">
        <v>5.3508771929824555</v>
      </c>
      <c r="O24" s="45">
        <v>24.9</v>
      </c>
      <c r="P24" s="43">
        <v>60</v>
      </c>
      <c r="Q24" s="45">
        <v>27.2</v>
      </c>
      <c r="R24" s="43">
        <v>56</v>
      </c>
      <c r="S24" s="47">
        <v>1</v>
      </c>
      <c r="T24" s="45">
        <v>2.5</v>
      </c>
      <c r="U24" s="45">
        <v>1.5</v>
      </c>
      <c r="V24" s="15">
        <v>40</v>
      </c>
      <c r="W24" s="48">
        <v>127.14763475870603</v>
      </c>
      <c r="X24" s="48">
        <v>106.58700206111662</v>
      </c>
    </row>
    <row r="25" spans="1:24" ht="12.75">
      <c r="A25" s="15">
        <v>36</v>
      </c>
      <c r="B25" s="15"/>
      <c r="C25" s="16" t="s">
        <v>12</v>
      </c>
      <c r="D25" s="15">
        <v>5050</v>
      </c>
      <c r="E25" s="42">
        <v>37721</v>
      </c>
      <c r="F25" s="15" t="s">
        <v>9</v>
      </c>
      <c r="G25" s="15" t="s">
        <v>14</v>
      </c>
      <c r="H25" s="15">
        <v>115</v>
      </c>
      <c r="I25" s="43">
        <v>232</v>
      </c>
      <c r="J25" s="44">
        <v>0.8357142857142857</v>
      </c>
      <c r="K25" s="45">
        <v>35.78947368421053</v>
      </c>
      <c r="L25" s="45">
        <v>44.339755864913634</v>
      </c>
      <c r="M25" s="45">
        <v>15.868965256916459</v>
      </c>
      <c r="N25" s="46">
        <v>4.7368421052631575</v>
      </c>
      <c r="O25" s="45">
        <v>25.1</v>
      </c>
      <c r="P25" s="43">
        <v>58</v>
      </c>
      <c r="Q25" s="45">
        <v>27.8</v>
      </c>
      <c r="R25" s="43">
        <v>56</v>
      </c>
      <c r="S25" s="47">
        <v>1</v>
      </c>
      <c r="T25" s="45">
        <v>2.5</v>
      </c>
      <c r="U25" s="45">
        <v>1.5</v>
      </c>
      <c r="V25" s="15">
        <v>37</v>
      </c>
      <c r="W25" s="48">
        <v>124.81608659157561</v>
      </c>
      <c r="X25" s="48">
        <v>104.63248100559612</v>
      </c>
    </row>
    <row r="26" spans="1:24" ht="12.75">
      <c r="A26" s="15">
        <v>28</v>
      </c>
      <c r="B26" s="15"/>
      <c r="C26" s="16" t="s">
        <v>12</v>
      </c>
      <c r="D26" s="15">
        <v>5017</v>
      </c>
      <c r="E26" s="42">
        <v>37714</v>
      </c>
      <c r="F26" s="15" t="s">
        <v>9</v>
      </c>
      <c r="G26" s="15" t="s">
        <v>7</v>
      </c>
      <c r="H26" s="15">
        <v>117</v>
      </c>
      <c r="I26" s="43">
        <v>222</v>
      </c>
      <c r="J26" s="44">
        <v>0.75</v>
      </c>
      <c r="K26" s="45">
        <v>30</v>
      </c>
      <c r="L26" s="45">
        <v>52.23606386153387</v>
      </c>
      <c r="M26" s="45">
        <v>15.67081915846016</v>
      </c>
      <c r="N26" s="46">
        <v>4.7368421052631575</v>
      </c>
      <c r="O26" s="45">
        <v>27.4</v>
      </c>
      <c r="P26" s="43">
        <v>56</v>
      </c>
      <c r="Q26" s="45">
        <v>32.5</v>
      </c>
      <c r="R26" s="43">
        <v>48</v>
      </c>
      <c r="S26" s="47">
        <v>1</v>
      </c>
      <c r="T26" s="45">
        <v>3</v>
      </c>
      <c r="U26" s="45">
        <v>1</v>
      </c>
      <c r="V26" s="15">
        <v>38</v>
      </c>
      <c r="W26" s="48">
        <v>112.88064505489328</v>
      </c>
      <c r="X26" s="48">
        <v>94.62708110897248</v>
      </c>
    </row>
    <row r="27" spans="1:24" ht="12.75">
      <c r="A27" s="15">
        <v>34</v>
      </c>
      <c r="B27" s="15"/>
      <c r="C27" s="16" t="s">
        <v>12</v>
      </c>
      <c r="D27" s="15">
        <v>5005</v>
      </c>
      <c r="E27" s="42">
        <v>37712</v>
      </c>
      <c r="F27" s="15" t="s">
        <v>6</v>
      </c>
      <c r="G27" s="15" t="s">
        <v>7</v>
      </c>
      <c r="H27" s="15">
        <v>113</v>
      </c>
      <c r="I27" s="43">
        <v>216</v>
      </c>
      <c r="J27" s="44">
        <v>0.7357142857142858</v>
      </c>
      <c r="K27" s="45">
        <v>23.157894736842106</v>
      </c>
      <c r="L27" s="45">
        <v>54.85961534041942</v>
      </c>
      <c r="M27" s="45">
        <v>12.704331973570813</v>
      </c>
      <c r="N27" s="46">
        <v>4.473684210526316</v>
      </c>
      <c r="O27" s="45">
        <v>24</v>
      </c>
      <c r="P27" s="43">
        <v>60</v>
      </c>
      <c r="Q27" s="45">
        <v>27.4</v>
      </c>
      <c r="R27" s="43">
        <v>56</v>
      </c>
      <c r="S27" s="47">
        <v>1</v>
      </c>
      <c r="T27" s="45">
        <v>1.5</v>
      </c>
      <c r="U27" s="45">
        <v>1</v>
      </c>
      <c r="V27" s="15">
        <v>25</v>
      </c>
      <c r="W27" s="48">
        <v>103.35492187924567</v>
      </c>
      <c r="X27" s="48">
        <v>86.6417318125959</v>
      </c>
    </row>
    <row r="28" spans="1:24" ht="12.75">
      <c r="A28" s="15">
        <v>27</v>
      </c>
      <c r="B28" s="15"/>
      <c r="C28" s="16" t="s">
        <v>12</v>
      </c>
      <c r="D28" s="15">
        <v>4998</v>
      </c>
      <c r="E28" s="42">
        <v>37711</v>
      </c>
      <c r="F28" s="15" t="s">
        <v>8</v>
      </c>
      <c r="G28" s="15" t="s">
        <v>7</v>
      </c>
      <c r="H28" s="15">
        <v>118</v>
      </c>
      <c r="I28" s="43">
        <v>205</v>
      </c>
      <c r="J28" s="44">
        <v>0.6214285714285714</v>
      </c>
      <c r="K28" s="45">
        <v>25.52631578947368</v>
      </c>
      <c r="L28" s="45">
        <v>53.68730172694689</v>
      </c>
      <c r="M28" s="45">
        <v>13.704390177668023</v>
      </c>
      <c r="N28" s="46">
        <v>4.824561403508771</v>
      </c>
      <c r="O28" s="45">
        <v>27.8</v>
      </c>
      <c r="P28" s="43">
        <v>54</v>
      </c>
      <c r="Q28" s="45">
        <v>32.9</v>
      </c>
      <c r="R28" s="43">
        <v>46</v>
      </c>
      <c r="S28" s="47">
        <v>1</v>
      </c>
      <c r="T28" s="45">
        <v>1.5</v>
      </c>
      <c r="U28" s="45">
        <v>1</v>
      </c>
      <c r="V28" s="15">
        <v>36</v>
      </c>
      <c r="W28" s="48">
        <v>97.65152061042147</v>
      </c>
      <c r="X28" s="48">
        <v>81.86060911260078</v>
      </c>
    </row>
    <row r="29" spans="1:24" s="125" customFormat="1" ht="13.5" thickBot="1">
      <c r="A29" s="93">
        <v>30</v>
      </c>
      <c r="B29" s="93"/>
      <c r="C29" s="20" t="s">
        <v>12</v>
      </c>
      <c r="D29" s="93" t="s">
        <v>15</v>
      </c>
      <c r="E29" s="94">
        <v>37724</v>
      </c>
      <c r="F29" s="93" t="s">
        <v>9</v>
      </c>
      <c r="G29" s="93" t="s">
        <v>14</v>
      </c>
      <c r="H29" s="93">
        <v>118</v>
      </c>
      <c r="I29" s="95">
        <v>225</v>
      </c>
      <c r="J29" s="96">
        <v>0.7642857142857142</v>
      </c>
      <c r="K29" s="97">
        <v>22.63157894736842</v>
      </c>
      <c r="L29" s="97">
        <v>45.1418781081081</v>
      </c>
      <c r="M29" s="97">
        <v>10.216319782361307</v>
      </c>
      <c r="N29" s="98">
        <v>4.298245614035088</v>
      </c>
      <c r="O29" s="97">
        <v>24.1</v>
      </c>
      <c r="P29" s="95">
        <v>60</v>
      </c>
      <c r="Q29" s="97">
        <v>26.4</v>
      </c>
      <c r="R29" s="95">
        <v>56</v>
      </c>
      <c r="S29" s="99">
        <v>1</v>
      </c>
      <c r="T29" s="97">
        <v>2.5</v>
      </c>
      <c r="U29" s="97">
        <v>1</v>
      </c>
      <c r="V29" s="93">
        <v>35</v>
      </c>
      <c r="W29" s="100">
        <v>97.16540444272843</v>
      </c>
      <c r="X29" s="100">
        <v>81.4531012178124</v>
      </c>
    </row>
    <row r="30" spans="1:24" s="135" customFormat="1" ht="12.75" customHeight="1" thickTop="1">
      <c r="A30" s="101"/>
      <c r="B30" s="101"/>
      <c r="C30" s="102"/>
      <c r="D30" s="101"/>
      <c r="E30" s="103"/>
      <c r="F30" s="101"/>
      <c r="G30" s="101"/>
      <c r="H30" s="119">
        <f>SUM(H20:H29)/10</f>
        <v>115.9</v>
      </c>
      <c r="I30" s="119">
        <f aca="true" t="shared" si="2" ref="I30:X30">SUM(I20:I29)/10</f>
        <v>230.1</v>
      </c>
      <c r="J30" s="120">
        <f t="shared" si="2"/>
        <v>0.8157142857142856</v>
      </c>
      <c r="K30" s="121">
        <f t="shared" si="2"/>
        <v>29.763157894736842</v>
      </c>
      <c r="L30" s="121">
        <f t="shared" si="2"/>
        <v>51.98969194352803</v>
      </c>
      <c r="M30" s="121">
        <f t="shared" si="2"/>
        <v>15.483080355320752</v>
      </c>
      <c r="N30" s="121">
        <f t="shared" si="2"/>
        <v>4.973684210526316</v>
      </c>
      <c r="O30" s="121">
        <f t="shared" si="2"/>
        <v>25.860000000000003</v>
      </c>
      <c r="P30" s="119">
        <f t="shared" si="2"/>
        <v>57.6</v>
      </c>
      <c r="Q30" s="121">
        <f t="shared" si="2"/>
        <v>28.629999999999995</v>
      </c>
      <c r="R30" s="119">
        <v>54</v>
      </c>
      <c r="S30" s="121">
        <f t="shared" si="2"/>
        <v>1</v>
      </c>
      <c r="T30" s="121">
        <f t="shared" si="2"/>
        <v>2.3</v>
      </c>
      <c r="U30" s="121">
        <f t="shared" si="2"/>
        <v>1.2</v>
      </c>
      <c r="V30" s="119">
        <f t="shared" si="2"/>
        <v>36.8</v>
      </c>
      <c r="W30" s="120">
        <f t="shared" si="2"/>
        <v>122.84491540624542</v>
      </c>
      <c r="X30" s="120">
        <f t="shared" si="2"/>
        <v>102.98006153595892</v>
      </c>
    </row>
    <row r="31" spans="1:24" s="144" customFormat="1" ht="12.75" customHeight="1">
      <c r="A31" s="91"/>
      <c r="B31" s="91"/>
      <c r="C31" s="141"/>
      <c r="D31" s="91"/>
      <c r="E31" s="108"/>
      <c r="F31" s="91"/>
      <c r="G31" s="91"/>
      <c r="H31" s="129"/>
      <c r="I31" s="129"/>
      <c r="J31" s="130"/>
      <c r="K31" s="131"/>
      <c r="L31" s="131"/>
      <c r="M31" s="131"/>
      <c r="N31" s="142"/>
      <c r="O31" s="143"/>
      <c r="P31" s="133"/>
      <c r="Q31" s="143"/>
      <c r="R31" s="133"/>
      <c r="S31" s="134"/>
      <c r="T31" s="143"/>
      <c r="U31" s="143"/>
      <c r="V31" s="129"/>
      <c r="W31" s="130"/>
      <c r="X31" s="130"/>
    </row>
    <row r="32" spans="1:24" ht="12.75">
      <c r="A32" s="15"/>
      <c r="B32" s="15"/>
      <c r="C32" s="16"/>
      <c r="D32" s="15"/>
      <c r="E32" s="17"/>
      <c r="F32" s="15"/>
      <c r="G32" s="15"/>
      <c r="H32" s="15"/>
      <c r="I32" s="15"/>
      <c r="J32" s="16"/>
      <c r="K32" s="18" t="s">
        <v>67</v>
      </c>
      <c r="L32" s="19"/>
      <c r="M32" s="18" t="s">
        <v>48</v>
      </c>
      <c r="N32" s="24" t="s">
        <v>70</v>
      </c>
      <c r="O32" s="20"/>
      <c r="P32" s="21" t="s">
        <v>62</v>
      </c>
      <c r="Q32" s="20"/>
      <c r="R32" s="20"/>
      <c r="S32" s="57"/>
      <c r="T32" s="22" t="s">
        <v>63</v>
      </c>
      <c r="U32" s="23"/>
      <c r="V32" s="19" t="s">
        <v>64</v>
      </c>
      <c r="W32" s="49"/>
      <c r="X32" s="15"/>
    </row>
    <row r="33" spans="1:24" ht="12.75">
      <c r="A33" s="18" t="s">
        <v>0</v>
      </c>
      <c r="B33" s="18"/>
      <c r="C33" s="19" t="s">
        <v>1</v>
      </c>
      <c r="D33" s="18" t="s">
        <v>2</v>
      </c>
      <c r="E33" s="18" t="s">
        <v>4</v>
      </c>
      <c r="F33" s="18" t="s">
        <v>54</v>
      </c>
      <c r="G33" s="18" t="s">
        <v>3</v>
      </c>
      <c r="H33" s="18" t="s">
        <v>51</v>
      </c>
      <c r="I33" s="18" t="s">
        <v>53</v>
      </c>
      <c r="J33" s="18" t="s">
        <v>39</v>
      </c>
      <c r="K33" s="18" t="s">
        <v>68</v>
      </c>
      <c r="L33" s="19" t="s">
        <v>61</v>
      </c>
      <c r="M33" s="19" t="s">
        <v>69</v>
      </c>
      <c r="N33" s="24" t="s">
        <v>71</v>
      </c>
      <c r="O33" s="18" t="s">
        <v>41</v>
      </c>
      <c r="P33" s="19"/>
      <c r="Q33" s="18" t="s">
        <v>42</v>
      </c>
      <c r="R33" s="19"/>
      <c r="S33" s="25" t="s">
        <v>56</v>
      </c>
      <c r="T33" s="26" t="s">
        <v>57</v>
      </c>
      <c r="U33" s="26" t="s">
        <v>59</v>
      </c>
      <c r="V33" s="18" t="s">
        <v>65</v>
      </c>
      <c r="W33" s="62" t="s">
        <v>45</v>
      </c>
      <c r="X33" s="18" t="s">
        <v>46</v>
      </c>
    </row>
    <row r="34" spans="1:24" ht="13.5" thickBot="1">
      <c r="A34" s="196" t="s">
        <v>5</v>
      </c>
      <c r="B34" s="196"/>
      <c r="C34" s="197"/>
      <c r="D34" s="27"/>
      <c r="E34" s="28"/>
      <c r="F34" s="29" t="s">
        <v>55</v>
      </c>
      <c r="G34" s="27"/>
      <c r="H34" s="29" t="s">
        <v>52</v>
      </c>
      <c r="I34" s="29" t="s">
        <v>52</v>
      </c>
      <c r="J34" s="29" t="s">
        <v>40</v>
      </c>
      <c r="K34" s="29" t="s">
        <v>43</v>
      </c>
      <c r="L34" s="29" t="s">
        <v>43</v>
      </c>
      <c r="M34" s="29" t="s">
        <v>43</v>
      </c>
      <c r="N34" s="30" t="s">
        <v>43</v>
      </c>
      <c r="O34" s="31" t="s">
        <v>44</v>
      </c>
      <c r="P34" s="31" t="s">
        <v>50</v>
      </c>
      <c r="Q34" s="31" t="s">
        <v>44</v>
      </c>
      <c r="R34" s="31" t="s">
        <v>50</v>
      </c>
      <c r="S34" s="32" t="s">
        <v>49</v>
      </c>
      <c r="T34" s="33" t="s">
        <v>58</v>
      </c>
      <c r="U34" s="33" t="s">
        <v>60</v>
      </c>
      <c r="V34" s="29" t="s">
        <v>66</v>
      </c>
      <c r="W34" s="86"/>
      <c r="X34" s="29" t="s">
        <v>47</v>
      </c>
    </row>
    <row r="35" spans="1:24" s="125" customFormat="1" ht="14.25" thickBot="1" thickTop="1">
      <c r="A35" s="93">
        <v>71</v>
      </c>
      <c r="B35" s="93"/>
      <c r="C35" s="20" t="s">
        <v>29</v>
      </c>
      <c r="D35" s="93">
        <v>1309</v>
      </c>
      <c r="E35" s="94">
        <v>37688</v>
      </c>
      <c r="F35" s="93" t="s">
        <v>6</v>
      </c>
      <c r="G35" s="93" t="s">
        <v>14</v>
      </c>
      <c r="H35" s="93">
        <v>161</v>
      </c>
      <c r="I35" s="95">
        <v>236</v>
      </c>
      <c r="J35" s="96">
        <v>0.5357142857142857</v>
      </c>
      <c r="K35" s="97">
        <v>28.94736842105263</v>
      </c>
      <c r="L35" s="97">
        <v>51.24857880434783</v>
      </c>
      <c r="M35" s="97">
        <v>14.835114917048056</v>
      </c>
      <c r="N35" s="98">
        <v>4.912280701754385</v>
      </c>
      <c r="O35" s="136">
        <v>24.9</v>
      </c>
      <c r="P35" s="137">
        <v>60</v>
      </c>
      <c r="Q35" s="136">
        <v>26.2</v>
      </c>
      <c r="R35" s="137">
        <v>58</v>
      </c>
      <c r="S35" s="138">
        <v>1</v>
      </c>
      <c r="T35" s="136">
        <v>3</v>
      </c>
      <c r="U35" s="136">
        <v>1</v>
      </c>
      <c r="V35" s="93">
        <v>39</v>
      </c>
      <c r="W35" s="100">
        <v>106.88243961806691</v>
      </c>
      <c r="X35" s="100">
        <v>89.59882606929911</v>
      </c>
    </row>
    <row r="36" spans="1:24" s="135" customFormat="1" ht="12.75" customHeight="1" thickTop="1">
      <c r="A36" s="101"/>
      <c r="B36" s="101"/>
      <c r="C36" s="102"/>
      <c r="D36" s="101"/>
      <c r="E36" s="103"/>
      <c r="F36" s="101"/>
      <c r="G36" s="101"/>
      <c r="H36" s="101"/>
      <c r="I36" s="104"/>
      <c r="J36" s="105"/>
      <c r="K36" s="106"/>
      <c r="L36" s="106"/>
      <c r="M36" s="106"/>
      <c r="N36" s="139"/>
      <c r="O36" s="106"/>
      <c r="P36" s="104"/>
      <c r="Q36" s="106"/>
      <c r="R36" s="104"/>
      <c r="S36" s="140"/>
      <c r="T36" s="106"/>
      <c r="U36" s="106"/>
      <c r="V36" s="101"/>
      <c r="W36" s="105"/>
      <c r="X36" s="105"/>
    </row>
    <row r="37" spans="1:24" ht="12.75">
      <c r="A37" s="15"/>
      <c r="B37" s="15"/>
      <c r="C37" s="16"/>
      <c r="D37" s="15"/>
      <c r="E37" s="17"/>
      <c r="F37" s="15"/>
      <c r="G37" s="15"/>
      <c r="H37" s="15"/>
      <c r="I37" s="15"/>
      <c r="J37" s="16"/>
      <c r="K37" s="18" t="s">
        <v>67</v>
      </c>
      <c r="L37" s="19"/>
      <c r="M37" s="18" t="s">
        <v>48</v>
      </c>
      <c r="N37" s="24" t="s">
        <v>70</v>
      </c>
      <c r="O37" s="20"/>
      <c r="P37" s="21" t="s">
        <v>62</v>
      </c>
      <c r="Q37" s="20"/>
      <c r="R37" s="20"/>
      <c r="S37" s="57"/>
      <c r="T37" s="22" t="s">
        <v>63</v>
      </c>
      <c r="U37" s="23"/>
      <c r="V37" s="19" t="s">
        <v>64</v>
      </c>
      <c r="W37" s="49"/>
      <c r="X37" s="15"/>
    </row>
    <row r="38" spans="1:24" ht="12.75">
      <c r="A38" s="18" t="s">
        <v>0</v>
      </c>
      <c r="B38" s="18"/>
      <c r="C38" s="19" t="s">
        <v>1</v>
      </c>
      <c r="D38" s="18" t="s">
        <v>2</v>
      </c>
      <c r="E38" s="18" t="s">
        <v>4</v>
      </c>
      <c r="F38" s="18" t="s">
        <v>54</v>
      </c>
      <c r="G38" s="18" t="s">
        <v>3</v>
      </c>
      <c r="H38" s="18" t="s">
        <v>51</v>
      </c>
      <c r="I38" s="18" t="s">
        <v>53</v>
      </c>
      <c r="J38" s="18" t="s">
        <v>39</v>
      </c>
      <c r="K38" s="18" t="s">
        <v>68</v>
      </c>
      <c r="L38" s="19" t="s">
        <v>61</v>
      </c>
      <c r="M38" s="19" t="s">
        <v>69</v>
      </c>
      <c r="N38" s="24" t="s">
        <v>71</v>
      </c>
      <c r="O38" s="18" t="s">
        <v>41</v>
      </c>
      <c r="P38" s="19"/>
      <c r="Q38" s="18" t="s">
        <v>42</v>
      </c>
      <c r="R38" s="19"/>
      <c r="S38" s="25" t="s">
        <v>56</v>
      </c>
      <c r="T38" s="26" t="s">
        <v>57</v>
      </c>
      <c r="U38" s="26" t="s">
        <v>59</v>
      </c>
      <c r="V38" s="18" t="s">
        <v>65</v>
      </c>
      <c r="W38" s="62" t="s">
        <v>45</v>
      </c>
      <c r="X38" s="18" t="s">
        <v>46</v>
      </c>
    </row>
    <row r="39" spans="1:24" ht="13.5" thickBot="1">
      <c r="A39" s="196" t="s">
        <v>5</v>
      </c>
      <c r="B39" s="196"/>
      <c r="C39" s="197"/>
      <c r="D39" s="27"/>
      <c r="E39" s="28"/>
      <c r="F39" s="29" t="s">
        <v>55</v>
      </c>
      <c r="G39" s="27"/>
      <c r="H39" s="29" t="s">
        <v>52</v>
      </c>
      <c r="I39" s="29" t="s">
        <v>52</v>
      </c>
      <c r="J39" s="29" t="s">
        <v>40</v>
      </c>
      <c r="K39" s="29" t="s">
        <v>43</v>
      </c>
      <c r="L39" s="29" t="s">
        <v>43</v>
      </c>
      <c r="M39" s="29" t="s">
        <v>43</v>
      </c>
      <c r="N39" s="30" t="s">
        <v>43</v>
      </c>
      <c r="O39" s="31" t="s">
        <v>44</v>
      </c>
      <c r="P39" s="31" t="s">
        <v>50</v>
      </c>
      <c r="Q39" s="31" t="s">
        <v>44</v>
      </c>
      <c r="R39" s="31" t="s">
        <v>50</v>
      </c>
      <c r="S39" s="32" t="s">
        <v>49</v>
      </c>
      <c r="T39" s="33" t="s">
        <v>58</v>
      </c>
      <c r="U39" s="33" t="s">
        <v>60</v>
      </c>
      <c r="V39" s="29" t="s">
        <v>66</v>
      </c>
      <c r="W39" s="86"/>
      <c r="X39" s="29" t="s">
        <v>47</v>
      </c>
    </row>
    <row r="40" spans="1:24" ht="13.5" thickTop="1">
      <c r="A40" s="15">
        <v>58</v>
      </c>
      <c r="B40" s="15"/>
      <c r="C40" s="16" t="s">
        <v>18</v>
      </c>
      <c r="D40" s="15" t="s">
        <v>24</v>
      </c>
      <c r="E40" s="42">
        <v>37720</v>
      </c>
      <c r="F40" s="15" t="s">
        <v>6</v>
      </c>
      <c r="G40" s="15" t="s">
        <v>14</v>
      </c>
      <c r="H40" s="15">
        <v>116</v>
      </c>
      <c r="I40" s="43">
        <v>249</v>
      </c>
      <c r="J40" s="44">
        <v>0.95</v>
      </c>
      <c r="K40" s="45">
        <v>31.57894736842105</v>
      </c>
      <c r="L40" s="45">
        <v>50.707687931034485</v>
      </c>
      <c r="M40" s="45">
        <v>16.012954083484573</v>
      </c>
      <c r="N40" s="46">
        <v>5</v>
      </c>
      <c r="O40" s="38">
        <v>26.5</v>
      </c>
      <c r="P40" s="36">
        <v>56</v>
      </c>
      <c r="Q40" s="38">
        <v>27.9</v>
      </c>
      <c r="R40" s="36">
        <v>54</v>
      </c>
      <c r="S40" s="40">
        <v>1</v>
      </c>
      <c r="T40" s="38">
        <v>1.5</v>
      </c>
      <c r="U40" s="38">
        <v>2</v>
      </c>
      <c r="V40" s="15">
        <v>39</v>
      </c>
      <c r="W40" s="48">
        <v>136.5518163339383</v>
      </c>
      <c r="X40" s="48">
        <v>114.47046385609714</v>
      </c>
    </row>
    <row r="41" spans="1:24" ht="12.75">
      <c r="A41" s="15">
        <v>54</v>
      </c>
      <c r="B41" s="15"/>
      <c r="C41" s="16" t="s">
        <v>18</v>
      </c>
      <c r="D41" s="15" t="s">
        <v>21</v>
      </c>
      <c r="E41" s="42">
        <v>37727</v>
      </c>
      <c r="F41" s="15" t="s">
        <v>9</v>
      </c>
      <c r="G41" s="15" t="s">
        <v>14</v>
      </c>
      <c r="H41" s="15">
        <v>139</v>
      </c>
      <c r="I41" s="43">
        <v>235</v>
      </c>
      <c r="J41" s="44">
        <v>0.6857142857142857</v>
      </c>
      <c r="K41" s="45">
        <v>28.94736842105263</v>
      </c>
      <c r="L41" s="45">
        <v>62.176787515923564</v>
      </c>
      <c r="M41" s="45">
        <v>17.998543754609454</v>
      </c>
      <c r="N41" s="46">
        <v>5.87719298245614</v>
      </c>
      <c r="O41" s="45">
        <v>23.8</v>
      </c>
      <c r="P41" s="43">
        <v>62</v>
      </c>
      <c r="Q41" s="45">
        <v>25.1</v>
      </c>
      <c r="R41" s="43">
        <v>58</v>
      </c>
      <c r="S41" s="47">
        <v>1</v>
      </c>
      <c r="T41" s="45">
        <v>1</v>
      </c>
      <c r="U41" s="45">
        <v>1</v>
      </c>
      <c r="V41" s="15">
        <v>38</v>
      </c>
      <c r="W41" s="48">
        <v>132.99580409111954</v>
      </c>
      <c r="X41" s="48">
        <v>111.4894828494589</v>
      </c>
    </row>
    <row r="42" spans="1:24" ht="12.75">
      <c r="A42" s="15">
        <v>53</v>
      </c>
      <c r="B42" s="15"/>
      <c r="C42" s="16" t="s">
        <v>18</v>
      </c>
      <c r="D42" s="15" t="s">
        <v>20</v>
      </c>
      <c r="E42" s="42">
        <v>37722</v>
      </c>
      <c r="F42" s="15" t="s">
        <v>9</v>
      </c>
      <c r="G42" s="15" t="s">
        <v>7</v>
      </c>
      <c r="H42" s="15">
        <v>152</v>
      </c>
      <c r="I42" s="43">
        <v>268</v>
      </c>
      <c r="J42" s="44">
        <v>0.8285714285714286</v>
      </c>
      <c r="K42" s="45">
        <v>34.21052631578947</v>
      </c>
      <c r="L42" s="45">
        <v>49.869281690140845</v>
      </c>
      <c r="M42" s="45">
        <v>17.060543736100815</v>
      </c>
      <c r="N42" s="46">
        <v>5</v>
      </c>
      <c r="O42" s="45">
        <v>26.9</v>
      </c>
      <c r="P42" s="43">
        <v>56</v>
      </c>
      <c r="Q42" s="45">
        <v>29.7</v>
      </c>
      <c r="R42" s="43">
        <v>50</v>
      </c>
      <c r="S42" s="47">
        <v>1</v>
      </c>
      <c r="T42" s="45">
        <v>1.5</v>
      </c>
      <c r="U42" s="45">
        <v>1</v>
      </c>
      <c r="V42" s="15">
        <v>41</v>
      </c>
      <c r="W42" s="48">
        <v>129.95646065868897</v>
      </c>
      <c r="X42" s="48">
        <v>108.94162181129094</v>
      </c>
    </row>
    <row r="43" spans="1:24" ht="12.75">
      <c r="A43" s="15">
        <v>56</v>
      </c>
      <c r="B43" s="15"/>
      <c r="C43" s="16" t="s">
        <v>18</v>
      </c>
      <c r="D43" s="15" t="s">
        <v>23</v>
      </c>
      <c r="E43" s="42">
        <v>37719</v>
      </c>
      <c r="F43" s="15" t="s">
        <v>9</v>
      </c>
      <c r="G43" s="15" t="s">
        <v>7</v>
      </c>
      <c r="H43" s="15">
        <v>140</v>
      </c>
      <c r="I43" s="43">
        <v>255</v>
      </c>
      <c r="J43" s="44">
        <v>0.8214285714285714</v>
      </c>
      <c r="K43" s="45">
        <v>29.473684210526315</v>
      </c>
      <c r="L43" s="45">
        <v>49.28292918936238</v>
      </c>
      <c r="M43" s="45">
        <v>14.525494918969963</v>
      </c>
      <c r="N43" s="46">
        <v>4.56140350877193</v>
      </c>
      <c r="O43" s="45">
        <v>23.4</v>
      </c>
      <c r="P43" s="43">
        <v>62</v>
      </c>
      <c r="Q43" s="45">
        <v>26.6</v>
      </c>
      <c r="R43" s="43">
        <v>56</v>
      </c>
      <c r="S43" s="47">
        <v>1</v>
      </c>
      <c r="T43" s="45">
        <v>1.5</v>
      </c>
      <c r="U43" s="45">
        <v>2</v>
      </c>
      <c r="V43" s="15">
        <v>37</v>
      </c>
      <c r="W43" s="48">
        <v>118.43330799668183</v>
      </c>
      <c r="X43" s="48">
        <v>99.2818408891624</v>
      </c>
    </row>
    <row r="44" spans="1:24" ht="12.75">
      <c r="A44" s="15">
        <v>55</v>
      </c>
      <c r="B44" s="15"/>
      <c r="C44" s="16" t="s">
        <v>18</v>
      </c>
      <c r="D44" s="15" t="s">
        <v>22</v>
      </c>
      <c r="E44" s="42">
        <v>37717</v>
      </c>
      <c r="F44" s="15" t="s">
        <v>9</v>
      </c>
      <c r="G44" s="15" t="s">
        <v>14</v>
      </c>
      <c r="H44" s="15">
        <v>150</v>
      </c>
      <c r="I44" s="43">
        <v>269</v>
      </c>
      <c r="J44" s="44">
        <v>0.85</v>
      </c>
      <c r="K44" s="45">
        <v>27.89473684210526</v>
      </c>
      <c r="L44" s="45">
        <v>49.48065338941119</v>
      </c>
      <c r="M44" s="45">
        <v>13.802498050730486</v>
      </c>
      <c r="N44" s="46">
        <v>4.824561403508771</v>
      </c>
      <c r="O44" s="45">
        <v>25.6</v>
      </c>
      <c r="P44" s="43">
        <v>58</v>
      </c>
      <c r="Q44" s="45">
        <v>29.2</v>
      </c>
      <c r="R44" s="43">
        <v>54</v>
      </c>
      <c r="S44" s="47">
        <v>1</v>
      </c>
      <c r="T44" s="45">
        <v>1</v>
      </c>
      <c r="U44" s="45">
        <v>1</v>
      </c>
      <c r="V44" s="15">
        <v>40</v>
      </c>
      <c r="W44" s="48">
        <v>115.50823781695703</v>
      </c>
      <c r="X44" s="48">
        <v>96.82977434567611</v>
      </c>
    </row>
    <row r="45" spans="1:24" ht="12.75">
      <c r="A45" s="15">
        <v>52</v>
      </c>
      <c r="B45" s="15"/>
      <c r="C45" s="16" t="s">
        <v>18</v>
      </c>
      <c r="D45" s="15" t="s">
        <v>19</v>
      </c>
      <c r="E45" s="42">
        <v>37718</v>
      </c>
      <c r="F45" s="15" t="s">
        <v>8</v>
      </c>
      <c r="G45" s="15" t="s">
        <v>14</v>
      </c>
      <c r="H45" s="15">
        <v>135</v>
      </c>
      <c r="I45" s="43">
        <v>231</v>
      </c>
      <c r="J45" s="44">
        <v>0.6857142857142857</v>
      </c>
      <c r="K45" s="45">
        <v>23.684210526315788</v>
      </c>
      <c r="L45" s="45">
        <v>51.94008505687694</v>
      </c>
      <c r="M45" s="45">
        <v>12.301599092418222</v>
      </c>
      <c r="N45" s="46">
        <v>4.7368421052631575</v>
      </c>
      <c r="O45" s="45">
        <v>24.5</v>
      </c>
      <c r="P45" s="43">
        <v>60</v>
      </c>
      <c r="Q45" s="45">
        <v>25.6</v>
      </c>
      <c r="R45" s="43">
        <v>58</v>
      </c>
      <c r="S45" s="47">
        <v>1</v>
      </c>
      <c r="T45" s="45">
        <v>1</v>
      </c>
      <c r="U45" s="45">
        <v>1</v>
      </c>
      <c r="V45" s="15">
        <v>37</v>
      </c>
      <c r="W45" s="48">
        <v>105.54662193358266</v>
      </c>
      <c r="X45" s="48">
        <v>88.47901914123787</v>
      </c>
    </row>
    <row r="46" spans="1:24" s="125" customFormat="1" ht="13.5" thickBot="1">
      <c r="A46" s="93">
        <v>59</v>
      </c>
      <c r="B46" s="93"/>
      <c r="C46" s="20" t="s">
        <v>25</v>
      </c>
      <c r="D46" s="93">
        <v>231</v>
      </c>
      <c r="E46" s="94">
        <v>37726</v>
      </c>
      <c r="F46" s="93" t="s">
        <v>9</v>
      </c>
      <c r="G46" s="93" t="s">
        <v>14</v>
      </c>
      <c r="H46" s="93">
        <v>117</v>
      </c>
      <c r="I46" s="95">
        <v>219</v>
      </c>
      <c r="J46" s="96">
        <v>0.7285714285714285</v>
      </c>
      <c r="K46" s="97">
        <v>23.157894736842106</v>
      </c>
      <c r="L46" s="97">
        <v>45.94586046511627</v>
      </c>
      <c r="M46" s="97">
        <v>10.640094002447979</v>
      </c>
      <c r="N46" s="98">
        <v>4.56140350877193</v>
      </c>
      <c r="O46" s="97">
        <v>22.9</v>
      </c>
      <c r="P46" s="95">
        <v>62</v>
      </c>
      <c r="Q46" s="97">
        <v>27.4</v>
      </c>
      <c r="R46" s="95">
        <v>56</v>
      </c>
      <c r="S46" s="99">
        <v>1</v>
      </c>
      <c r="T46" s="97">
        <v>1.5</v>
      </c>
      <c r="U46" s="97">
        <v>1</v>
      </c>
      <c r="V46" s="93">
        <v>37</v>
      </c>
      <c r="W46" s="100">
        <v>96.82027575916534</v>
      </c>
      <c r="X46" s="100">
        <v>81.16378217718612</v>
      </c>
    </row>
    <row r="47" spans="1:24" s="151" customFormat="1" ht="13.5" thickTop="1">
      <c r="A47" s="148"/>
      <c r="B47" s="148"/>
      <c r="C47" s="149" t="s">
        <v>75</v>
      </c>
      <c r="D47" s="148"/>
      <c r="E47" s="150"/>
      <c r="F47" s="148"/>
      <c r="G47" s="148"/>
      <c r="H47" s="119">
        <f>SUM(H40:H46)/7</f>
        <v>135.57142857142858</v>
      </c>
      <c r="I47" s="119">
        <f aca="true" t="shared" si="3" ref="I47:X47">SUM(I40:I46)/7</f>
        <v>246.57142857142858</v>
      </c>
      <c r="J47" s="120">
        <f>SUM(J40:J46)/7</f>
        <v>0.7928571428571428</v>
      </c>
      <c r="K47" s="121">
        <f t="shared" si="3"/>
        <v>28.42105263157895</v>
      </c>
      <c r="L47" s="121">
        <f>SUM(L40:L46)/7</f>
        <v>51.343326462552234</v>
      </c>
      <c r="M47" s="121">
        <f t="shared" si="3"/>
        <v>14.620246805537358</v>
      </c>
      <c r="N47" s="121">
        <f t="shared" si="3"/>
        <v>4.93734335839599</v>
      </c>
      <c r="O47" s="121">
        <f t="shared" si="3"/>
        <v>24.8</v>
      </c>
      <c r="P47" s="119">
        <v>60</v>
      </c>
      <c r="Q47" s="121">
        <f t="shared" si="3"/>
        <v>27.357142857142858</v>
      </c>
      <c r="R47" s="119">
        <v>56</v>
      </c>
      <c r="S47" s="121">
        <f>SUM(S40:S46)/7</f>
        <v>1</v>
      </c>
      <c r="T47" s="121">
        <f t="shared" si="3"/>
        <v>1.2857142857142858</v>
      </c>
      <c r="U47" s="121">
        <f t="shared" si="3"/>
        <v>1.2857142857142858</v>
      </c>
      <c r="V47" s="119">
        <f t="shared" si="3"/>
        <v>38.42857142857143</v>
      </c>
      <c r="W47" s="120">
        <f t="shared" si="3"/>
        <v>119.40178922716196</v>
      </c>
      <c r="X47" s="120">
        <f t="shared" si="3"/>
        <v>100.09371215287278</v>
      </c>
    </row>
    <row r="48" spans="1:24" ht="12.75">
      <c r="A48" s="15"/>
      <c r="B48" s="15"/>
      <c r="C48" s="16"/>
      <c r="D48" s="15"/>
      <c r="E48" s="42"/>
      <c r="F48" s="15"/>
      <c r="G48" s="15"/>
      <c r="H48" s="15"/>
      <c r="I48" s="43"/>
      <c r="J48" s="44"/>
      <c r="K48" s="45"/>
      <c r="L48" s="45"/>
      <c r="M48" s="45"/>
      <c r="N48" s="46"/>
      <c r="O48" s="97"/>
      <c r="P48" s="95"/>
      <c r="Q48" s="97"/>
      <c r="R48" s="95"/>
      <c r="S48" s="99"/>
      <c r="T48" s="97"/>
      <c r="U48" s="97"/>
      <c r="V48" s="15"/>
      <c r="W48" s="48"/>
      <c r="X48" s="48"/>
    </row>
    <row r="49" spans="1:24" ht="12.75" customHeight="1">
      <c r="A49" s="15"/>
      <c r="B49" s="15"/>
      <c r="C49" s="16"/>
      <c r="D49" s="15"/>
      <c r="E49" s="17"/>
      <c r="F49" s="15"/>
      <c r="G49" s="15"/>
      <c r="H49" s="15"/>
      <c r="I49" s="15"/>
      <c r="J49" s="16"/>
      <c r="K49" s="18" t="s">
        <v>67</v>
      </c>
      <c r="L49" s="19"/>
      <c r="M49" s="18" t="s">
        <v>48</v>
      </c>
      <c r="N49" s="24" t="s">
        <v>70</v>
      </c>
      <c r="O49" s="20"/>
      <c r="P49" s="21" t="s">
        <v>62</v>
      </c>
      <c r="Q49" s="20"/>
      <c r="R49" s="20"/>
      <c r="S49" s="57"/>
      <c r="T49" s="22" t="s">
        <v>63</v>
      </c>
      <c r="U49" s="23"/>
      <c r="V49" s="19" t="s">
        <v>64</v>
      </c>
      <c r="W49" s="49"/>
      <c r="X49" s="15"/>
    </row>
    <row r="50" spans="1:24" ht="12.75" customHeight="1">
      <c r="A50" s="18" t="s">
        <v>0</v>
      </c>
      <c r="B50" s="18"/>
      <c r="C50" s="19" t="s">
        <v>1</v>
      </c>
      <c r="D50" s="18" t="s">
        <v>2</v>
      </c>
      <c r="E50" s="18" t="s">
        <v>4</v>
      </c>
      <c r="F50" s="18" t="s">
        <v>54</v>
      </c>
      <c r="G50" s="18" t="s">
        <v>3</v>
      </c>
      <c r="H50" s="18" t="s">
        <v>51</v>
      </c>
      <c r="I50" s="18" t="s">
        <v>53</v>
      </c>
      <c r="J50" s="18" t="s">
        <v>39</v>
      </c>
      <c r="K50" s="18" t="s">
        <v>68</v>
      </c>
      <c r="L50" s="19" t="s">
        <v>61</v>
      </c>
      <c r="M50" s="19" t="s">
        <v>69</v>
      </c>
      <c r="N50" s="24" t="s">
        <v>71</v>
      </c>
      <c r="O50" s="18" t="s">
        <v>41</v>
      </c>
      <c r="P50" s="19"/>
      <c r="Q50" s="18" t="s">
        <v>42</v>
      </c>
      <c r="R50" s="19"/>
      <c r="S50" s="25" t="s">
        <v>56</v>
      </c>
      <c r="T50" s="26" t="s">
        <v>57</v>
      </c>
      <c r="U50" s="26" t="s">
        <v>59</v>
      </c>
      <c r="V50" s="18" t="s">
        <v>65</v>
      </c>
      <c r="W50" s="62" t="s">
        <v>45</v>
      </c>
      <c r="X50" s="18" t="s">
        <v>46</v>
      </c>
    </row>
    <row r="51" spans="1:24" ht="12.75" customHeight="1" thickBot="1">
      <c r="A51" s="196" t="s">
        <v>5</v>
      </c>
      <c r="B51" s="196"/>
      <c r="C51" s="197"/>
      <c r="D51" s="27"/>
      <c r="E51" s="28"/>
      <c r="F51" s="29" t="s">
        <v>55</v>
      </c>
      <c r="G51" s="27"/>
      <c r="H51" s="29" t="s">
        <v>52</v>
      </c>
      <c r="I51" s="29" t="s">
        <v>52</v>
      </c>
      <c r="J51" s="29" t="s">
        <v>40</v>
      </c>
      <c r="K51" s="29" t="s">
        <v>43</v>
      </c>
      <c r="L51" s="29" t="s">
        <v>43</v>
      </c>
      <c r="M51" s="29" t="s">
        <v>43</v>
      </c>
      <c r="N51" s="30" t="s">
        <v>43</v>
      </c>
      <c r="O51" s="31" t="s">
        <v>44</v>
      </c>
      <c r="P51" s="31" t="s">
        <v>50</v>
      </c>
      <c r="Q51" s="31" t="s">
        <v>44</v>
      </c>
      <c r="R51" s="31" t="s">
        <v>50</v>
      </c>
      <c r="S51" s="32" t="s">
        <v>49</v>
      </c>
      <c r="T51" s="33" t="s">
        <v>58</v>
      </c>
      <c r="U51" s="33" t="s">
        <v>60</v>
      </c>
      <c r="V51" s="29" t="s">
        <v>66</v>
      </c>
      <c r="W51" s="86"/>
      <c r="X51" s="29" t="s">
        <v>47</v>
      </c>
    </row>
    <row r="52" spans="1:24" ht="12.75" customHeight="1" thickBot="1" thickTop="1">
      <c r="A52" s="93">
        <v>70</v>
      </c>
      <c r="B52" s="93"/>
      <c r="C52" s="20" t="s">
        <v>36</v>
      </c>
      <c r="D52" s="93">
        <v>749</v>
      </c>
      <c r="E52" s="94">
        <v>37690</v>
      </c>
      <c r="F52" s="93" t="s">
        <v>6</v>
      </c>
      <c r="G52" s="93" t="s">
        <v>7</v>
      </c>
      <c r="H52" s="93">
        <v>167</v>
      </c>
      <c r="I52" s="95">
        <v>261</v>
      </c>
      <c r="J52" s="96">
        <v>0.6714285714285714</v>
      </c>
      <c r="K52" s="97">
        <v>27.89473684210526</v>
      </c>
      <c r="L52" s="97">
        <v>50.2781470096194</v>
      </c>
      <c r="M52" s="97">
        <v>14.024956797420147</v>
      </c>
      <c r="N52" s="98">
        <v>4.649122807017544</v>
      </c>
      <c r="O52" s="136">
        <v>26.3</v>
      </c>
      <c r="P52" s="137">
        <v>58</v>
      </c>
      <c r="Q52" s="136">
        <v>27.9</v>
      </c>
      <c r="R52" s="137">
        <v>54</v>
      </c>
      <c r="S52" s="138">
        <v>1</v>
      </c>
      <c r="T52" s="136">
        <v>1.5</v>
      </c>
      <c r="U52" s="136">
        <v>2</v>
      </c>
      <c r="V52" s="93">
        <v>38</v>
      </c>
      <c r="W52" s="100">
        <v>109.98203270346505</v>
      </c>
      <c r="X52" s="100">
        <v>92.19719398395931</v>
      </c>
    </row>
    <row r="53" spans="1:24" s="92" customFormat="1" ht="12.75" customHeight="1" thickTop="1">
      <c r="A53" s="101"/>
      <c r="B53" s="101"/>
      <c r="C53" s="102"/>
      <c r="D53" s="101"/>
      <c r="E53" s="103"/>
      <c r="F53" s="101"/>
      <c r="G53" s="101"/>
      <c r="H53" s="101"/>
      <c r="I53" s="104"/>
      <c r="J53" s="105"/>
      <c r="K53" s="106"/>
      <c r="L53" s="106"/>
      <c r="M53" s="106"/>
      <c r="N53" s="139"/>
      <c r="O53" s="106"/>
      <c r="P53" s="104"/>
      <c r="Q53" s="106"/>
      <c r="R53" s="104"/>
      <c r="S53" s="140"/>
      <c r="T53" s="106"/>
      <c r="U53" s="106"/>
      <c r="V53" s="101"/>
      <c r="W53" s="105"/>
      <c r="X53" s="105"/>
    </row>
    <row r="54" spans="1:24" ht="12.75" customHeight="1">
      <c r="A54" s="15"/>
      <c r="B54" s="15"/>
      <c r="C54" s="16"/>
      <c r="D54" s="15"/>
      <c r="E54" s="17"/>
      <c r="F54" s="15"/>
      <c r="G54" s="15"/>
      <c r="H54" s="15"/>
      <c r="I54" s="15"/>
      <c r="J54" s="16"/>
      <c r="K54" s="18" t="s">
        <v>67</v>
      </c>
      <c r="L54" s="19"/>
      <c r="M54" s="18" t="s">
        <v>48</v>
      </c>
      <c r="N54" s="24" t="s">
        <v>70</v>
      </c>
      <c r="O54" s="20"/>
      <c r="P54" s="21" t="s">
        <v>62</v>
      </c>
      <c r="Q54" s="20"/>
      <c r="R54" s="20"/>
      <c r="S54" s="57"/>
      <c r="T54" s="22" t="s">
        <v>63</v>
      </c>
      <c r="U54" s="23"/>
      <c r="V54" s="19" t="s">
        <v>64</v>
      </c>
      <c r="W54" s="49"/>
      <c r="X54" s="15"/>
    </row>
    <row r="55" spans="1:24" ht="12.75" customHeight="1">
      <c r="A55" s="18" t="s">
        <v>0</v>
      </c>
      <c r="B55" s="18"/>
      <c r="C55" s="19" t="s">
        <v>1</v>
      </c>
      <c r="D55" s="18" t="s">
        <v>2</v>
      </c>
      <c r="E55" s="18" t="s">
        <v>4</v>
      </c>
      <c r="F55" s="18" t="s">
        <v>54</v>
      </c>
      <c r="G55" s="18" t="s">
        <v>3</v>
      </c>
      <c r="H55" s="18" t="s">
        <v>51</v>
      </c>
      <c r="I55" s="18" t="s">
        <v>53</v>
      </c>
      <c r="J55" s="18" t="s">
        <v>39</v>
      </c>
      <c r="K55" s="18" t="s">
        <v>68</v>
      </c>
      <c r="L55" s="19" t="s">
        <v>61</v>
      </c>
      <c r="M55" s="19" t="s">
        <v>69</v>
      </c>
      <c r="N55" s="24" t="s">
        <v>71</v>
      </c>
      <c r="O55" s="18" t="s">
        <v>41</v>
      </c>
      <c r="P55" s="19"/>
      <c r="Q55" s="18" t="s">
        <v>42</v>
      </c>
      <c r="R55" s="19"/>
      <c r="S55" s="25" t="s">
        <v>56</v>
      </c>
      <c r="T55" s="26" t="s">
        <v>57</v>
      </c>
      <c r="U55" s="26" t="s">
        <v>59</v>
      </c>
      <c r="V55" s="18" t="s">
        <v>65</v>
      </c>
      <c r="W55" s="62" t="s">
        <v>45</v>
      </c>
      <c r="X55" s="18" t="s">
        <v>46</v>
      </c>
    </row>
    <row r="56" spans="1:24" ht="12.75" customHeight="1" thickBot="1">
      <c r="A56" s="196" t="s">
        <v>5</v>
      </c>
      <c r="B56" s="196"/>
      <c r="C56" s="197"/>
      <c r="D56" s="27"/>
      <c r="E56" s="28"/>
      <c r="F56" s="29" t="s">
        <v>55</v>
      </c>
      <c r="G56" s="27"/>
      <c r="H56" s="29" t="s">
        <v>52</v>
      </c>
      <c r="I56" s="29" t="s">
        <v>52</v>
      </c>
      <c r="J56" s="29" t="s">
        <v>40</v>
      </c>
      <c r="K56" s="29" t="s">
        <v>43</v>
      </c>
      <c r="L56" s="29" t="s">
        <v>43</v>
      </c>
      <c r="M56" s="29" t="s">
        <v>43</v>
      </c>
      <c r="N56" s="30" t="s">
        <v>43</v>
      </c>
      <c r="O56" s="31" t="s">
        <v>44</v>
      </c>
      <c r="P56" s="31" t="s">
        <v>50</v>
      </c>
      <c r="Q56" s="31" t="s">
        <v>44</v>
      </c>
      <c r="R56" s="31" t="s">
        <v>50</v>
      </c>
      <c r="S56" s="32" t="s">
        <v>49</v>
      </c>
      <c r="T56" s="33" t="s">
        <v>58</v>
      </c>
      <c r="U56" s="33" t="s">
        <v>60</v>
      </c>
      <c r="V56" s="29" t="s">
        <v>66</v>
      </c>
      <c r="W56" s="86"/>
      <c r="X56" s="29" t="s">
        <v>47</v>
      </c>
    </row>
    <row r="57" spans="1:24" ht="12.75" customHeight="1" thickTop="1">
      <c r="A57" s="15">
        <v>77</v>
      </c>
      <c r="B57" s="15"/>
      <c r="C57" s="16" t="s">
        <v>30</v>
      </c>
      <c r="D57" s="15" t="s">
        <v>33</v>
      </c>
      <c r="E57" s="42">
        <v>37706</v>
      </c>
      <c r="F57" s="15" t="s">
        <v>6</v>
      </c>
      <c r="G57" s="15" t="s">
        <v>14</v>
      </c>
      <c r="H57" s="15">
        <v>108</v>
      </c>
      <c r="I57" s="43">
        <v>203</v>
      </c>
      <c r="J57" s="44">
        <v>0.6785714285714286</v>
      </c>
      <c r="K57" s="45">
        <v>30</v>
      </c>
      <c r="L57" s="45">
        <v>62.7460123004449</v>
      </c>
      <c r="M57" s="45">
        <v>18.82380369013347</v>
      </c>
      <c r="N57" s="46">
        <v>5.701754385964913</v>
      </c>
      <c r="O57" s="38">
        <v>23.5</v>
      </c>
      <c r="P57" s="36">
        <v>60</v>
      </c>
      <c r="Q57" s="38">
        <v>24.2</v>
      </c>
      <c r="R57" s="36">
        <v>60</v>
      </c>
      <c r="S57" s="40">
        <v>1</v>
      </c>
      <c r="T57" s="38">
        <v>1.5</v>
      </c>
      <c r="U57" s="38">
        <v>1.5</v>
      </c>
      <c r="V57" s="15">
        <v>33</v>
      </c>
      <c r="W57" s="48">
        <v>137.56651801867923</v>
      </c>
      <c r="X57" s="48">
        <v>115.32108141393178</v>
      </c>
    </row>
    <row r="58" spans="1:24" ht="12.75" customHeight="1">
      <c r="A58" s="15">
        <v>75</v>
      </c>
      <c r="B58" s="15"/>
      <c r="C58" s="16" t="s">
        <v>30</v>
      </c>
      <c r="D58" s="15" t="s">
        <v>31</v>
      </c>
      <c r="E58" s="42">
        <v>37705</v>
      </c>
      <c r="F58" s="15" t="s">
        <v>9</v>
      </c>
      <c r="G58" s="15" t="s">
        <v>14</v>
      </c>
      <c r="H58" s="15">
        <v>129</v>
      </c>
      <c r="I58" s="43">
        <v>252</v>
      </c>
      <c r="J58" s="44">
        <v>0.8785714285714286</v>
      </c>
      <c r="K58" s="45">
        <v>25.789473684210527</v>
      </c>
      <c r="L58" s="45">
        <v>54.001793042452825</v>
      </c>
      <c r="M58" s="45">
        <v>13.926778205685203</v>
      </c>
      <c r="N58" s="46">
        <v>4.298245614035088</v>
      </c>
      <c r="O58" s="45">
        <v>25.1</v>
      </c>
      <c r="P58" s="43">
        <v>58</v>
      </c>
      <c r="Q58" s="45">
        <v>27.2</v>
      </c>
      <c r="R58" s="43">
        <v>56</v>
      </c>
      <c r="S58" s="47">
        <v>1</v>
      </c>
      <c r="T58" s="45">
        <v>1.5</v>
      </c>
      <c r="U58" s="45">
        <v>1.5</v>
      </c>
      <c r="V58" s="15">
        <v>34</v>
      </c>
      <c r="W58" s="48">
        <v>119.36438099316688</v>
      </c>
      <c r="X58" s="48">
        <v>100.0623530833824</v>
      </c>
    </row>
    <row r="59" spans="1:24" s="125" customFormat="1" ht="12.75" customHeight="1" thickBot="1">
      <c r="A59" s="93">
        <v>76</v>
      </c>
      <c r="B59" s="93"/>
      <c r="C59" s="20" t="s">
        <v>30</v>
      </c>
      <c r="D59" s="93" t="s">
        <v>32</v>
      </c>
      <c r="E59" s="94">
        <v>37715</v>
      </c>
      <c r="F59" s="93" t="s">
        <v>6</v>
      </c>
      <c r="G59" s="93" t="s">
        <v>14</v>
      </c>
      <c r="H59" s="93">
        <v>124</v>
      </c>
      <c r="I59" s="95">
        <v>209</v>
      </c>
      <c r="J59" s="96">
        <v>0.6071428571428571</v>
      </c>
      <c r="K59" s="97">
        <v>26.842105263157894</v>
      </c>
      <c r="L59" s="97">
        <v>60.96368884723524</v>
      </c>
      <c r="M59" s="97">
        <v>16.363937532678932</v>
      </c>
      <c r="N59" s="98">
        <v>4.912280701754385</v>
      </c>
      <c r="O59" s="97">
        <v>23.6</v>
      </c>
      <c r="P59" s="95">
        <v>60</v>
      </c>
      <c r="Q59" s="97">
        <v>24.9</v>
      </c>
      <c r="R59" s="95">
        <v>60</v>
      </c>
      <c r="S59" s="152">
        <v>1</v>
      </c>
      <c r="T59" s="97">
        <v>1</v>
      </c>
      <c r="U59" s="97">
        <v>2</v>
      </c>
      <c r="V59" s="153">
        <v>38</v>
      </c>
      <c r="W59" s="100">
        <v>118.4834443663047</v>
      </c>
      <c r="X59" s="100">
        <v>99.32386986864337</v>
      </c>
    </row>
    <row r="60" spans="1:24" s="156" customFormat="1" ht="12.75" customHeight="1" thickTop="1">
      <c r="A60" s="116"/>
      <c r="B60" s="116"/>
      <c r="C60" s="117" t="s">
        <v>75</v>
      </c>
      <c r="D60" s="116"/>
      <c r="E60" s="118"/>
      <c r="F60" s="116"/>
      <c r="G60" s="116"/>
      <c r="H60" s="119">
        <f>SUM(H57:H59)/3</f>
        <v>120.33333333333333</v>
      </c>
      <c r="I60" s="119">
        <f aca="true" t="shared" si="4" ref="I60:X60">SUM(I57:I59)/3</f>
        <v>221.33333333333334</v>
      </c>
      <c r="J60" s="120">
        <f t="shared" si="4"/>
        <v>0.7214285714285714</v>
      </c>
      <c r="K60" s="121">
        <f t="shared" si="4"/>
        <v>27.54385964912281</v>
      </c>
      <c r="L60" s="121">
        <f t="shared" si="4"/>
        <v>59.23716473004432</v>
      </c>
      <c r="M60" s="121">
        <f t="shared" si="4"/>
        <v>16.371506476165866</v>
      </c>
      <c r="N60" s="121">
        <f t="shared" si="4"/>
        <v>4.970760233918129</v>
      </c>
      <c r="O60" s="121">
        <f t="shared" si="4"/>
        <v>24.066666666666666</v>
      </c>
      <c r="P60" s="119">
        <v>60</v>
      </c>
      <c r="Q60" s="121">
        <f t="shared" si="4"/>
        <v>25.433333333333334</v>
      </c>
      <c r="R60" s="119">
        <v>58</v>
      </c>
      <c r="S60" s="121">
        <f t="shared" si="4"/>
        <v>1</v>
      </c>
      <c r="T60" s="121">
        <f t="shared" si="4"/>
        <v>1.3333333333333333</v>
      </c>
      <c r="U60" s="121">
        <f t="shared" si="4"/>
        <v>1.6666666666666667</v>
      </c>
      <c r="V60" s="119">
        <f t="shared" si="4"/>
        <v>35</v>
      </c>
      <c r="W60" s="120">
        <f t="shared" si="4"/>
        <v>125.1381144593836</v>
      </c>
      <c r="X60" s="120">
        <f t="shared" si="4"/>
        <v>104.90243478865251</v>
      </c>
    </row>
    <row r="61" spans="1:24" s="92" customFormat="1" ht="12.75" customHeight="1">
      <c r="A61" s="91"/>
      <c r="B61" s="91"/>
      <c r="C61" s="141"/>
      <c r="D61" s="114"/>
      <c r="E61" s="154"/>
      <c r="F61" s="114"/>
      <c r="G61" s="114"/>
      <c r="H61" s="129"/>
      <c r="I61" s="129"/>
      <c r="J61" s="131"/>
      <c r="K61" s="131"/>
      <c r="L61" s="131"/>
      <c r="M61" s="131"/>
      <c r="N61" s="142"/>
      <c r="O61" s="143"/>
      <c r="P61" s="133"/>
      <c r="Q61" s="143"/>
      <c r="R61" s="133"/>
      <c r="S61" s="155"/>
      <c r="T61" s="186"/>
      <c r="U61" s="186"/>
      <c r="V61" s="129"/>
      <c r="W61" s="130"/>
      <c r="X61" s="130"/>
    </row>
    <row r="62" spans="1:24" ht="12.75" customHeight="1">
      <c r="A62" s="15"/>
      <c r="B62" s="15"/>
      <c r="C62" s="16"/>
      <c r="D62" s="15"/>
      <c r="E62" s="17"/>
      <c r="F62" s="15"/>
      <c r="G62" s="15"/>
      <c r="H62" s="15"/>
      <c r="I62" s="15"/>
      <c r="J62" s="16"/>
      <c r="K62" s="18" t="s">
        <v>67</v>
      </c>
      <c r="L62" s="19"/>
      <c r="M62" s="18" t="s">
        <v>48</v>
      </c>
      <c r="N62" s="24" t="s">
        <v>70</v>
      </c>
      <c r="O62" s="20"/>
      <c r="P62" s="21" t="s">
        <v>62</v>
      </c>
      <c r="Q62" s="20"/>
      <c r="R62" s="20"/>
      <c r="S62" s="57"/>
      <c r="T62" s="84" t="s">
        <v>63</v>
      </c>
      <c r="U62" s="85"/>
      <c r="V62" s="19" t="s">
        <v>64</v>
      </c>
      <c r="W62" s="49"/>
      <c r="X62" s="15"/>
    </row>
    <row r="63" spans="1:24" ht="12.75" customHeight="1">
      <c r="A63" s="18" t="s">
        <v>0</v>
      </c>
      <c r="B63" s="18"/>
      <c r="C63" s="19" t="s">
        <v>1</v>
      </c>
      <c r="D63" s="18" t="s">
        <v>2</v>
      </c>
      <c r="E63" s="18" t="s">
        <v>4</v>
      </c>
      <c r="F63" s="18" t="s">
        <v>54</v>
      </c>
      <c r="G63" s="18" t="s">
        <v>3</v>
      </c>
      <c r="H63" s="18" t="s">
        <v>51</v>
      </c>
      <c r="I63" s="18" t="s">
        <v>53</v>
      </c>
      <c r="J63" s="18" t="s">
        <v>39</v>
      </c>
      <c r="K63" s="18" t="s">
        <v>68</v>
      </c>
      <c r="L63" s="19" t="s">
        <v>61</v>
      </c>
      <c r="M63" s="19" t="s">
        <v>69</v>
      </c>
      <c r="N63" s="24" t="s">
        <v>71</v>
      </c>
      <c r="O63" s="18" t="s">
        <v>41</v>
      </c>
      <c r="P63" s="19"/>
      <c r="Q63" s="18" t="s">
        <v>42</v>
      </c>
      <c r="R63" s="19"/>
      <c r="S63" s="25" t="s">
        <v>56</v>
      </c>
      <c r="T63" s="26" t="s">
        <v>57</v>
      </c>
      <c r="U63" s="26" t="s">
        <v>59</v>
      </c>
      <c r="V63" s="18" t="s">
        <v>65</v>
      </c>
      <c r="W63" s="62" t="s">
        <v>45</v>
      </c>
      <c r="X63" s="18" t="s">
        <v>46</v>
      </c>
    </row>
    <row r="64" spans="1:24" ht="12.75" customHeight="1" thickBot="1">
      <c r="A64" s="196" t="s">
        <v>5</v>
      </c>
      <c r="B64" s="196"/>
      <c r="C64" s="197"/>
      <c r="D64" s="27"/>
      <c r="E64" s="28"/>
      <c r="F64" s="29" t="s">
        <v>55</v>
      </c>
      <c r="G64" s="27"/>
      <c r="H64" s="29" t="s">
        <v>52</v>
      </c>
      <c r="I64" s="29" t="s">
        <v>52</v>
      </c>
      <c r="J64" s="29" t="s">
        <v>40</v>
      </c>
      <c r="K64" s="29" t="s">
        <v>43</v>
      </c>
      <c r="L64" s="29" t="s">
        <v>43</v>
      </c>
      <c r="M64" s="29" t="s">
        <v>43</v>
      </c>
      <c r="N64" s="30" t="s">
        <v>43</v>
      </c>
      <c r="O64" s="31" t="s">
        <v>44</v>
      </c>
      <c r="P64" s="31" t="s">
        <v>50</v>
      </c>
      <c r="Q64" s="31" t="s">
        <v>44</v>
      </c>
      <c r="R64" s="31" t="s">
        <v>50</v>
      </c>
      <c r="S64" s="32" t="s">
        <v>49</v>
      </c>
      <c r="T64" s="33" t="s">
        <v>58</v>
      </c>
      <c r="U64" s="33" t="s">
        <v>60</v>
      </c>
      <c r="V64" s="29" t="s">
        <v>66</v>
      </c>
      <c r="W64" s="86"/>
      <c r="X64" s="29" t="s">
        <v>47</v>
      </c>
    </row>
    <row r="65" spans="1:24" ht="12.75" customHeight="1" thickTop="1">
      <c r="A65" s="15">
        <v>47</v>
      </c>
      <c r="B65" s="15"/>
      <c r="C65" s="16" t="s">
        <v>72</v>
      </c>
      <c r="D65" s="15">
        <v>219</v>
      </c>
      <c r="E65" s="42">
        <v>37700</v>
      </c>
      <c r="F65" s="15" t="s">
        <v>8</v>
      </c>
      <c r="G65" s="15" t="s">
        <v>14</v>
      </c>
      <c r="H65" s="15">
        <v>118</v>
      </c>
      <c r="I65" s="43">
        <v>257</v>
      </c>
      <c r="J65" s="44">
        <v>0.9928571428571429</v>
      </c>
      <c r="K65" s="45">
        <v>37.89473684210526</v>
      </c>
      <c r="L65" s="45">
        <v>49.91724820047986</v>
      </c>
      <c r="M65" s="45">
        <v>18.916009844392367</v>
      </c>
      <c r="N65" s="46">
        <v>5.526315789473684</v>
      </c>
      <c r="O65" s="38">
        <v>25.6</v>
      </c>
      <c r="P65" s="36">
        <v>58</v>
      </c>
      <c r="Q65" s="38">
        <v>26.4</v>
      </c>
      <c r="R65" s="36">
        <v>56</v>
      </c>
      <c r="S65" s="40">
        <v>1</v>
      </c>
      <c r="T65" s="38">
        <v>1</v>
      </c>
      <c r="U65" s="38">
        <v>2.5</v>
      </c>
      <c r="V65" s="15">
        <v>41</v>
      </c>
      <c r="W65" s="48">
        <v>154.34073110689278</v>
      </c>
      <c r="X65" s="48">
        <v>129.3827907677867</v>
      </c>
    </row>
    <row r="66" spans="1:24" ht="12.75" customHeight="1">
      <c r="A66" s="15">
        <v>49</v>
      </c>
      <c r="B66" s="15"/>
      <c r="C66" s="16" t="s">
        <v>72</v>
      </c>
      <c r="D66" s="15">
        <v>205</v>
      </c>
      <c r="E66" s="42">
        <v>37723</v>
      </c>
      <c r="F66" s="15" t="s">
        <v>6</v>
      </c>
      <c r="G66" s="15" t="s">
        <v>14</v>
      </c>
      <c r="H66" s="15">
        <v>94</v>
      </c>
      <c r="I66" s="43">
        <v>232</v>
      </c>
      <c r="J66" s="44">
        <v>0.9857142857142858</v>
      </c>
      <c r="K66" s="45">
        <v>28.94736842105263</v>
      </c>
      <c r="L66" s="45">
        <v>51.72452877358491</v>
      </c>
      <c r="M66" s="45">
        <v>14.972889908143</v>
      </c>
      <c r="N66" s="46">
        <v>5.175438596491229</v>
      </c>
      <c r="O66" s="45">
        <v>28</v>
      </c>
      <c r="P66" s="43">
        <v>54</v>
      </c>
      <c r="Q66" s="45">
        <v>29.1</v>
      </c>
      <c r="R66" s="43">
        <v>54</v>
      </c>
      <c r="S66" s="47">
        <v>1</v>
      </c>
      <c r="T66" s="45">
        <v>1</v>
      </c>
      <c r="U66" s="45">
        <v>1.5</v>
      </c>
      <c r="V66" s="15">
        <v>42</v>
      </c>
      <c r="W66" s="48">
        <v>135.98617116139405</v>
      </c>
      <c r="X66" s="48">
        <v>113.99628733455785</v>
      </c>
    </row>
    <row r="67" spans="1:24" ht="12.75" customHeight="1">
      <c r="A67" s="15">
        <v>42</v>
      </c>
      <c r="B67" s="15"/>
      <c r="C67" s="16" t="s">
        <v>72</v>
      </c>
      <c r="D67" s="15">
        <v>220</v>
      </c>
      <c r="E67" s="42">
        <v>37715</v>
      </c>
      <c r="F67" s="15" t="s">
        <v>6</v>
      </c>
      <c r="G67" s="15" t="s">
        <v>14</v>
      </c>
      <c r="H67" s="15">
        <v>115</v>
      </c>
      <c r="I67" s="43">
        <v>226</v>
      </c>
      <c r="J67" s="44">
        <v>0.7928571428571428</v>
      </c>
      <c r="K67" s="45">
        <v>34.73684210526316</v>
      </c>
      <c r="L67" s="45">
        <v>50.29269722921913</v>
      </c>
      <c r="M67" s="45">
        <v>17.470094826991907</v>
      </c>
      <c r="N67" s="46">
        <v>5.3508771929824555</v>
      </c>
      <c r="O67" s="45">
        <v>29.5</v>
      </c>
      <c r="P67" s="43">
        <v>50</v>
      </c>
      <c r="Q67" s="45">
        <v>32.2</v>
      </c>
      <c r="R67" s="43">
        <v>48</v>
      </c>
      <c r="S67" s="47">
        <v>1</v>
      </c>
      <c r="T67" s="45">
        <v>2.5</v>
      </c>
      <c r="U67" s="45">
        <v>1</v>
      </c>
      <c r="V67" s="15">
        <v>38</v>
      </c>
      <c r="W67" s="48">
        <v>131.105316651326</v>
      </c>
      <c r="X67" s="48">
        <v>109.90470001787745</v>
      </c>
    </row>
    <row r="68" spans="1:24" ht="12.75" customHeight="1">
      <c r="A68" s="15">
        <v>43</v>
      </c>
      <c r="B68" s="15"/>
      <c r="C68" s="16" t="s">
        <v>72</v>
      </c>
      <c r="D68" s="15">
        <v>226</v>
      </c>
      <c r="E68" s="42">
        <v>37699</v>
      </c>
      <c r="F68" s="15" t="s">
        <v>6</v>
      </c>
      <c r="G68" s="15" t="s">
        <v>7</v>
      </c>
      <c r="H68" s="15">
        <v>123</v>
      </c>
      <c r="I68" s="43">
        <v>249</v>
      </c>
      <c r="J68" s="44">
        <v>0.9</v>
      </c>
      <c r="K68" s="45">
        <v>21.05263157894737</v>
      </c>
      <c r="L68" s="45">
        <v>59.88272046109511</v>
      </c>
      <c r="M68" s="45">
        <v>12.606888518125288</v>
      </c>
      <c r="N68" s="46">
        <v>5.701754385964913</v>
      </c>
      <c r="O68" s="45">
        <v>22.8</v>
      </c>
      <c r="P68" s="43">
        <v>62</v>
      </c>
      <c r="Q68" s="45">
        <v>24</v>
      </c>
      <c r="R68" s="43">
        <v>60</v>
      </c>
      <c r="S68" s="47">
        <v>1</v>
      </c>
      <c r="T68" s="45">
        <v>2</v>
      </c>
      <c r="U68" s="45">
        <v>1.5</v>
      </c>
      <c r="V68" s="15">
        <v>39</v>
      </c>
      <c r="W68" s="48">
        <v>126.83457161636079</v>
      </c>
      <c r="X68" s="48">
        <v>106.32456334676903</v>
      </c>
    </row>
    <row r="69" spans="1:24" ht="12.75" customHeight="1">
      <c r="A69" s="15">
        <v>44</v>
      </c>
      <c r="B69" s="15"/>
      <c r="C69" s="16" t="s">
        <v>72</v>
      </c>
      <c r="D69" s="15">
        <v>225</v>
      </c>
      <c r="E69" s="42">
        <v>37710</v>
      </c>
      <c r="F69" s="15" t="s">
        <v>9</v>
      </c>
      <c r="G69" s="15" t="s">
        <v>14</v>
      </c>
      <c r="H69" s="15">
        <v>129</v>
      </c>
      <c r="I69" s="43">
        <v>252</v>
      </c>
      <c r="J69" s="44">
        <v>0.8785714285714286</v>
      </c>
      <c r="K69" s="45">
        <v>25.789473684210527</v>
      </c>
      <c r="L69" s="45">
        <v>57.23394719651606</v>
      </c>
      <c r="M69" s="45">
        <v>14.76033375068046</v>
      </c>
      <c r="N69" s="46">
        <v>5.3508771929824555</v>
      </c>
      <c r="O69" s="45">
        <v>26</v>
      </c>
      <c r="P69" s="43">
        <v>58</v>
      </c>
      <c r="Q69" s="45">
        <v>29</v>
      </c>
      <c r="R69" s="43">
        <v>54</v>
      </c>
      <c r="S69" s="47">
        <v>1</v>
      </c>
      <c r="T69" s="45">
        <v>1</v>
      </c>
      <c r="U69" s="45">
        <v>1</v>
      </c>
      <c r="V69" s="15">
        <v>39</v>
      </c>
      <c r="W69" s="48">
        <v>124.65912948893737</v>
      </c>
      <c r="X69" s="48">
        <v>104.50090492827341</v>
      </c>
    </row>
    <row r="70" spans="1:24" ht="12.75" customHeight="1">
      <c r="A70" s="15">
        <v>48</v>
      </c>
      <c r="B70" s="15"/>
      <c r="C70" s="16" t="s">
        <v>72</v>
      </c>
      <c r="D70" s="15">
        <v>206</v>
      </c>
      <c r="E70" s="42">
        <v>37709</v>
      </c>
      <c r="F70" s="15" t="s">
        <v>9</v>
      </c>
      <c r="G70" s="15" t="s">
        <v>14</v>
      </c>
      <c r="H70" s="15">
        <v>108</v>
      </c>
      <c r="I70" s="43">
        <v>225</v>
      </c>
      <c r="J70" s="44">
        <v>0.8357142857142857</v>
      </c>
      <c r="K70" s="45">
        <v>27.36842105263158</v>
      </c>
      <c r="L70" s="45">
        <v>53.75775543478261</v>
      </c>
      <c r="M70" s="45">
        <v>14.71264885583524</v>
      </c>
      <c r="N70" s="46">
        <v>4.824561403508771</v>
      </c>
      <c r="O70" s="45">
        <v>28.8</v>
      </c>
      <c r="P70" s="43">
        <v>54</v>
      </c>
      <c r="Q70" s="45">
        <v>30</v>
      </c>
      <c r="R70" s="43">
        <v>50</v>
      </c>
      <c r="S70" s="47">
        <v>1</v>
      </c>
      <c r="T70" s="45">
        <v>1.5</v>
      </c>
      <c r="U70" s="45">
        <v>1</v>
      </c>
      <c r="V70" s="15">
        <v>38</v>
      </c>
      <c r="W70" s="48">
        <v>124.2916981802332</v>
      </c>
      <c r="X70" s="48">
        <v>104.19288974786922</v>
      </c>
    </row>
    <row r="71" spans="1:24" ht="12.75" customHeight="1">
      <c r="A71" s="15">
        <v>41</v>
      </c>
      <c r="B71" s="15"/>
      <c r="C71" s="16" t="s">
        <v>72</v>
      </c>
      <c r="D71" s="15">
        <v>227</v>
      </c>
      <c r="E71" s="42">
        <v>37693</v>
      </c>
      <c r="F71" s="15" t="s">
        <v>6</v>
      </c>
      <c r="G71" s="15" t="s">
        <v>14</v>
      </c>
      <c r="H71" s="15">
        <v>135</v>
      </c>
      <c r="I71" s="43">
        <v>247</v>
      </c>
      <c r="J71" s="44">
        <v>0.8</v>
      </c>
      <c r="K71" s="45">
        <v>25.789473684210527</v>
      </c>
      <c r="L71" s="45">
        <v>51.66410740924913</v>
      </c>
      <c r="M71" s="45">
        <v>13.323901384490563</v>
      </c>
      <c r="N71" s="46">
        <v>5.175438596491229</v>
      </c>
      <c r="O71" s="45">
        <v>28.6</v>
      </c>
      <c r="P71" s="43">
        <v>54</v>
      </c>
      <c r="Q71" s="45">
        <v>27.5</v>
      </c>
      <c r="R71" s="43">
        <v>56</v>
      </c>
      <c r="S71" s="47">
        <v>1</v>
      </c>
      <c r="T71" s="45">
        <v>2.5</v>
      </c>
      <c r="U71" s="45">
        <v>3.5</v>
      </c>
      <c r="V71" s="15">
        <v>41</v>
      </c>
      <c r="W71" s="48">
        <v>120.99735992392718</v>
      </c>
      <c r="X71" s="48">
        <v>101.43126827389317</v>
      </c>
    </row>
    <row r="72" spans="1:24" ht="12.75" customHeight="1">
      <c r="A72" s="15">
        <v>45</v>
      </c>
      <c r="B72" s="15"/>
      <c r="C72" s="16" t="s">
        <v>72</v>
      </c>
      <c r="D72" s="15">
        <v>221</v>
      </c>
      <c r="E72" s="42">
        <v>37705</v>
      </c>
      <c r="F72" s="15" t="s">
        <v>6</v>
      </c>
      <c r="G72" s="15" t="s">
        <v>7</v>
      </c>
      <c r="H72" s="15">
        <v>124</v>
      </c>
      <c r="I72" s="43">
        <v>259</v>
      </c>
      <c r="J72" s="44">
        <v>0.9642857142857143</v>
      </c>
      <c r="K72" s="45">
        <v>23.684210526315788</v>
      </c>
      <c r="L72" s="45">
        <v>40.28247856565111</v>
      </c>
      <c r="M72" s="45">
        <v>9.540587028706842</v>
      </c>
      <c r="N72" s="46">
        <v>4.824561403508771</v>
      </c>
      <c r="O72" s="45">
        <v>22.4</v>
      </c>
      <c r="P72" s="43">
        <v>62</v>
      </c>
      <c r="Q72" s="45">
        <v>24.6</v>
      </c>
      <c r="R72" s="43">
        <v>60</v>
      </c>
      <c r="S72" s="47">
        <v>1</v>
      </c>
      <c r="T72" s="45">
        <v>1</v>
      </c>
      <c r="U72" s="45">
        <v>1</v>
      </c>
      <c r="V72" s="15">
        <v>41</v>
      </c>
      <c r="W72" s="48">
        <v>113.6177365860053</v>
      </c>
      <c r="X72" s="48">
        <v>95.24497995306001</v>
      </c>
    </row>
    <row r="73" spans="1:24" ht="12.75" customHeight="1">
      <c r="A73" s="15">
        <v>40</v>
      </c>
      <c r="B73" s="15"/>
      <c r="C73" s="16" t="s">
        <v>72</v>
      </c>
      <c r="D73" s="58">
        <v>223</v>
      </c>
      <c r="E73" s="42">
        <v>37700</v>
      </c>
      <c r="F73" s="15" t="s">
        <v>8</v>
      </c>
      <c r="G73" s="15" t="s">
        <v>14</v>
      </c>
      <c r="H73" s="15">
        <v>134</v>
      </c>
      <c r="I73" s="43">
        <v>238</v>
      </c>
      <c r="J73" s="44">
        <v>0.7428571428571429</v>
      </c>
      <c r="K73" s="45">
        <v>23.157894736842106</v>
      </c>
      <c r="L73" s="45">
        <v>46.29834895833333</v>
      </c>
      <c r="M73" s="45">
        <v>10.721722916666666</v>
      </c>
      <c r="N73" s="46">
        <v>4.7368421052631575</v>
      </c>
      <c r="O73" s="45">
        <v>28.9</v>
      </c>
      <c r="P73" s="43">
        <v>54</v>
      </c>
      <c r="Q73" s="45">
        <v>29.1</v>
      </c>
      <c r="R73" s="43">
        <v>54</v>
      </c>
      <c r="S73" s="47">
        <v>1</v>
      </c>
      <c r="T73" s="45">
        <v>1</v>
      </c>
      <c r="U73" s="45">
        <v>1</v>
      </c>
      <c r="V73" s="15">
        <v>37</v>
      </c>
      <c r="W73" s="48">
        <v>104.90568865914787</v>
      </c>
      <c r="X73" s="48">
        <v>87.9417291132097</v>
      </c>
    </row>
    <row r="74" spans="1:24" ht="12.75" customHeight="1" thickBot="1">
      <c r="A74" s="93">
        <v>46</v>
      </c>
      <c r="B74" s="93"/>
      <c r="C74" s="20" t="s">
        <v>72</v>
      </c>
      <c r="D74" s="93">
        <v>224</v>
      </c>
      <c r="E74" s="94">
        <v>37707</v>
      </c>
      <c r="F74" s="93" t="s">
        <v>6</v>
      </c>
      <c r="G74" s="93" t="s">
        <v>14</v>
      </c>
      <c r="H74" s="93">
        <v>106</v>
      </c>
      <c r="I74" s="95">
        <v>213</v>
      </c>
      <c r="J74" s="96">
        <v>0.7642857142857142</v>
      </c>
      <c r="K74" s="97">
        <v>23.684210526315788</v>
      </c>
      <c r="L74" s="97">
        <v>41.31433249600366</v>
      </c>
      <c r="M74" s="97">
        <v>9.784973485895602</v>
      </c>
      <c r="N74" s="98">
        <v>4.56140350877193</v>
      </c>
      <c r="O74" s="97">
        <v>25.1</v>
      </c>
      <c r="P74" s="95">
        <v>58</v>
      </c>
      <c r="Q74" s="97">
        <v>27.1</v>
      </c>
      <c r="R74" s="95">
        <v>56</v>
      </c>
      <c r="S74" s="99">
        <v>1</v>
      </c>
      <c r="T74" s="97">
        <v>1.5</v>
      </c>
      <c r="U74" s="97">
        <v>1</v>
      </c>
      <c r="V74" s="93">
        <v>34</v>
      </c>
      <c r="W74" s="100">
        <v>97.24265083581298</v>
      </c>
      <c r="X74" s="100">
        <v>81.5178563465613</v>
      </c>
    </row>
    <row r="75" spans="1:24" s="122" customFormat="1" ht="12.75" customHeight="1" thickTop="1">
      <c r="A75" s="160"/>
      <c r="B75" s="161"/>
      <c r="C75" s="117" t="s">
        <v>75</v>
      </c>
      <c r="D75" s="116"/>
      <c r="E75" s="118"/>
      <c r="F75" s="116"/>
      <c r="G75" s="116"/>
      <c r="H75" s="119">
        <f>SUM(H65:H74)/10</f>
        <v>118.6</v>
      </c>
      <c r="I75" s="119">
        <f aca="true" t="shared" si="5" ref="I75:X75">SUM(I65:I74)/10</f>
        <v>239.8</v>
      </c>
      <c r="J75" s="120">
        <f t="shared" si="5"/>
        <v>0.8657142857142857</v>
      </c>
      <c r="K75" s="121">
        <f t="shared" si="5"/>
        <v>27.210526315789473</v>
      </c>
      <c r="L75" s="121">
        <f t="shared" si="5"/>
        <v>50.2368164724915</v>
      </c>
      <c r="M75" s="121">
        <f t="shared" si="5"/>
        <v>13.681005051992793</v>
      </c>
      <c r="N75" s="121">
        <f t="shared" si="5"/>
        <v>5.12280701754386</v>
      </c>
      <c r="O75" s="121">
        <f t="shared" si="5"/>
        <v>26.57</v>
      </c>
      <c r="P75" s="119">
        <f t="shared" si="5"/>
        <v>56.4</v>
      </c>
      <c r="Q75" s="121">
        <f t="shared" si="5"/>
        <v>27.9</v>
      </c>
      <c r="R75" s="119">
        <v>54</v>
      </c>
      <c r="S75" s="121">
        <f t="shared" si="5"/>
        <v>1</v>
      </c>
      <c r="T75" s="121">
        <f t="shared" si="5"/>
        <v>1.5</v>
      </c>
      <c r="U75" s="121">
        <f t="shared" si="5"/>
        <v>1.5</v>
      </c>
      <c r="V75" s="119">
        <f t="shared" si="5"/>
        <v>39</v>
      </c>
      <c r="W75" s="120">
        <f t="shared" si="5"/>
        <v>123.39810542100376</v>
      </c>
      <c r="X75" s="120">
        <f t="shared" si="5"/>
        <v>103.44379698298579</v>
      </c>
    </row>
    <row r="76" spans="1:24" s="92" customFormat="1" ht="12.75" customHeight="1">
      <c r="A76" s="157"/>
      <c r="B76" s="158"/>
      <c r="C76" s="141"/>
      <c r="D76" s="91"/>
      <c r="E76" s="108"/>
      <c r="F76" s="91"/>
      <c r="G76" s="91"/>
      <c r="H76" s="129"/>
      <c r="I76" s="129"/>
      <c r="J76" s="129"/>
      <c r="K76" s="129"/>
      <c r="L76" s="129"/>
      <c r="M76" s="129"/>
      <c r="N76" s="132"/>
      <c r="O76" s="129"/>
      <c r="P76" s="132"/>
      <c r="Q76" s="159"/>
      <c r="R76" s="129"/>
      <c r="S76" s="159"/>
      <c r="T76" s="129"/>
      <c r="U76" s="129"/>
      <c r="V76" s="129"/>
      <c r="W76" s="129"/>
      <c r="X76" s="129"/>
    </row>
    <row r="77" spans="1:24" s="82" customFormat="1" ht="12.75" customHeight="1">
      <c r="A77" s="71"/>
      <c r="B77" s="72"/>
      <c r="C77" s="73"/>
      <c r="D77" s="74"/>
      <c r="E77" s="75"/>
      <c r="F77" s="74"/>
      <c r="G77" s="74"/>
      <c r="H77" s="74"/>
      <c r="I77" s="76"/>
      <c r="J77" s="77"/>
      <c r="K77" s="78" t="s">
        <v>67</v>
      </c>
      <c r="L77" s="78"/>
      <c r="M77" s="78" t="s">
        <v>74</v>
      </c>
      <c r="N77" s="79" t="s">
        <v>70</v>
      </c>
      <c r="O77" s="78"/>
      <c r="P77" s="194" t="s">
        <v>62</v>
      </c>
      <c r="Q77" s="195"/>
      <c r="R77" s="76"/>
      <c r="S77" s="80"/>
      <c r="T77" s="78" t="s">
        <v>63</v>
      </c>
      <c r="U77" s="78"/>
      <c r="V77" s="74" t="s">
        <v>64</v>
      </c>
      <c r="W77" s="81"/>
      <c r="X77" s="81"/>
    </row>
    <row r="78" spans="1:24" ht="12.75" customHeight="1">
      <c r="A78" s="198" t="s">
        <v>0</v>
      </c>
      <c r="B78" s="199"/>
      <c r="C78" s="19" t="s">
        <v>1</v>
      </c>
      <c r="D78" s="18" t="s">
        <v>2</v>
      </c>
      <c r="E78" s="18" t="s">
        <v>4</v>
      </c>
      <c r="F78" s="18" t="s">
        <v>54</v>
      </c>
      <c r="G78" s="18" t="s">
        <v>3</v>
      </c>
      <c r="H78" s="18" t="s">
        <v>51</v>
      </c>
      <c r="I78" s="18" t="s">
        <v>53</v>
      </c>
      <c r="J78" s="18" t="s">
        <v>39</v>
      </c>
      <c r="K78" s="18" t="s">
        <v>68</v>
      </c>
      <c r="L78" s="19" t="s">
        <v>61</v>
      </c>
      <c r="M78" s="19" t="s">
        <v>69</v>
      </c>
      <c r="N78" s="24" t="s">
        <v>71</v>
      </c>
      <c r="O78" s="18" t="s">
        <v>41</v>
      </c>
      <c r="P78" s="19"/>
      <c r="Q78" s="18" t="s">
        <v>42</v>
      </c>
      <c r="R78" s="83"/>
      <c r="S78" s="25" t="s">
        <v>56</v>
      </c>
      <c r="T78" s="26" t="s">
        <v>57</v>
      </c>
      <c r="U78" s="26" t="s">
        <v>59</v>
      </c>
      <c r="V78" s="18" t="s">
        <v>65</v>
      </c>
      <c r="W78" s="62" t="s">
        <v>45</v>
      </c>
      <c r="X78" s="18" t="s">
        <v>46</v>
      </c>
    </row>
    <row r="79" spans="1:24" ht="12.75" customHeight="1" thickBot="1">
      <c r="A79" s="200" t="s">
        <v>5</v>
      </c>
      <c r="B79" s="201"/>
      <c r="C79" s="202"/>
      <c r="D79" s="27"/>
      <c r="E79" s="28"/>
      <c r="F79" s="29" t="s">
        <v>55</v>
      </c>
      <c r="G79" s="27"/>
      <c r="H79" s="29" t="s">
        <v>52</v>
      </c>
      <c r="I79" s="29" t="s">
        <v>52</v>
      </c>
      <c r="J79" s="29" t="s">
        <v>40</v>
      </c>
      <c r="K79" s="29" t="s">
        <v>43</v>
      </c>
      <c r="L79" s="29" t="s">
        <v>43</v>
      </c>
      <c r="M79" s="29" t="s">
        <v>43</v>
      </c>
      <c r="N79" s="30" t="s">
        <v>43</v>
      </c>
      <c r="O79" s="31" t="s">
        <v>44</v>
      </c>
      <c r="P79" s="31" t="s">
        <v>50</v>
      </c>
      <c r="Q79" s="31" t="s">
        <v>44</v>
      </c>
      <c r="R79" s="31" t="s">
        <v>50</v>
      </c>
      <c r="S79" s="32" t="s">
        <v>49</v>
      </c>
      <c r="T79" s="33" t="s">
        <v>58</v>
      </c>
      <c r="U79" s="33" t="s">
        <v>60</v>
      </c>
      <c r="V79" s="29" t="s">
        <v>66</v>
      </c>
      <c r="W79" s="86"/>
      <c r="X79" s="29" t="s">
        <v>47</v>
      </c>
    </row>
    <row r="80" spans="1:24" ht="12.75" customHeight="1" thickTop="1">
      <c r="A80" s="15">
        <v>15</v>
      </c>
      <c r="B80" s="15"/>
      <c r="C80" s="16" t="s">
        <v>10</v>
      </c>
      <c r="D80" s="15">
        <v>939</v>
      </c>
      <c r="E80" s="42">
        <v>37700</v>
      </c>
      <c r="F80" s="15" t="s">
        <v>6</v>
      </c>
      <c r="G80" s="15" t="s">
        <v>7</v>
      </c>
      <c r="H80" s="15">
        <v>97</v>
      </c>
      <c r="I80" s="43">
        <v>224</v>
      </c>
      <c r="J80" s="44">
        <v>0.9071428571428571</v>
      </c>
      <c r="K80" s="45">
        <v>32.10526315789473</v>
      </c>
      <c r="L80" s="45">
        <v>58.75886800000001</v>
      </c>
      <c r="M80" s="45">
        <v>18.8646892</v>
      </c>
      <c r="N80" s="46">
        <v>4.649122807017544</v>
      </c>
      <c r="O80" s="45">
        <v>23.7</v>
      </c>
      <c r="P80" s="43">
        <v>60</v>
      </c>
      <c r="Q80" s="45">
        <v>28.7</v>
      </c>
      <c r="R80" s="43">
        <v>54</v>
      </c>
      <c r="S80" s="47">
        <v>1</v>
      </c>
      <c r="T80" s="45">
        <v>2</v>
      </c>
      <c r="U80" s="45">
        <v>1</v>
      </c>
      <c r="V80" s="15">
        <v>38</v>
      </c>
      <c r="W80" s="48">
        <v>138.38381945664162</v>
      </c>
      <c r="X80" s="48">
        <v>116.00621968030984</v>
      </c>
    </row>
    <row r="81" spans="1:24" ht="12.75" customHeight="1">
      <c r="A81" s="15">
        <v>2</v>
      </c>
      <c r="B81" s="15"/>
      <c r="C81" s="16" t="s">
        <v>10</v>
      </c>
      <c r="D81" s="15">
        <v>902</v>
      </c>
      <c r="E81" s="42">
        <v>37664</v>
      </c>
      <c r="F81" s="15" t="s">
        <v>6</v>
      </c>
      <c r="G81" s="15" t="s">
        <v>7</v>
      </c>
      <c r="H81" s="15">
        <v>145</v>
      </c>
      <c r="I81" s="43">
        <v>258</v>
      </c>
      <c r="J81" s="44">
        <v>0.8071428571428572</v>
      </c>
      <c r="K81" s="45">
        <v>33.68421052631579</v>
      </c>
      <c r="L81" s="45">
        <v>53.69202496607869</v>
      </c>
      <c r="M81" s="45">
        <v>18.08573472541598</v>
      </c>
      <c r="N81" s="46">
        <v>5.2631578947368425</v>
      </c>
      <c r="O81" s="45">
        <v>24.6</v>
      </c>
      <c r="P81" s="43">
        <v>60</v>
      </c>
      <c r="Q81" s="45">
        <v>26.9</v>
      </c>
      <c r="R81" s="43">
        <v>56</v>
      </c>
      <c r="S81" s="47">
        <v>1</v>
      </c>
      <c r="T81" s="45">
        <v>1</v>
      </c>
      <c r="U81" s="45">
        <v>1</v>
      </c>
      <c r="V81" s="15">
        <v>39</v>
      </c>
      <c r="W81" s="48">
        <v>135.0741419091827</v>
      </c>
      <c r="X81" s="48">
        <v>113.23173938233104</v>
      </c>
    </row>
    <row r="82" spans="1:24" ht="12.75" customHeight="1">
      <c r="A82" s="15">
        <v>7</v>
      </c>
      <c r="B82" s="15"/>
      <c r="C82" s="16" t="s">
        <v>10</v>
      </c>
      <c r="D82" s="15">
        <v>904</v>
      </c>
      <c r="E82" s="42">
        <v>37666</v>
      </c>
      <c r="F82" s="15" t="s">
        <v>6</v>
      </c>
      <c r="G82" s="15" t="s">
        <v>7</v>
      </c>
      <c r="H82" s="15">
        <v>132</v>
      </c>
      <c r="I82" s="43">
        <v>250</v>
      </c>
      <c r="J82" s="44">
        <v>0.8428571428571429</v>
      </c>
      <c r="K82" s="45">
        <v>28.94736842105263</v>
      </c>
      <c r="L82" s="45">
        <v>56.4655</v>
      </c>
      <c r="M82" s="45">
        <v>16.345276315789473</v>
      </c>
      <c r="N82" s="46">
        <v>5</v>
      </c>
      <c r="O82" s="45">
        <v>26.8</v>
      </c>
      <c r="P82" s="43">
        <v>56</v>
      </c>
      <c r="Q82" s="45">
        <v>27.9</v>
      </c>
      <c r="R82" s="43">
        <v>54</v>
      </c>
      <c r="S82" s="47">
        <v>1</v>
      </c>
      <c r="T82" s="45">
        <v>1</v>
      </c>
      <c r="U82" s="45">
        <v>1</v>
      </c>
      <c r="V82" s="15">
        <v>35</v>
      </c>
      <c r="W82" s="48">
        <v>132.20253383458646</v>
      </c>
      <c r="X82" s="48">
        <v>110.82448975990147</v>
      </c>
    </row>
    <row r="83" spans="1:24" ht="12.75" customHeight="1">
      <c r="A83" s="15">
        <v>11</v>
      </c>
      <c r="B83" s="15"/>
      <c r="C83" s="16" t="s">
        <v>10</v>
      </c>
      <c r="D83" s="15">
        <v>946</v>
      </c>
      <c r="E83" s="42">
        <v>37701</v>
      </c>
      <c r="F83" s="15" t="s">
        <v>6</v>
      </c>
      <c r="G83" s="15" t="s">
        <v>7</v>
      </c>
      <c r="H83" s="15">
        <v>122</v>
      </c>
      <c r="I83" s="43">
        <v>245</v>
      </c>
      <c r="J83" s="44">
        <v>0.8785714285714286</v>
      </c>
      <c r="K83" s="45">
        <v>25.789473684210527</v>
      </c>
      <c r="L83" s="45">
        <v>58.41865378622624</v>
      </c>
      <c r="M83" s="45">
        <v>15.065863344868871</v>
      </c>
      <c r="N83" s="46">
        <v>5.087719298245614</v>
      </c>
      <c r="O83" s="45">
        <v>22.3</v>
      </c>
      <c r="P83" s="43">
        <v>62</v>
      </c>
      <c r="Q83" s="45">
        <v>24.5</v>
      </c>
      <c r="R83" s="43">
        <v>60</v>
      </c>
      <c r="S83" s="47">
        <v>1</v>
      </c>
      <c r="T83" s="45">
        <v>2</v>
      </c>
      <c r="U83" s="45">
        <v>1</v>
      </c>
      <c r="V83" s="15">
        <v>38</v>
      </c>
      <c r="W83" s="48">
        <v>131.92861628674365</v>
      </c>
      <c r="X83" s="48">
        <v>110.59486653260429</v>
      </c>
    </row>
    <row r="84" spans="1:24" ht="12.75" customHeight="1">
      <c r="A84" s="15">
        <v>1</v>
      </c>
      <c r="B84" s="15"/>
      <c r="C84" s="16" t="s">
        <v>10</v>
      </c>
      <c r="D84" s="15">
        <v>897</v>
      </c>
      <c r="E84" s="42">
        <v>37658</v>
      </c>
      <c r="F84" s="15" t="s">
        <v>6</v>
      </c>
      <c r="G84" s="15" t="s">
        <v>7</v>
      </c>
      <c r="H84" s="15">
        <v>140</v>
      </c>
      <c r="I84" s="43">
        <v>267</v>
      </c>
      <c r="J84" s="44">
        <v>0.9071428571428571</v>
      </c>
      <c r="K84" s="45">
        <v>29.473684210526315</v>
      </c>
      <c r="L84" s="45">
        <v>47.62585303514377</v>
      </c>
      <c r="M84" s="45">
        <v>14.037093526147636</v>
      </c>
      <c r="N84" s="46">
        <v>5.2631578947368425</v>
      </c>
      <c r="O84" s="45">
        <v>26.8</v>
      </c>
      <c r="P84" s="43">
        <v>56</v>
      </c>
      <c r="Q84" s="45">
        <v>28.8</v>
      </c>
      <c r="R84" s="43">
        <v>54</v>
      </c>
      <c r="S84" s="47">
        <v>1</v>
      </c>
      <c r="T84" s="45">
        <v>1.5</v>
      </c>
      <c r="U84" s="45">
        <v>1</v>
      </c>
      <c r="V84" s="15">
        <v>41</v>
      </c>
      <c r="W84" s="48">
        <v>125.62957711210936</v>
      </c>
      <c r="X84" s="48">
        <v>105.3144246056747</v>
      </c>
    </row>
    <row r="85" spans="1:24" ht="12.75" customHeight="1">
      <c r="A85" s="15">
        <v>14</v>
      </c>
      <c r="B85" s="15"/>
      <c r="C85" s="16" t="s">
        <v>10</v>
      </c>
      <c r="D85" s="15">
        <v>913</v>
      </c>
      <c r="E85" s="42">
        <v>37695</v>
      </c>
      <c r="F85" s="15" t="s">
        <v>6</v>
      </c>
      <c r="G85" s="15" t="s">
        <v>7</v>
      </c>
      <c r="H85" s="15">
        <v>97</v>
      </c>
      <c r="I85" s="43">
        <v>238</v>
      </c>
      <c r="J85" s="44">
        <v>1.0071428571428571</v>
      </c>
      <c r="K85" s="45">
        <v>20.526315789473685</v>
      </c>
      <c r="L85" s="45">
        <v>58.3535105263158</v>
      </c>
      <c r="M85" s="45">
        <v>11.97782584487535</v>
      </c>
      <c r="N85" s="46">
        <v>5.175438596491229</v>
      </c>
      <c r="O85" s="45">
        <v>27.2</v>
      </c>
      <c r="P85" s="43">
        <v>56</v>
      </c>
      <c r="Q85" s="45">
        <v>29.1</v>
      </c>
      <c r="R85" s="43">
        <v>54</v>
      </c>
      <c r="S85" s="47">
        <v>1</v>
      </c>
      <c r="T85" s="45">
        <v>1</v>
      </c>
      <c r="U85" s="45">
        <v>1</v>
      </c>
      <c r="V85" s="15">
        <v>35</v>
      </c>
      <c r="W85" s="48">
        <v>123.29162919403774</v>
      </c>
      <c r="X85" s="48">
        <v>103.35453868223468</v>
      </c>
    </row>
    <row r="86" spans="1:24" ht="12.75" customHeight="1">
      <c r="A86" s="15">
        <v>13</v>
      </c>
      <c r="B86" s="15"/>
      <c r="C86" s="16" t="s">
        <v>10</v>
      </c>
      <c r="D86" s="15">
        <v>911</v>
      </c>
      <c r="E86" s="42">
        <v>37694</v>
      </c>
      <c r="F86" s="15" t="s">
        <v>6</v>
      </c>
      <c r="G86" s="15" t="s">
        <v>7</v>
      </c>
      <c r="H86" s="15">
        <v>114</v>
      </c>
      <c r="I86" s="43">
        <v>230</v>
      </c>
      <c r="J86" s="44">
        <v>0.8285714285714286</v>
      </c>
      <c r="K86" s="45">
        <v>24.210526315789473</v>
      </c>
      <c r="L86" s="45">
        <v>63.9270125</v>
      </c>
      <c r="M86" s="45">
        <v>15.477066184210525</v>
      </c>
      <c r="N86" s="46">
        <v>5.087719298245614</v>
      </c>
      <c r="O86" s="45">
        <v>23.6</v>
      </c>
      <c r="P86" s="43">
        <v>60</v>
      </c>
      <c r="Q86" s="45">
        <v>27.4</v>
      </c>
      <c r="R86" s="43">
        <v>56</v>
      </c>
      <c r="S86" s="47">
        <v>1</v>
      </c>
      <c r="T86" s="45">
        <v>2</v>
      </c>
      <c r="U86" s="45">
        <v>1</v>
      </c>
      <c r="V86" s="15">
        <v>39</v>
      </c>
      <c r="W86" s="48">
        <v>122.67342764411029</v>
      </c>
      <c r="X86" s="48">
        <v>102.8363045050803</v>
      </c>
    </row>
    <row r="87" spans="1:24" ht="12.75" customHeight="1">
      <c r="A87" s="15">
        <v>12</v>
      </c>
      <c r="B87" s="15"/>
      <c r="C87" s="16" t="s">
        <v>10</v>
      </c>
      <c r="D87" s="15">
        <v>960</v>
      </c>
      <c r="E87" s="42">
        <v>37704</v>
      </c>
      <c r="F87" s="15" t="s">
        <v>6</v>
      </c>
      <c r="G87" s="15" t="s">
        <v>7</v>
      </c>
      <c r="H87" s="15">
        <v>107</v>
      </c>
      <c r="I87" s="43">
        <v>240</v>
      </c>
      <c r="J87" s="44">
        <v>0.95</v>
      </c>
      <c r="K87" s="45">
        <v>26.842105263157894</v>
      </c>
      <c r="L87" s="45">
        <v>53.42309974342526</v>
      </c>
      <c r="M87" s="45">
        <v>14.339884667972044</v>
      </c>
      <c r="N87" s="46">
        <v>4.649122807017544</v>
      </c>
      <c r="O87" s="45">
        <v>27.9</v>
      </c>
      <c r="P87" s="43">
        <v>54</v>
      </c>
      <c r="Q87" s="45">
        <v>32.3</v>
      </c>
      <c r="R87" s="43">
        <v>48</v>
      </c>
      <c r="S87" s="47">
        <v>1</v>
      </c>
      <c r="T87" s="45">
        <v>1</v>
      </c>
      <c r="U87" s="45">
        <v>1</v>
      </c>
      <c r="V87" s="15">
        <v>36</v>
      </c>
      <c r="W87" s="48">
        <v>121.95602989995837</v>
      </c>
      <c r="X87" s="48">
        <v>102.23491482937241</v>
      </c>
    </row>
    <row r="88" spans="1:24" ht="12.75" customHeight="1">
      <c r="A88" s="15">
        <v>4</v>
      </c>
      <c r="B88" s="15"/>
      <c r="C88" s="16" t="s">
        <v>10</v>
      </c>
      <c r="D88" s="15">
        <v>953</v>
      </c>
      <c r="E88" s="42">
        <v>37702</v>
      </c>
      <c r="F88" s="15" t="s">
        <v>6</v>
      </c>
      <c r="G88" s="15" t="s">
        <v>7</v>
      </c>
      <c r="H88" s="15">
        <v>97</v>
      </c>
      <c r="I88" s="43">
        <v>217</v>
      </c>
      <c r="J88" s="44">
        <v>0.8571428571428571</v>
      </c>
      <c r="K88" s="45">
        <v>22.63157894736842</v>
      </c>
      <c r="L88" s="45">
        <v>56.153966206896555</v>
      </c>
      <c r="M88" s="45">
        <v>12.708529194192378</v>
      </c>
      <c r="N88" s="46">
        <v>4.298245614035088</v>
      </c>
      <c r="O88" s="45">
        <v>21.6</v>
      </c>
      <c r="P88" s="43">
        <v>64</v>
      </c>
      <c r="Q88" s="45">
        <v>23.1</v>
      </c>
      <c r="R88" s="43">
        <v>62</v>
      </c>
      <c r="S88" s="47">
        <v>1</v>
      </c>
      <c r="T88" s="45">
        <v>1</v>
      </c>
      <c r="U88" s="45">
        <v>1</v>
      </c>
      <c r="V88" s="15">
        <v>39</v>
      </c>
      <c r="W88" s="48">
        <v>121.9056706614813</v>
      </c>
      <c r="X88" s="48">
        <v>102.19269902043865</v>
      </c>
    </row>
    <row r="89" spans="1:24" ht="12.75" customHeight="1">
      <c r="A89" s="15">
        <v>9</v>
      </c>
      <c r="B89" s="15"/>
      <c r="C89" s="16" t="s">
        <v>10</v>
      </c>
      <c r="D89" s="15">
        <v>896</v>
      </c>
      <c r="E89" s="42">
        <v>37658</v>
      </c>
      <c r="F89" s="15" t="s">
        <v>6</v>
      </c>
      <c r="G89" s="15" t="s">
        <v>7</v>
      </c>
      <c r="H89" s="15">
        <v>99</v>
      </c>
      <c r="I89" s="43">
        <v>226</v>
      </c>
      <c r="J89" s="44">
        <v>0.9071428571428571</v>
      </c>
      <c r="K89" s="45">
        <v>25.789473684210527</v>
      </c>
      <c r="L89" s="45">
        <v>52.03853535741737</v>
      </c>
      <c r="M89" s="45">
        <v>13.420464381649744</v>
      </c>
      <c r="N89" s="46">
        <v>4.56140350877193</v>
      </c>
      <c r="O89" s="45">
        <v>27.1</v>
      </c>
      <c r="P89" s="43">
        <v>56</v>
      </c>
      <c r="Q89" s="45">
        <v>30.5</v>
      </c>
      <c r="R89" s="43">
        <v>50</v>
      </c>
      <c r="S89" s="47">
        <v>1</v>
      </c>
      <c r="T89" s="45">
        <v>1.5</v>
      </c>
      <c r="U89" s="45">
        <v>1</v>
      </c>
      <c r="V89" s="15">
        <v>35</v>
      </c>
      <c r="W89" s="48">
        <v>116.85604299025812</v>
      </c>
      <c r="X89" s="48">
        <v>97.95963030451682</v>
      </c>
    </row>
    <row r="90" spans="1:24" ht="12.75" customHeight="1">
      <c r="A90" s="15">
        <v>6</v>
      </c>
      <c r="B90" s="15"/>
      <c r="C90" s="16" t="s">
        <v>10</v>
      </c>
      <c r="D90" s="15">
        <v>961</v>
      </c>
      <c r="E90" s="42">
        <v>37704</v>
      </c>
      <c r="F90" s="15" t="s">
        <v>6</v>
      </c>
      <c r="G90" s="15" t="s">
        <v>7</v>
      </c>
      <c r="H90" s="15">
        <v>111</v>
      </c>
      <c r="I90" s="43">
        <v>215</v>
      </c>
      <c r="J90" s="44">
        <v>0.7428571428571429</v>
      </c>
      <c r="K90" s="45">
        <v>22.105263157894736</v>
      </c>
      <c r="L90" s="45">
        <v>59.23092678660669</v>
      </c>
      <c r="M90" s="45">
        <v>13.093152237039373</v>
      </c>
      <c r="N90" s="46">
        <v>4.912280701754385</v>
      </c>
      <c r="O90" s="45">
        <v>21.3</v>
      </c>
      <c r="P90" s="43">
        <v>64</v>
      </c>
      <c r="Q90" s="45">
        <v>24.3</v>
      </c>
      <c r="R90" s="43">
        <v>60</v>
      </c>
      <c r="S90" s="47">
        <v>1</v>
      </c>
      <c r="T90" s="45">
        <v>1.5</v>
      </c>
      <c r="U90" s="45">
        <v>1</v>
      </c>
      <c r="V90" s="15">
        <v>37</v>
      </c>
      <c r="W90" s="48">
        <v>116.1931603266036</v>
      </c>
      <c r="X90" s="48">
        <v>97.40394025199396</v>
      </c>
    </row>
    <row r="91" spans="1:24" ht="12.75" customHeight="1">
      <c r="A91" s="15">
        <v>8</v>
      </c>
      <c r="B91" s="15"/>
      <c r="C91" s="16" t="s">
        <v>10</v>
      </c>
      <c r="D91" s="15">
        <v>965</v>
      </c>
      <c r="E91" s="42">
        <v>37704</v>
      </c>
      <c r="F91" s="15" t="s">
        <v>6</v>
      </c>
      <c r="G91" s="15" t="s">
        <v>7</v>
      </c>
      <c r="H91" s="15">
        <v>92</v>
      </c>
      <c r="I91" s="43">
        <v>214</v>
      </c>
      <c r="J91" s="44">
        <v>0.8714285714285714</v>
      </c>
      <c r="K91" s="45">
        <v>26.31578947368421</v>
      </c>
      <c r="L91" s="45">
        <v>51.089443413173655</v>
      </c>
      <c r="M91" s="45">
        <v>13.444590371887802</v>
      </c>
      <c r="N91" s="46">
        <v>4.7368421052631575</v>
      </c>
      <c r="O91" s="45">
        <v>25.3</v>
      </c>
      <c r="P91" s="43">
        <v>58</v>
      </c>
      <c r="Q91" s="45">
        <v>28</v>
      </c>
      <c r="R91" s="43">
        <v>54</v>
      </c>
      <c r="S91" s="47">
        <v>1</v>
      </c>
      <c r="T91" s="45">
        <v>1.5</v>
      </c>
      <c r="U91" s="45">
        <v>1</v>
      </c>
      <c r="V91" s="15">
        <v>37</v>
      </c>
      <c r="W91" s="48">
        <v>113.36144419431811</v>
      </c>
      <c r="X91" s="48">
        <v>95.03013177493345</v>
      </c>
    </row>
    <row r="92" spans="1:24" ht="12.75" customHeight="1">
      <c r="A92" s="15">
        <v>16</v>
      </c>
      <c r="B92" s="15"/>
      <c r="C92" s="16" t="s">
        <v>10</v>
      </c>
      <c r="D92" s="15">
        <v>976</v>
      </c>
      <c r="E92" s="42">
        <v>37708</v>
      </c>
      <c r="F92" s="15" t="s">
        <v>9</v>
      </c>
      <c r="G92" s="15" t="s">
        <v>7</v>
      </c>
      <c r="H92" s="15">
        <v>121</v>
      </c>
      <c r="I92" s="43">
        <v>260</v>
      </c>
      <c r="J92" s="44">
        <v>0.9928571428571429</v>
      </c>
      <c r="K92" s="45">
        <v>19.473684210526315</v>
      </c>
      <c r="L92" s="45">
        <v>50.09174280303031</v>
      </c>
      <c r="M92" s="45">
        <v>9.754707809011164</v>
      </c>
      <c r="N92" s="46">
        <v>4.035087719298245</v>
      </c>
      <c r="O92" s="45">
        <v>25.6</v>
      </c>
      <c r="P92" s="43">
        <v>58</v>
      </c>
      <c r="Q92" s="45">
        <v>26.5</v>
      </c>
      <c r="R92" s="43">
        <v>56</v>
      </c>
      <c r="S92" s="47">
        <v>1</v>
      </c>
      <c r="T92" s="45">
        <v>2</v>
      </c>
      <c r="U92" s="45">
        <v>1</v>
      </c>
      <c r="V92" s="15">
        <v>40</v>
      </c>
      <c r="W92" s="48">
        <v>111.4806106846662</v>
      </c>
      <c r="X92" s="48">
        <v>93.45344176768062</v>
      </c>
    </row>
    <row r="93" spans="1:24" ht="12.75" customHeight="1">
      <c r="A93" s="15">
        <v>3</v>
      </c>
      <c r="B93" s="15"/>
      <c r="C93" s="16" t="s">
        <v>10</v>
      </c>
      <c r="D93" s="15">
        <v>915</v>
      </c>
      <c r="E93" s="42">
        <v>37695</v>
      </c>
      <c r="F93" s="15" t="s">
        <v>8</v>
      </c>
      <c r="G93" s="15" t="s">
        <v>7</v>
      </c>
      <c r="H93" s="15">
        <v>120</v>
      </c>
      <c r="I93" s="43">
        <v>233</v>
      </c>
      <c r="J93" s="44">
        <v>0.8071428571428572</v>
      </c>
      <c r="K93" s="45">
        <v>22.105263157894736</v>
      </c>
      <c r="L93" s="45">
        <v>60.32796091205212</v>
      </c>
      <c r="M93" s="45">
        <v>13.335654517400995</v>
      </c>
      <c r="N93" s="46">
        <v>5.175438596491229</v>
      </c>
      <c r="O93" s="45">
        <v>25.7</v>
      </c>
      <c r="P93" s="43">
        <v>58</v>
      </c>
      <c r="Q93" s="45">
        <v>29.7</v>
      </c>
      <c r="R93" s="43">
        <v>50</v>
      </c>
      <c r="S93" s="47">
        <v>1</v>
      </c>
      <c r="T93" s="45">
        <v>1</v>
      </c>
      <c r="U93" s="45">
        <v>1</v>
      </c>
      <c r="V93" s="15">
        <v>39</v>
      </c>
      <c r="W93" s="48">
        <v>111.47294388414034</v>
      </c>
      <c r="X93" s="48">
        <v>93.44701474066588</v>
      </c>
    </row>
    <row r="94" spans="1:24" ht="12.75" customHeight="1">
      <c r="A94" s="15">
        <v>17</v>
      </c>
      <c r="B94" s="15"/>
      <c r="C94" s="16" t="s">
        <v>10</v>
      </c>
      <c r="D94" s="15">
        <v>930</v>
      </c>
      <c r="E94" s="42">
        <v>37697</v>
      </c>
      <c r="F94" s="15" t="s">
        <v>8</v>
      </c>
      <c r="G94" s="15" t="s">
        <v>7</v>
      </c>
      <c r="H94" s="15">
        <v>113</v>
      </c>
      <c r="I94" s="43">
        <v>228</v>
      </c>
      <c r="J94" s="44">
        <v>0.8214285714285714</v>
      </c>
      <c r="K94" s="45">
        <v>18.42105263157895</v>
      </c>
      <c r="L94" s="45">
        <v>53.414381754385964</v>
      </c>
      <c r="M94" s="45">
        <v>9.839491375807942</v>
      </c>
      <c r="N94" s="46">
        <v>4.385964912280702</v>
      </c>
      <c r="O94" s="45">
        <v>26.9</v>
      </c>
      <c r="P94" s="43">
        <v>56</v>
      </c>
      <c r="Q94" s="45">
        <v>26.2</v>
      </c>
      <c r="R94" s="43">
        <v>58</v>
      </c>
      <c r="S94" s="47">
        <v>1</v>
      </c>
      <c r="T94" s="45">
        <v>1</v>
      </c>
      <c r="U94" s="45">
        <v>1</v>
      </c>
      <c r="V94" s="15">
        <v>38</v>
      </c>
      <c r="W94" s="48">
        <v>105.18753943806887</v>
      </c>
      <c r="X94" s="48">
        <v>88.17800271445122</v>
      </c>
    </row>
    <row r="95" spans="1:24" ht="12.75" customHeight="1">
      <c r="A95" s="15">
        <v>5</v>
      </c>
      <c r="B95" s="15"/>
      <c r="C95" s="16" t="s">
        <v>10</v>
      </c>
      <c r="D95" s="15">
        <v>959</v>
      </c>
      <c r="E95" s="42">
        <v>37704</v>
      </c>
      <c r="F95" s="15" t="s">
        <v>6</v>
      </c>
      <c r="G95" s="15" t="s">
        <v>7</v>
      </c>
      <c r="H95" s="15">
        <v>110</v>
      </c>
      <c r="I95" s="43">
        <v>221</v>
      </c>
      <c r="J95" s="44">
        <v>0.7928571428571428</v>
      </c>
      <c r="K95" s="45">
        <v>20.526315789473685</v>
      </c>
      <c r="L95" s="45">
        <v>53.180905555555555</v>
      </c>
      <c r="M95" s="45">
        <v>10.916080614035089</v>
      </c>
      <c r="N95" s="46">
        <v>4.649122807017544</v>
      </c>
      <c r="O95" s="45">
        <v>25.8</v>
      </c>
      <c r="P95" s="43">
        <v>58</v>
      </c>
      <c r="Q95" s="45">
        <v>27.5</v>
      </c>
      <c r="R95" s="43">
        <v>56</v>
      </c>
      <c r="S95" s="47">
        <v>1</v>
      </c>
      <c r="T95" s="45">
        <v>1.5</v>
      </c>
      <c r="U95" s="45">
        <v>1</v>
      </c>
      <c r="V95" s="15">
        <v>37</v>
      </c>
      <c r="W95" s="48">
        <v>104.5822422556391</v>
      </c>
      <c r="X95" s="48">
        <v>87.67058618127177</v>
      </c>
    </row>
    <row r="96" spans="1:24" ht="12.75" customHeight="1">
      <c r="A96" s="15">
        <v>18</v>
      </c>
      <c r="B96" s="15"/>
      <c r="C96" s="16" t="s">
        <v>10</v>
      </c>
      <c r="D96" s="15">
        <v>942</v>
      </c>
      <c r="E96" s="42">
        <v>37700</v>
      </c>
      <c r="F96" s="15" t="s">
        <v>6</v>
      </c>
      <c r="G96" s="15" t="s">
        <v>7</v>
      </c>
      <c r="H96" s="15">
        <v>115</v>
      </c>
      <c r="I96" s="43">
        <v>228</v>
      </c>
      <c r="J96" s="44">
        <v>0.8071428571428572</v>
      </c>
      <c r="K96" s="45">
        <v>22.105263157894736</v>
      </c>
      <c r="L96" s="45">
        <v>52.53269818488813</v>
      </c>
      <c r="M96" s="45">
        <v>11.612491177712114</v>
      </c>
      <c r="N96" s="46">
        <v>4.12280701754386</v>
      </c>
      <c r="O96" s="45">
        <v>23.8</v>
      </c>
      <c r="P96" s="43">
        <v>60</v>
      </c>
      <c r="Q96" s="45">
        <v>28.1</v>
      </c>
      <c r="R96" s="43">
        <v>54</v>
      </c>
      <c r="S96" s="47">
        <v>1</v>
      </c>
      <c r="T96" s="45">
        <v>1</v>
      </c>
      <c r="U96" s="45">
        <v>1</v>
      </c>
      <c r="V96" s="15">
        <v>37</v>
      </c>
      <c r="W96" s="48">
        <v>100.96976420959533</v>
      </c>
      <c r="X96" s="48">
        <v>84.64227027378264</v>
      </c>
    </row>
    <row r="97" spans="1:24" ht="12.75" customHeight="1">
      <c r="A97" s="15">
        <v>10</v>
      </c>
      <c r="B97" s="15"/>
      <c r="C97" s="16" t="s">
        <v>10</v>
      </c>
      <c r="D97" s="15">
        <v>929</v>
      </c>
      <c r="E97" s="42">
        <v>37697</v>
      </c>
      <c r="F97" s="15" t="s">
        <v>8</v>
      </c>
      <c r="G97" s="15" t="s">
        <v>7</v>
      </c>
      <c r="H97" s="15">
        <v>115</v>
      </c>
      <c r="I97" s="43">
        <v>200</v>
      </c>
      <c r="J97" s="44">
        <v>0.6071428571428571</v>
      </c>
      <c r="K97" s="45">
        <v>23.684210526315788</v>
      </c>
      <c r="L97" s="45">
        <v>47.46336933552476</v>
      </c>
      <c r="M97" s="45">
        <v>11.241324316308495</v>
      </c>
      <c r="N97" s="46">
        <v>4.912280701754385</v>
      </c>
      <c r="O97" s="45">
        <v>23</v>
      </c>
      <c r="P97" s="43">
        <v>62</v>
      </c>
      <c r="Q97" s="45">
        <v>23.1</v>
      </c>
      <c r="R97" s="43">
        <v>62</v>
      </c>
      <c r="S97" s="47">
        <v>1</v>
      </c>
      <c r="T97" s="45">
        <v>1.5</v>
      </c>
      <c r="U97" s="45">
        <v>1</v>
      </c>
      <c r="V97" s="15">
        <v>34</v>
      </c>
      <c r="W97" s="48">
        <v>99.79299150082295</v>
      </c>
      <c r="X97" s="48">
        <v>83.65578967291721</v>
      </c>
    </row>
    <row r="98" spans="1:24" s="90" customFormat="1" ht="12.75" customHeight="1" thickBot="1">
      <c r="A98" s="93">
        <v>19</v>
      </c>
      <c r="B98" s="93"/>
      <c r="C98" s="20" t="s">
        <v>10</v>
      </c>
      <c r="D98" s="162">
        <v>967</v>
      </c>
      <c r="E98" s="163">
        <v>37706</v>
      </c>
      <c r="F98" s="162" t="s">
        <v>6</v>
      </c>
      <c r="G98" s="162" t="s">
        <v>7</v>
      </c>
      <c r="H98" s="162">
        <v>101</v>
      </c>
      <c r="I98" s="137" t="s">
        <v>38</v>
      </c>
      <c r="J98" s="164" t="s">
        <v>38</v>
      </c>
      <c r="K98" s="136" t="s">
        <v>38</v>
      </c>
      <c r="L98" s="136" t="s">
        <v>38</v>
      </c>
      <c r="M98" s="136" t="s">
        <v>38</v>
      </c>
      <c r="N98" s="165" t="s">
        <v>38</v>
      </c>
      <c r="O98" s="97" t="s">
        <v>38</v>
      </c>
      <c r="P98" s="95" t="s">
        <v>38</v>
      </c>
      <c r="Q98" s="97" t="s">
        <v>38</v>
      </c>
      <c r="R98" s="95" t="s">
        <v>38</v>
      </c>
      <c r="S98" s="166" t="s">
        <v>38</v>
      </c>
      <c r="T98" s="137" t="s">
        <v>38</v>
      </c>
      <c r="U98" s="137" t="s">
        <v>38</v>
      </c>
      <c r="V98" s="162" t="s">
        <v>38</v>
      </c>
      <c r="W98" s="114" t="s">
        <v>38</v>
      </c>
      <c r="X98" s="114" t="s">
        <v>38</v>
      </c>
    </row>
    <row r="99" spans="1:24" s="168" customFormat="1" ht="12.75" customHeight="1" thickTop="1">
      <c r="A99" s="145"/>
      <c r="B99" s="145"/>
      <c r="C99" s="146" t="s">
        <v>75</v>
      </c>
      <c r="D99" s="145"/>
      <c r="E99" s="147"/>
      <c r="F99" s="145"/>
      <c r="G99" s="145"/>
      <c r="H99" s="119">
        <f>SUM(H80:H98)/19</f>
        <v>113.05263157894737</v>
      </c>
      <c r="I99" s="119">
        <f>SUM(I80:I98)/19</f>
        <v>220.73684210526315</v>
      </c>
      <c r="J99" s="120">
        <f>SUM(J80:J97)/18</f>
        <v>0.851984126984127</v>
      </c>
      <c r="K99" s="121">
        <f>SUM(K80:K97)/18</f>
        <v>24.70760233918129</v>
      </c>
      <c r="L99" s="121">
        <f>SUM(L80:L98)/18</f>
        <v>54.78824738148449</v>
      </c>
      <c r="M99" s="121">
        <f>SUM(M80:M97)/18</f>
        <v>13.531106655795831</v>
      </c>
      <c r="N99" s="121">
        <f>SUM(N80:N97)/18</f>
        <v>4.775828460038986</v>
      </c>
      <c r="O99" s="121">
        <f>SUM(O80:O97)/18</f>
        <v>24.944444444444443</v>
      </c>
      <c r="P99" s="119">
        <v>58</v>
      </c>
      <c r="Q99" s="121">
        <f>SUM(Q80:Q97)/18</f>
        <v>27.36666666666667</v>
      </c>
      <c r="R99" s="119">
        <v>56</v>
      </c>
      <c r="S99" s="121">
        <f aca="true" t="shared" si="6" ref="S99:X99">SUM(S80:S97)/18</f>
        <v>1</v>
      </c>
      <c r="T99" s="121">
        <f t="shared" si="6"/>
        <v>1.3888888888888888</v>
      </c>
      <c r="U99" s="121">
        <f t="shared" si="6"/>
        <v>1</v>
      </c>
      <c r="V99" s="119">
        <f t="shared" si="6"/>
        <v>37.44444444444444</v>
      </c>
      <c r="W99" s="120">
        <f t="shared" si="6"/>
        <v>118.49678808238689</v>
      </c>
      <c r="X99" s="120">
        <f t="shared" si="6"/>
        <v>99.3350558155645</v>
      </c>
    </row>
    <row r="100" spans="1:24" s="168" customFormat="1" ht="12.75" customHeight="1">
      <c r="A100" s="169"/>
      <c r="B100" s="169"/>
      <c r="C100" s="170"/>
      <c r="D100" s="169"/>
      <c r="E100" s="171"/>
      <c r="F100" s="169"/>
      <c r="G100" s="169"/>
      <c r="H100" s="129"/>
      <c r="I100" s="129"/>
      <c r="J100" s="129"/>
      <c r="K100" s="131"/>
      <c r="L100" s="131"/>
      <c r="M100" s="131"/>
      <c r="N100" s="131"/>
      <c r="O100" s="143"/>
      <c r="P100" s="133"/>
      <c r="Q100" s="143"/>
      <c r="R100" s="172"/>
      <c r="S100" s="142"/>
      <c r="T100" s="131"/>
      <c r="U100" s="131"/>
      <c r="V100" s="129"/>
      <c r="W100" s="130"/>
      <c r="X100" s="130"/>
    </row>
    <row r="101" spans="1:24" ht="12.75" customHeight="1">
      <c r="A101" s="15"/>
      <c r="B101" s="15"/>
      <c r="C101" s="16"/>
      <c r="D101" s="15"/>
      <c r="E101" s="17"/>
      <c r="F101" s="15"/>
      <c r="G101" s="15"/>
      <c r="H101" s="15"/>
      <c r="I101" s="15"/>
      <c r="J101" s="16"/>
      <c r="K101" s="18" t="s">
        <v>67</v>
      </c>
      <c r="L101" s="19"/>
      <c r="M101" s="18" t="s">
        <v>48</v>
      </c>
      <c r="N101" s="18" t="s">
        <v>70</v>
      </c>
      <c r="O101" s="20"/>
      <c r="P101" s="21" t="s">
        <v>62</v>
      </c>
      <c r="Q101" s="20"/>
      <c r="R101" s="50"/>
      <c r="S101" s="51"/>
      <c r="T101" s="52" t="s">
        <v>63</v>
      </c>
      <c r="U101" s="53"/>
      <c r="V101" s="19" t="s">
        <v>64</v>
      </c>
      <c r="W101" s="49"/>
      <c r="X101" s="15"/>
    </row>
    <row r="102" spans="1:24" ht="12.75" customHeight="1">
      <c r="A102" s="18" t="s">
        <v>0</v>
      </c>
      <c r="B102" s="18"/>
      <c r="C102" s="19" t="s">
        <v>1</v>
      </c>
      <c r="D102" s="18" t="s">
        <v>2</v>
      </c>
      <c r="E102" s="18" t="s">
        <v>4</v>
      </c>
      <c r="F102" s="18" t="s">
        <v>54</v>
      </c>
      <c r="G102" s="18" t="s">
        <v>3</v>
      </c>
      <c r="H102" s="18" t="s">
        <v>51</v>
      </c>
      <c r="I102" s="18" t="s">
        <v>53</v>
      </c>
      <c r="J102" s="18" t="s">
        <v>39</v>
      </c>
      <c r="K102" s="18" t="s">
        <v>68</v>
      </c>
      <c r="L102" s="19" t="s">
        <v>61</v>
      </c>
      <c r="M102" s="19" t="s">
        <v>69</v>
      </c>
      <c r="N102" s="24" t="s">
        <v>71</v>
      </c>
      <c r="O102" s="18" t="s">
        <v>41</v>
      </c>
      <c r="P102" s="19"/>
      <c r="Q102" s="18" t="s">
        <v>42</v>
      </c>
      <c r="R102" s="19"/>
      <c r="S102" s="54" t="s">
        <v>56</v>
      </c>
      <c r="T102" s="55" t="s">
        <v>57</v>
      </c>
      <c r="U102" s="55" t="s">
        <v>59</v>
      </c>
      <c r="V102" s="18" t="s">
        <v>65</v>
      </c>
      <c r="W102" s="62" t="s">
        <v>45</v>
      </c>
      <c r="X102" s="18" t="s">
        <v>46</v>
      </c>
    </row>
    <row r="103" spans="1:24" ht="12.75" customHeight="1" thickBot="1">
      <c r="A103" s="196" t="s">
        <v>5</v>
      </c>
      <c r="B103" s="196"/>
      <c r="C103" s="197"/>
      <c r="D103" s="27"/>
      <c r="E103" s="28"/>
      <c r="F103" s="29" t="s">
        <v>55</v>
      </c>
      <c r="G103" s="27"/>
      <c r="H103" s="29" t="s">
        <v>52</v>
      </c>
      <c r="I103" s="29" t="s">
        <v>52</v>
      </c>
      <c r="J103" s="29" t="s">
        <v>40</v>
      </c>
      <c r="K103" s="29" t="s">
        <v>43</v>
      </c>
      <c r="L103" s="29" t="s">
        <v>43</v>
      </c>
      <c r="M103" s="29" t="s">
        <v>43</v>
      </c>
      <c r="N103" s="30" t="s">
        <v>43</v>
      </c>
      <c r="O103" s="31" t="s">
        <v>44</v>
      </c>
      <c r="P103" s="31" t="s">
        <v>50</v>
      </c>
      <c r="Q103" s="31" t="s">
        <v>44</v>
      </c>
      <c r="R103" s="31" t="s">
        <v>50</v>
      </c>
      <c r="S103" s="32" t="s">
        <v>49</v>
      </c>
      <c r="T103" s="33" t="s">
        <v>58</v>
      </c>
      <c r="U103" s="33" t="s">
        <v>60</v>
      </c>
      <c r="V103" s="29" t="s">
        <v>66</v>
      </c>
      <c r="W103" s="86"/>
      <c r="X103" s="29" t="s">
        <v>47</v>
      </c>
    </row>
    <row r="104" spans="1:24" ht="12.75" customHeight="1" thickTop="1">
      <c r="A104" s="15">
        <v>22</v>
      </c>
      <c r="B104" s="15"/>
      <c r="C104" s="16" t="s">
        <v>11</v>
      </c>
      <c r="D104" s="15">
        <v>213</v>
      </c>
      <c r="E104" s="42">
        <v>37701</v>
      </c>
      <c r="F104" s="15" t="s">
        <v>6</v>
      </c>
      <c r="G104" s="15" t="s">
        <v>7</v>
      </c>
      <c r="H104" s="15">
        <v>110</v>
      </c>
      <c r="I104" s="43">
        <v>241</v>
      </c>
      <c r="J104" s="44">
        <v>0.9357142857142857</v>
      </c>
      <c r="K104" s="45">
        <v>26.842105263157894</v>
      </c>
      <c r="L104" s="45">
        <v>55.76775697940503</v>
      </c>
      <c r="M104" s="45">
        <v>14.969240031313982</v>
      </c>
      <c r="N104" s="46">
        <v>5</v>
      </c>
      <c r="O104" s="38">
        <v>23.6</v>
      </c>
      <c r="P104" s="36">
        <v>60</v>
      </c>
      <c r="Q104" s="38">
        <v>25.7</v>
      </c>
      <c r="R104" s="36">
        <v>58</v>
      </c>
      <c r="S104" s="47">
        <v>1</v>
      </c>
      <c r="T104" s="45">
        <v>1.5</v>
      </c>
      <c r="U104" s="45">
        <v>1</v>
      </c>
      <c r="V104" s="15">
        <v>38</v>
      </c>
      <c r="W104" s="48">
        <v>130.96981726811305</v>
      </c>
      <c r="X104" s="48">
        <v>109.79111180158692</v>
      </c>
    </row>
    <row r="105" spans="1:24" ht="12.75" customHeight="1">
      <c r="A105" s="15">
        <v>21</v>
      </c>
      <c r="B105" s="15"/>
      <c r="C105" s="16" t="s">
        <v>11</v>
      </c>
      <c r="D105" s="15">
        <v>203</v>
      </c>
      <c r="E105" s="42">
        <v>37661</v>
      </c>
      <c r="F105" s="15" t="s">
        <v>6</v>
      </c>
      <c r="G105" s="15" t="s">
        <v>7</v>
      </c>
      <c r="H105" s="15">
        <v>153</v>
      </c>
      <c r="I105" s="43">
        <v>281</v>
      </c>
      <c r="J105" s="44">
        <v>0.9142857142857143</v>
      </c>
      <c r="K105" s="45">
        <v>31.05263157894737</v>
      </c>
      <c r="L105" s="45">
        <v>50.219944444444444</v>
      </c>
      <c r="M105" s="45">
        <v>15.594614327485381</v>
      </c>
      <c r="N105" s="46">
        <v>4.385964912280702</v>
      </c>
      <c r="O105" s="45">
        <v>24.9</v>
      </c>
      <c r="P105" s="43">
        <v>60</v>
      </c>
      <c r="Q105" s="45">
        <v>26.8</v>
      </c>
      <c r="R105" s="43">
        <v>56</v>
      </c>
      <c r="S105" s="47">
        <v>1</v>
      </c>
      <c r="T105" s="45">
        <v>1.5</v>
      </c>
      <c r="U105" s="45">
        <v>1</v>
      </c>
      <c r="V105" s="15">
        <v>39</v>
      </c>
      <c r="W105" s="48">
        <v>129.02945981620718</v>
      </c>
      <c r="X105" s="48">
        <v>108.16452327622363</v>
      </c>
    </row>
    <row r="106" spans="1:24" ht="12.75" customHeight="1">
      <c r="A106" s="34">
        <v>20</v>
      </c>
      <c r="B106" s="34"/>
      <c r="C106" s="56" t="s">
        <v>11</v>
      </c>
      <c r="D106" s="34">
        <v>209</v>
      </c>
      <c r="E106" s="35">
        <v>37696</v>
      </c>
      <c r="F106" s="34" t="s">
        <v>6</v>
      </c>
      <c r="G106" s="34" t="s">
        <v>7</v>
      </c>
      <c r="H106" s="34">
        <v>127</v>
      </c>
      <c r="I106" s="36">
        <v>232</v>
      </c>
      <c r="J106" s="37">
        <v>0.75</v>
      </c>
      <c r="K106" s="38">
        <v>28.94736842105263</v>
      </c>
      <c r="L106" s="38">
        <v>54.342736842105275</v>
      </c>
      <c r="M106" s="38">
        <v>15.730792243767317</v>
      </c>
      <c r="N106" s="39">
        <v>4.56140350877193</v>
      </c>
      <c r="O106" s="38">
        <v>26.6</v>
      </c>
      <c r="P106" s="36">
        <v>56</v>
      </c>
      <c r="Q106" s="38">
        <v>27.8</v>
      </c>
      <c r="R106" s="36">
        <v>56</v>
      </c>
      <c r="S106" s="40">
        <v>1</v>
      </c>
      <c r="T106" s="38">
        <v>1.5</v>
      </c>
      <c r="U106" s="38">
        <v>1.5</v>
      </c>
      <c r="V106" s="34">
        <v>40</v>
      </c>
      <c r="W106" s="41">
        <v>122.16878301015699</v>
      </c>
      <c r="X106" s="41">
        <v>102.41326432237152</v>
      </c>
    </row>
    <row r="107" spans="1:24" ht="12.75" customHeight="1">
      <c r="A107" s="15">
        <v>24</v>
      </c>
      <c r="B107" s="15"/>
      <c r="C107" s="16" t="s">
        <v>11</v>
      </c>
      <c r="D107" s="15">
        <v>218</v>
      </c>
      <c r="E107" s="42">
        <v>37708</v>
      </c>
      <c r="F107" s="15" t="s">
        <v>6</v>
      </c>
      <c r="G107" s="15" t="s">
        <v>7</v>
      </c>
      <c r="H107" s="15">
        <v>104</v>
      </c>
      <c r="I107" s="43">
        <v>223</v>
      </c>
      <c r="J107" s="44">
        <v>0.85</v>
      </c>
      <c r="K107" s="45">
        <v>26.31578947368421</v>
      </c>
      <c r="L107" s="45">
        <v>50.79780187265918</v>
      </c>
      <c r="M107" s="45">
        <v>13.367842598068204</v>
      </c>
      <c r="N107" s="46">
        <v>4.385964912280702</v>
      </c>
      <c r="O107" s="45">
        <v>24.4</v>
      </c>
      <c r="P107" s="43">
        <v>60</v>
      </c>
      <c r="Q107" s="45">
        <v>24.9</v>
      </c>
      <c r="R107" s="43">
        <v>58</v>
      </c>
      <c r="S107" s="47">
        <v>1</v>
      </c>
      <c r="T107" s="45">
        <v>1.5</v>
      </c>
      <c r="U107" s="45">
        <v>1</v>
      </c>
      <c r="V107" s="15">
        <v>39</v>
      </c>
      <c r="W107" s="48">
        <v>119.76523004139563</v>
      </c>
      <c r="X107" s="48">
        <v>100.39838212875819</v>
      </c>
    </row>
    <row r="108" spans="1:24" ht="12.75" customHeight="1">
      <c r="A108" s="15">
        <v>25</v>
      </c>
      <c r="B108" s="15"/>
      <c r="C108" s="16" t="s">
        <v>11</v>
      </c>
      <c r="D108" s="15">
        <v>201</v>
      </c>
      <c r="E108" s="42">
        <v>37660</v>
      </c>
      <c r="F108" s="15" t="s">
        <v>6</v>
      </c>
      <c r="G108" s="15" t="s">
        <v>7</v>
      </c>
      <c r="H108" s="15">
        <v>109</v>
      </c>
      <c r="I108" s="43">
        <v>232</v>
      </c>
      <c r="J108" s="44">
        <v>0.8785714285714286</v>
      </c>
      <c r="K108" s="45">
        <v>21.57894736842105</v>
      </c>
      <c r="L108" s="45">
        <v>45.69623488773747</v>
      </c>
      <c r="M108" s="45">
        <v>9.860766475774927</v>
      </c>
      <c r="N108" s="46">
        <v>4.473684210526316</v>
      </c>
      <c r="O108" s="45">
        <v>24.2</v>
      </c>
      <c r="P108" s="43">
        <v>60</v>
      </c>
      <c r="Q108" s="45">
        <v>24.4</v>
      </c>
      <c r="R108" s="43">
        <v>60</v>
      </c>
      <c r="S108" s="47">
        <v>1</v>
      </c>
      <c r="T108" s="45">
        <v>1</v>
      </c>
      <c r="U108" s="45">
        <v>2</v>
      </c>
      <c r="V108" s="15">
        <v>41</v>
      </c>
      <c r="W108" s="48">
        <v>108.55208845949069</v>
      </c>
      <c r="X108" s="48">
        <v>90.99848139784616</v>
      </c>
    </row>
    <row r="109" spans="1:24" ht="12.75" customHeight="1" thickBot="1">
      <c r="A109" s="93">
        <v>23</v>
      </c>
      <c r="B109" s="93"/>
      <c r="C109" s="20" t="s">
        <v>11</v>
      </c>
      <c r="D109" s="93">
        <v>202</v>
      </c>
      <c r="E109" s="94">
        <v>37660</v>
      </c>
      <c r="F109" s="93" t="s">
        <v>6</v>
      </c>
      <c r="G109" s="93" t="s">
        <v>7</v>
      </c>
      <c r="H109" s="93">
        <v>134</v>
      </c>
      <c r="I109" s="95">
        <v>221</v>
      </c>
      <c r="J109" s="96">
        <v>0.6214285714285714</v>
      </c>
      <c r="K109" s="97">
        <v>26.842105263157894</v>
      </c>
      <c r="L109" s="97">
        <v>53.29561096537252</v>
      </c>
      <c r="M109" s="97">
        <v>14.30566399596841</v>
      </c>
      <c r="N109" s="98">
        <v>4.649122807017544</v>
      </c>
      <c r="O109" s="97">
        <v>24.4</v>
      </c>
      <c r="P109" s="95">
        <v>60</v>
      </c>
      <c r="Q109" s="97">
        <v>26.5</v>
      </c>
      <c r="R109" s="95">
        <v>56</v>
      </c>
      <c r="S109" s="99">
        <v>1</v>
      </c>
      <c r="T109" s="97">
        <v>2.5</v>
      </c>
      <c r="U109" s="97">
        <v>1</v>
      </c>
      <c r="V109" s="93">
        <v>37</v>
      </c>
      <c r="W109" s="100">
        <v>106.8548614976581</v>
      </c>
      <c r="X109" s="100">
        <v>89.57570751752712</v>
      </c>
    </row>
    <row r="110" spans="1:24" s="92" customFormat="1" ht="12.75" customHeight="1" thickTop="1">
      <c r="A110" s="101"/>
      <c r="B110" s="101"/>
      <c r="C110" s="173" t="s">
        <v>75</v>
      </c>
      <c r="D110" s="101"/>
      <c r="E110" s="167"/>
      <c r="F110" s="101"/>
      <c r="G110" s="101"/>
      <c r="H110" s="119">
        <f>SUM(H104:H109)/6</f>
        <v>122.83333333333333</v>
      </c>
      <c r="I110" s="119">
        <f aca="true" t="shared" si="7" ref="I110:X110">SUM(I104:I109)/6</f>
        <v>238.33333333333334</v>
      </c>
      <c r="J110" s="120">
        <f t="shared" si="7"/>
        <v>0.8250000000000002</v>
      </c>
      <c r="K110" s="121">
        <f t="shared" si="7"/>
        <v>26.929824561403507</v>
      </c>
      <c r="L110" s="121">
        <f t="shared" si="7"/>
        <v>51.68668099862066</v>
      </c>
      <c r="M110" s="121">
        <f t="shared" si="7"/>
        <v>13.971486612063037</v>
      </c>
      <c r="N110" s="121">
        <f t="shared" si="7"/>
        <v>4.576023391812866</v>
      </c>
      <c r="O110" s="121">
        <f t="shared" si="7"/>
        <v>24.683333333333334</v>
      </c>
      <c r="P110" s="119">
        <v>60</v>
      </c>
      <c r="Q110" s="121">
        <f t="shared" si="7"/>
        <v>26.016666666666666</v>
      </c>
      <c r="R110" s="119">
        <v>58</v>
      </c>
      <c r="S110" s="121">
        <f t="shared" si="7"/>
        <v>1</v>
      </c>
      <c r="T110" s="121">
        <f t="shared" si="7"/>
        <v>1.5833333333333333</v>
      </c>
      <c r="U110" s="121">
        <f t="shared" si="7"/>
        <v>1.25</v>
      </c>
      <c r="V110" s="119">
        <f t="shared" si="7"/>
        <v>39</v>
      </c>
      <c r="W110" s="120">
        <f t="shared" si="7"/>
        <v>119.55670668217027</v>
      </c>
      <c r="X110" s="120">
        <f t="shared" si="7"/>
        <v>100.22357840738557</v>
      </c>
    </row>
    <row r="111" spans="1:24" s="92" customFormat="1" ht="12.75" customHeight="1">
      <c r="A111" s="49"/>
      <c r="B111" s="49"/>
      <c r="C111" s="187"/>
      <c r="D111" s="49"/>
      <c r="E111" s="188"/>
      <c r="F111" s="49"/>
      <c r="G111" s="49"/>
      <c r="H111" s="189"/>
      <c r="I111" s="189"/>
      <c r="J111" s="190"/>
      <c r="K111" s="191"/>
      <c r="L111" s="191"/>
      <c r="M111" s="191"/>
      <c r="N111" s="191"/>
      <c r="O111" s="191"/>
      <c r="P111" s="189"/>
      <c r="Q111" s="192"/>
      <c r="R111" s="189"/>
      <c r="S111" s="189"/>
      <c r="T111" s="193"/>
      <c r="U111" s="193"/>
      <c r="V111" s="189"/>
      <c r="W111" s="192"/>
      <c r="X111" s="192"/>
    </row>
    <row r="112" spans="1:24" ht="12.75" customHeight="1">
      <c r="A112" s="15"/>
      <c r="B112" s="15"/>
      <c r="C112" s="59"/>
      <c r="D112" s="15"/>
      <c r="E112" s="17"/>
      <c r="F112" s="15"/>
      <c r="G112" s="15"/>
      <c r="H112" s="60"/>
      <c r="I112" s="60"/>
      <c r="J112" s="61"/>
      <c r="K112" s="18" t="s">
        <v>67</v>
      </c>
      <c r="L112" s="19"/>
      <c r="M112" s="18" t="s">
        <v>48</v>
      </c>
      <c r="N112" s="24" t="s">
        <v>70</v>
      </c>
      <c r="O112" s="20"/>
      <c r="P112" s="21" t="s">
        <v>62</v>
      </c>
      <c r="Q112" s="20"/>
      <c r="R112" s="20"/>
      <c r="S112" s="57"/>
      <c r="T112" s="22" t="s">
        <v>63</v>
      </c>
      <c r="U112" s="23"/>
      <c r="V112" s="19" t="s">
        <v>64</v>
      </c>
      <c r="W112" s="49"/>
      <c r="X112" s="49"/>
    </row>
    <row r="113" spans="1:24" ht="12.75" customHeight="1">
      <c r="A113" s="18" t="s">
        <v>0</v>
      </c>
      <c r="B113" s="18"/>
      <c r="C113" s="19" t="s">
        <v>1</v>
      </c>
      <c r="D113" s="18" t="s">
        <v>2</v>
      </c>
      <c r="E113" s="18" t="s">
        <v>4</v>
      </c>
      <c r="F113" s="18" t="s">
        <v>54</v>
      </c>
      <c r="G113" s="18" t="s">
        <v>3</v>
      </c>
      <c r="H113" s="18" t="s">
        <v>51</v>
      </c>
      <c r="I113" s="18" t="s">
        <v>53</v>
      </c>
      <c r="J113" s="18" t="s">
        <v>39</v>
      </c>
      <c r="K113" s="18" t="s">
        <v>68</v>
      </c>
      <c r="L113" s="19" t="s">
        <v>61</v>
      </c>
      <c r="M113" s="19" t="s">
        <v>69</v>
      </c>
      <c r="N113" s="24" t="s">
        <v>71</v>
      </c>
      <c r="O113" s="18" t="s">
        <v>41</v>
      </c>
      <c r="P113" s="19"/>
      <c r="Q113" s="18" t="s">
        <v>42</v>
      </c>
      <c r="R113" s="19"/>
      <c r="S113" s="25" t="s">
        <v>56</v>
      </c>
      <c r="T113" s="26" t="s">
        <v>57</v>
      </c>
      <c r="U113" s="26" t="s">
        <v>59</v>
      </c>
      <c r="V113" s="18" t="s">
        <v>65</v>
      </c>
      <c r="W113" s="62" t="s">
        <v>45</v>
      </c>
      <c r="X113" s="62" t="s">
        <v>46</v>
      </c>
    </row>
    <row r="114" spans="1:24" ht="12.75" customHeight="1" thickBot="1">
      <c r="A114" s="196" t="s">
        <v>35</v>
      </c>
      <c r="B114" s="196"/>
      <c r="C114" s="197"/>
      <c r="D114" s="27"/>
      <c r="E114" s="28"/>
      <c r="F114" s="29" t="s">
        <v>55</v>
      </c>
      <c r="G114" s="27"/>
      <c r="H114" s="29" t="s">
        <v>52</v>
      </c>
      <c r="I114" s="29" t="s">
        <v>52</v>
      </c>
      <c r="J114" s="29" t="s">
        <v>40</v>
      </c>
      <c r="K114" s="29" t="s">
        <v>43</v>
      </c>
      <c r="L114" s="29" t="s">
        <v>43</v>
      </c>
      <c r="M114" s="29" t="s">
        <v>43</v>
      </c>
      <c r="N114" s="30" t="s">
        <v>43</v>
      </c>
      <c r="O114" s="31" t="s">
        <v>44</v>
      </c>
      <c r="P114" s="31" t="s">
        <v>50</v>
      </c>
      <c r="Q114" s="31" t="s">
        <v>44</v>
      </c>
      <c r="R114" s="31" t="s">
        <v>50</v>
      </c>
      <c r="S114" s="32" t="s">
        <v>49</v>
      </c>
      <c r="T114" s="33" t="s">
        <v>58</v>
      </c>
      <c r="U114" s="33" t="s">
        <v>60</v>
      </c>
      <c r="V114" s="29" t="s">
        <v>66</v>
      </c>
      <c r="W114" s="86"/>
      <c r="X114" s="63" t="s">
        <v>47</v>
      </c>
    </row>
    <row r="115" spans="1:24" ht="12.75" customHeight="1" thickTop="1">
      <c r="A115" s="15">
        <v>81</v>
      </c>
      <c r="B115" s="15"/>
      <c r="C115" s="16" t="s">
        <v>34</v>
      </c>
      <c r="D115" s="34">
        <v>3670</v>
      </c>
      <c r="E115" s="35">
        <v>37692</v>
      </c>
      <c r="F115" s="34" t="s">
        <v>37</v>
      </c>
      <c r="G115" s="34" t="s">
        <v>14</v>
      </c>
      <c r="H115" s="34">
        <v>123</v>
      </c>
      <c r="I115" s="36">
        <v>233</v>
      </c>
      <c r="J115" s="37">
        <v>0.7857142857142857</v>
      </c>
      <c r="K115" s="38">
        <v>18.94736842105263</v>
      </c>
      <c r="L115" s="38">
        <v>52.00131674665319</v>
      </c>
      <c r="M115" s="38">
        <v>9.85288106778692</v>
      </c>
      <c r="N115" s="39">
        <v>5.3508771929824555</v>
      </c>
      <c r="O115" s="38">
        <v>28.7</v>
      </c>
      <c r="P115" s="36">
        <v>54</v>
      </c>
      <c r="Q115" s="38">
        <v>35.9</v>
      </c>
      <c r="R115" s="36">
        <v>44</v>
      </c>
      <c r="S115" s="40">
        <v>1</v>
      </c>
      <c r="T115" s="38">
        <v>1</v>
      </c>
      <c r="U115" s="38">
        <v>1</v>
      </c>
      <c r="V115" s="34">
        <v>40</v>
      </c>
      <c r="W115" s="41">
        <v>96.95789018593464</v>
      </c>
      <c r="X115" s="41">
        <v>100.22523277437942</v>
      </c>
    </row>
    <row r="116" spans="1:24" ht="12.75" customHeight="1" thickBot="1">
      <c r="A116" s="93">
        <v>80</v>
      </c>
      <c r="B116" s="93"/>
      <c r="C116" s="20" t="s">
        <v>34</v>
      </c>
      <c r="D116" s="93">
        <v>3669</v>
      </c>
      <c r="E116" s="94">
        <v>37692</v>
      </c>
      <c r="F116" s="93" t="s">
        <v>37</v>
      </c>
      <c r="G116" s="93" t="s">
        <v>14</v>
      </c>
      <c r="H116" s="15">
        <v>174</v>
      </c>
      <c r="I116" s="43">
        <v>247</v>
      </c>
      <c r="J116" s="44">
        <v>0.5214285714285715</v>
      </c>
      <c r="K116" s="45">
        <v>16.842105263157894</v>
      </c>
      <c r="L116" s="45">
        <v>52.87842552026287</v>
      </c>
      <c r="M116" s="45">
        <v>8.90584008762322</v>
      </c>
      <c r="N116" s="46">
        <v>4.385964912280702</v>
      </c>
      <c r="O116" s="45">
        <v>28</v>
      </c>
      <c r="P116" s="43">
        <v>54</v>
      </c>
      <c r="Q116" s="45">
        <v>28.3</v>
      </c>
      <c r="R116" s="43">
        <v>54</v>
      </c>
      <c r="S116" s="47">
        <v>1</v>
      </c>
      <c r="T116" s="45">
        <v>2.7</v>
      </c>
      <c r="U116" s="45">
        <v>1</v>
      </c>
      <c r="V116" s="15">
        <v>39</v>
      </c>
      <c r="W116" s="48">
        <v>82.70293428532997</v>
      </c>
      <c r="X116" s="48">
        <v>85.48990519467642</v>
      </c>
    </row>
    <row r="117" spans="1:24" s="122" customFormat="1" ht="12.75" customHeight="1" thickTop="1">
      <c r="A117" s="116"/>
      <c r="B117" s="116"/>
      <c r="C117" s="117" t="s">
        <v>75</v>
      </c>
      <c r="D117" s="116"/>
      <c r="E117" s="118"/>
      <c r="F117" s="116"/>
      <c r="G117" s="116"/>
      <c r="H117" s="119">
        <f>SUM(H114:H116)/2</f>
        <v>148.5</v>
      </c>
      <c r="I117" s="119">
        <f aca="true" t="shared" si="8" ref="I117:Q117">SUM(I115:I116)/2</f>
        <v>240</v>
      </c>
      <c r="J117" s="120">
        <f t="shared" si="8"/>
        <v>0.6535714285714286</v>
      </c>
      <c r="K117" s="121">
        <f t="shared" si="8"/>
        <v>17.89473684210526</v>
      </c>
      <c r="L117" s="121">
        <f t="shared" si="8"/>
        <v>52.43987113345803</v>
      </c>
      <c r="M117" s="121">
        <f t="shared" si="8"/>
        <v>9.37936057770507</v>
      </c>
      <c r="N117" s="121">
        <f t="shared" si="8"/>
        <v>4.868421052631579</v>
      </c>
      <c r="O117" s="121">
        <f t="shared" si="8"/>
        <v>28.35</v>
      </c>
      <c r="P117" s="119">
        <f t="shared" si="8"/>
        <v>54</v>
      </c>
      <c r="Q117" s="121">
        <f t="shared" si="8"/>
        <v>32.1</v>
      </c>
      <c r="R117" s="119">
        <v>48</v>
      </c>
      <c r="S117" s="121">
        <f aca="true" t="shared" si="9" ref="S117:X117">SUM(S115:S116)/2</f>
        <v>1</v>
      </c>
      <c r="T117" s="121">
        <f t="shared" si="9"/>
        <v>1.85</v>
      </c>
      <c r="U117" s="121">
        <f t="shared" si="9"/>
        <v>1</v>
      </c>
      <c r="V117" s="119">
        <f t="shared" si="9"/>
        <v>39.5</v>
      </c>
      <c r="W117" s="120">
        <f t="shared" si="9"/>
        <v>89.83041223563231</v>
      </c>
      <c r="X117" s="120">
        <f t="shared" si="9"/>
        <v>92.85756898452792</v>
      </c>
    </row>
    <row r="118" spans="1:24" s="92" customFormat="1" ht="12.75" customHeight="1">
      <c r="A118" s="49"/>
      <c r="B118" s="49"/>
      <c r="C118" s="174"/>
      <c r="D118" s="49"/>
      <c r="E118" s="175"/>
      <c r="F118" s="49"/>
      <c r="G118" s="49"/>
      <c r="H118" s="129"/>
      <c r="I118" s="129"/>
      <c r="J118" s="131"/>
      <c r="K118" s="131"/>
      <c r="L118" s="131"/>
      <c r="M118" s="131"/>
      <c r="N118" s="142"/>
      <c r="O118" s="143"/>
      <c r="P118" s="133"/>
      <c r="Q118" s="143"/>
      <c r="R118" s="133"/>
      <c r="S118" s="155"/>
      <c r="T118" s="143"/>
      <c r="U118" s="143"/>
      <c r="V118" s="129"/>
      <c r="W118" s="130"/>
      <c r="X118" s="130"/>
    </row>
    <row r="119" spans="1:24" ht="12.75" customHeight="1">
      <c r="A119" s="15"/>
      <c r="B119" s="15"/>
      <c r="C119" s="16"/>
      <c r="D119" s="15"/>
      <c r="E119" s="17"/>
      <c r="F119" s="15"/>
      <c r="G119" s="15"/>
      <c r="H119" s="15"/>
      <c r="I119" s="15"/>
      <c r="J119" s="16"/>
      <c r="K119" s="18" t="s">
        <v>67</v>
      </c>
      <c r="L119" s="19"/>
      <c r="M119" s="18" t="s">
        <v>48</v>
      </c>
      <c r="N119" s="24" t="s">
        <v>70</v>
      </c>
      <c r="O119" s="20"/>
      <c r="P119" s="21" t="s">
        <v>62</v>
      </c>
      <c r="Q119" s="20"/>
      <c r="R119" s="20"/>
      <c r="S119" s="57"/>
      <c r="T119" s="22" t="s">
        <v>63</v>
      </c>
      <c r="U119" s="23"/>
      <c r="V119" s="19" t="s">
        <v>64</v>
      </c>
      <c r="W119" s="49"/>
      <c r="X119" s="15"/>
    </row>
    <row r="120" spans="1:24" ht="12.75" customHeight="1">
      <c r="A120" s="18" t="s">
        <v>0</v>
      </c>
      <c r="B120" s="18"/>
      <c r="C120" s="19" t="s">
        <v>1</v>
      </c>
      <c r="D120" s="18" t="s">
        <v>2</v>
      </c>
      <c r="E120" s="18" t="s">
        <v>4</v>
      </c>
      <c r="F120" s="18" t="s">
        <v>54</v>
      </c>
      <c r="G120" s="18" t="s">
        <v>3</v>
      </c>
      <c r="H120" s="18" t="s">
        <v>51</v>
      </c>
      <c r="I120" s="18" t="s">
        <v>53</v>
      </c>
      <c r="J120" s="18" t="s">
        <v>39</v>
      </c>
      <c r="K120" s="18" t="s">
        <v>68</v>
      </c>
      <c r="L120" s="19" t="s">
        <v>61</v>
      </c>
      <c r="M120" s="19" t="s">
        <v>69</v>
      </c>
      <c r="N120" s="24" t="s">
        <v>71</v>
      </c>
      <c r="O120" s="18" t="s">
        <v>41</v>
      </c>
      <c r="P120" s="19"/>
      <c r="Q120" s="18" t="s">
        <v>42</v>
      </c>
      <c r="R120" s="19"/>
      <c r="S120" s="25" t="s">
        <v>56</v>
      </c>
      <c r="T120" s="26" t="s">
        <v>57</v>
      </c>
      <c r="U120" s="26" t="s">
        <v>59</v>
      </c>
      <c r="V120" s="18" t="s">
        <v>65</v>
      </c>
      <c r="W120" s="62" t="s">
        <v>45</v>
      </c>
      <c r="X120" s="18" t="s">
        <v>46</v>
      </c>
    </row>
    <row r="121" spans="1:24" ht="12.75" customHeight="1" thickBot="1">
      <c r="A121" s="196" t="s">
        <v>35</v>
      </c>
      <c r="B121" s="196"/>
      <c r="C121" s="197"/>
      <c r="D121" s="27"/>
      <c r="E121" s="28"/>
      <c r="F121" s="29" t="s">
        <v>55</v>
      </c>
      <c r="G121" s="27"/>
      <c r="H121" s="29" t="s">
        <v>52</v>
      </c>
      <c r="I121" s="29" t="s">
        <v>52</v>
      </c>
      <c r="J121" s="29" t="s">
        <v>40</v>
      </c>
      <c r="K121" s="29" t="s">
        <v>43</v>
      </c>
      <c r="L121" s="29" t="s">
        <v>43</v>
      </c>
      <c r="M121" s="29" t="s">
        <v>43</v>
      </c>
      <c r="N121" s="30" t="s">
        <v>43</v>
      </c>
      <c r="O121" s="31" t="s">
        <v>44</v>
      </c>
      <c r="P121" s="31" t="s">
        <v>50</v>
      </c>
      <c r="Q121" s="31" t="s">
        <v>44</v>
      </c>
      <c r="R121" s="31" t="s">
        <v>50</v>
      </c>
      <c r="S121" s="32" t="s">
        <v>49</v>
      </c>
      <c r="T121" s="33" t="s">
        <v>58</v>
      </c>
      <c r="U121" s="33" t="s">
        <v>60</v>
      </c>
      <c r="V121" s="29" t="s">
        <v>66</v>
      </c>
      <c r="W121" s="86"/>
      <c r="X121" s="29" t="s">
        <v>47</v>
      </c>
    </row>
    <row r="122" spans="1:24" ht="12.75" customHeight="1" thickTop="1">
      <c r="A122" s="15">
        <v>83</v>
      </c>
      <c r="B122" s="15"/>
      <c r="C122" s="16" t="s">
        <v>73</v>
      </c>
      <c r="D122" s="15">
        <v>2191</v>
      </c>
      <c r="E122" s="17"/>
      <c r="F122" s="15"/>
      <c r="G122" s="15"/>
      <c r="H122" s="15">
        <v>130</v>
      </c>
      <c r="I122" s="43">
        <v>255</v>
      </c>
      <c r="J122" s="44">
        <v>0.8928571428571429</v>
      </c>
      <c r="K122" s="45">
        <v>21.57894736842105</v>
      </c>
      <c r="L122" s="45">
        <v>45.16724097761534</v>
      </c>
      <c r="M122" s="45">
        <v>9.746615158327522</v>
      </c>
      <c r="N122" s="46">
        <v>4.649122807017544</v>
      </c>
      <c r="O122" s="38">
        <v>30.6</v>
      </c>
      <c r="P122" s="36">
        <v>50</v>
      </c>
      <c r="Q122" s="38">
        <v>31.6</v>
      </c>
      <c r="R122" s="36">
        <v>48</v>
      </c>
      <c r="S122" s="40">
        <v>1</v>
      </c>
      <c r="T122" s="38">
        <v>2.5</v>
      </c>
      <c r="U122" s="38">
        <v>1.5</v>
      </c>
      <c r="V122" s="15">
        <v>40</v>
      </c>
      <c r="W122" s="48">
        <v>107.65438043280884</v>
      </c>
      <c r="X122" s="48">
        <v>111.28217948398682</v>
      </c>
    </row>
    <row r="123" spans="1:24" ht="12.75" customHeight="1" thickBot="1">
      <c r="A123" s="93">
        <v>82</v>
      </c>
      <c r="B123" s="93"/>
      <c r="C123" s="20" t="s">
        <v>73</v>
      </c>
      <c r="D123" s="93">
        <v>300</v>
      </c>
      <c r="E123" s="176"/>
      <c r="F123" s="93"/>
      <c r="G123" s="93"/>
      <c r="H123" s="93">
        <v>117</v>
      </c>
      <c r="I123" s="95">
        <v>252</v>
      </c>
      <c r="J123" s="96">
        <v>0.9642857142857143</v>
      </c>
      <c r="K123" s="97">
        <v>16.842105263157894</v>
      </c>
      <c r="L123" s="97">
        <v>46.293754444817175</v>
      </c>
      <c r="M123" s="97">
        <v>7.796842853863945</v>
      </c>
      <c r="N123" s="98">
        <v>4.649122807017544</v>
      </c>
      <c r="O123" s="97">
        <v>30.2</v>
      </c>
      <c r="P123" s="95">
        <v>50</v>
      </c>
      <c r="Q123" s="97">
        <v>33</v>
      </c>
      <c r="R123" s="177">
        <v>46</v>
      </c>
      <c r="S123" s="97">
        <v>1</v>
      </c>
      <c r="T123" s="97">
        <v>1</v>
      </c>
      <c r="U123" s="97">
        <v>1</v>
      </c>
      <c r="V123" s="93">
        <v>45</v>
      </c>
      <c r="W123" s="100">
        <v>99.64100550066883</v>
      </c>
      <c r="X123" s="100">
        <v>102.99876524774534</v>
      </c>
    </row>
    <row r="124" spans="1:24" s="178" customFormat="1" ht="12.75" customHeight="1" thickTop="1">
      <c r="A124" s="148"/>
      <c r="B124" s="148"/>
      <c r="C124" s="149" t="s">
        <v>75</v>
      </c>
      <c r="D124" s="148"/>
      <c r="E124" s="179"/>
      <c r="F124" s="148"/>
      <c r="G124" s="148"/>
      <c r="H124" s="119">
        <f aca="true" t="shared" si="10" ref="H124:Q124">SUM(H122:H123)/2</f>
        <v>123.5</v>
      </c>
      <c r="I124" s="119">
        <f t="shared" si="10"/>
        <v>253.5</v>
      </c>
      <c r="J124" s="120">
        <f t="shared" si="10"/>
        <v>0.9285714285714286</v>
      </c>
      <c r="K124" s="121">
        <f t="shared" si="10"/>
        <v>19.210526315789473</v>
      </c>
      <c r="L124" s="121">
        <f t="shared" si="10"/>
        <v>45.73049771121626</v>
      </c>
      <c r="M124" s="121">
        <f t="shared" si="10"/>
        <v>8.771729006095732</v>
      </c>
      <c r="N124" s="121">
        <f t="shared" si="10"/>
        <v>4.649122807017544</v>
      </c>
      <c r="O124" s="121">
        <f t="shared" si="10"/>
        <v>30.4</v>
      </c>
      <c r="P124" s="119">
        <f t="shared" si="10"/>
        <v>50</v>
      </c>
      <c r="Q124" s="121">
        <f t="shared" si="10"/>
        <v>32.3</v>
      </c>
      <c r="R124" s="119">
        <v>48</v>
      </c>
      <c r="S124" s="121">
        <f aca="true" t="shared" si="11" ref="S124:X124">SUM(S122:S123)/2</f>
        <v>1</v>
      </c>
      <c r="T124" s="121">
        <f t="shared" si="11"/>
        <v>1.75</v>
      </c>
      <c r="U124" s="121">
        <f t="shared" si="11"/>
        <v>1.25</v>
      </c>
      <c r="V124" s="119">
        <f t="shared" si="11"/>
        <v>42.5</v>
      </c>
      <c r="W124" s="120">
        <f t="shared" si="11"/>
        <v>103.64769296673883</v>
      </c>
      <c r="X124" s="120">
        <f t="shared" si="11"/>
        <v>107.14047236586609</v>
      </c>
    </row>
    <row r="125" spans="1:24" s="92" customFormat="1" ht="12.75" customHeight="1">
      <c r="A125" s="69"/>
      <c r="B125" s="69"/>
      <c r="C125" s="180"/>
      <c r="D125" s="69"/>
      <c r="E125" s="181"/>
      <c r="F125" s="69"/>
      <c r="G125" s="69"/>
      <c r="H125" s="69"/>
      <c r="I125" s="69"/>
      <c r="J125" s="180"/>
      <c r="K125" s="180"/>
      <c r="L125" s="180"/>
      <c r="M125" s="180"/>
      <c r="N125" s="182"/>
      <c r="O125" s="180"/>
      <c r="P125" s="180"/>
      <c r="Q125" s="180"/>
      <c r="R125" s="180"/>
      <c r="S125" s="180"/>
      <c r="T125" s="183"/>
      <c r="U125" s="183"/>
      <c r="V125" s="69"/>
      <c r="W125" s="68"/>
      <c r="X125" s="69"/>
    </row>
    <row r="126" spans="1:24" ht="15.75" customHeight="1">
      <c r="A126" s="64"/>
      <c r="B126" s="64"/>
      <c r="C126" s="65"/>
      <c r="D126" s="64"/>
      <c r="E126" s="66"/>
      <c r="F126" s="64"/>
      <c r="G126" s="64"/>
      <c r="H126" s="64"/>
      <c r="I126" s="64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7"/>
      <c r="U126" s="67"/>
      <c r="V126" s="64"/>
      <c r="W126" s="68"/>
      <c r="X126" s="69"/>
    </row>
    <row r="127" spans="1:24" ht="15.75" customHeight="1">
      <c r="A127" s="64"/>
      <c r="B127" s="64"/>
      <c r="C127" s="65"/>
      <c r="D127" s="64"/>
      <c r="E127" s="66"/>
      <c r="F127" s="64"/>
      <c r="G127" s="64"/>
      <c r="H127" s="64"/>
      <c r="I127" s="64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7"/>
      <c r="U127" s="67"/>
      <c r="V127" s="64"/>
      <c r="W127" s="68"/>
      <c r="X127" s="69"/>
    </row>
    <row r="128" spans="1:24" ht="15.75" customHeight="1">
      <c r="A128" s="64"/>
      <c r="B128" s="64"/>
      <c r="C128" s="65"/>
      <c r="D128" s="64"/>
      <c r="E128" s="66"/>
      <c r="F128" s="64"/>
      <c r="G128" s="64"/>
      <c r="H128" s="64"/>
      <c r="I128" s="64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7"/>
      <c r="U128" s="67"/>
      <c r="V128" s="64"/>
      <c r="W128" s="68"/>
      <c r="X128" s="69"/>
    </row>
    <row r="129" spans="1:24" ht="15.75" customHeight="1">
      <c r="A129" s="64"/>
      <c r="B129" s="64"/>
      <c r="C129" s="65"/>
      <c r="D129" s="64"/>
      <c r="E129" s="66"/>
      <c r="F129" s="64"/>
      <c r="G129" s="64"/>
      <c r="H129" s="64"/>
      <c r="I129" s="64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7"/>
      <c r="U129" s="67"/>
      <c r="V129" s="64"/>
      <c r="W129" s="68"/>
      <c r="X129" s="69"/>
    </row>
    <row r="130" spans="1:24" ht="15.75" customHeight="1">
      <c r="A130" s="9"/>
      <c r="B130" s="9"/>
      <c r="C130" s="10"/>
      <c r="D130" s="9"/>
      <c r="E130" s="11"/>
      <c r="F130" s="9"/>
      <c r="G130" s="9"/>
      <c r="H130" s="9"/>
      <c r="I130" s="9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2"/>
      <c r="U130" s="12"/>
      <c r="V130" s="9"/>
      <c r="W130" s="14"/>
      <c r="X130" s="13"/>
    </row>
    <row r="131" spans="1:24" ht="15.75" customHeight="1">
      <c r="A131" s="9"/>
      <c r="B131" s="9"/>
      <c r="C131" s="10"/>
      <c r="D131" s="9"/>
      <c r="E131" s="11"/>
      <c r="F131" s="9"/>
      <c r="G131" s="9"/>
      <c r="H131" s="9"/>
      <c r="I131" s="9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2"/>
      <c r="U131" s="12"/>
      <c r="V131" s="9"/>
      <c r="W131" s="14"/>
      <c r="X131" s="13"/>
    </row>
    <row r="132" spans="1:24" ht="15.75" customHeight="1">
      <c r="A132" s="9"/>
      <c r="B132" s="9"/>
      <c r="C132" s="10"/>
      <c r="D132" s="9"/>
      <c r="E132" s="11"/>
      <c r="F132" s="9"/>
      <c r="G132" s="9"/>
      <c r="H132" s="9"/>
      <c r="I132" s="9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2"/>
      <c r="U132" s="12"/>
      <c r="V132" s="10"/>
      <c r="W132" s="14"/>
      <c r="X132" s="9"/>
    </row>
    <row r="133" spans="1:24" ht="15.75" customHeight="1">
      <c r="A133" s="9"/>
      <c r="B133" s="9"/>
      <c r="C133" s="10"/>
      <c r="D133" s="9"/>
      <c r="E133" s="11"/>
      <c r="F133" s="9"/>
      <c r="G133" s="9"/>
      <c r="H133" s="9"/>
      <c r="I133" s="9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2"/>
      <c r="U133" s="12"/>
      <c r="V133" s="10"/>
      <c r="W133" s="14"/>
      <c r="X133" s="9"/>
    </row>
    <row r="134" spans="1:24" ht="15.75" customHeight="1">
      <c r="A134" s="9"/>
      <c r="B134" s="9"/>
      <c r="C134" s="10"/>
      <c r="D134" s="9"/>
      <c r="E134" s="11"/>
      <c r="F134" s="9"/>
      <c r="G134" s="9"/>
      <c r="H134" s="9"/>
      <c r="I134" s="9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2"/>
      <c r="U134" s="12"/>
      <c r="V134" s="10"/>
      <c r="W134" s="14"/>
      <c r="X134" s="9"/>
    </row>
    <row r="135" spans="1:24" ht="15.75" customHeight="1">
      <c r="A135" s="9"/>
      <c r="B135" s="9"/>
      <c r="C135" s="10"/>
      <c r="D135" s="9"/>
      <c r="E135" s="11"/>
      <c r="F135" s="9"/>
      <c r="G135" s="9"/>
      <c r="H135" s="9"/>
      <c r="I135" s="9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2"/>
      <c r="U135" s="12"/>
      <c r="V135" s="10"/>
      <c r="W135" s="14"/>
      <c r="X135" s="9"/>
    </row>
    <row r="136" spans="1:24" ht="15.75" customHeight="1">
      <c r="A136" s="9"/>
      <c r="B136" s="9"/>
      <c r="C136" s="10"/>
      <c r="D136" s="9"/>
      <c r="E136" s="11"/>
      <c r="F136" s="9"/>
      <c r="G136" s="9"/>
      <c r="H136" s="9"/>
      <c r="I136" s="9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2"/>
      <c r="U136" s="12"/>
      <c r="V136" s="10"/>
      <c r="W136" s="14"/>
      <c r="X136" s="9"/>
    </row>
    <row r="137" spans="1:24" ht="15.75" customHeight="1">
      <c r="A137" s="9"/>
      <c r="B137" s="9"/>
      <c r="C137" s="10"/>
      <c r="D137" s="9"/>
      <c r="E137" s="11"/>
      <c r="F137" s="9"/>
      <c r="G137" s="9"/>
      <c r="H137" s="9"/>
      <c r="I137" s="9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2"/>
      <c r="U137" s="12"/>
      <c r="V137" s="10"/>
      <c r="W137" s="14"/>
      <c r="X137" s="9"/>
    </row>
    <row r="138" spans="1:24" ht="15.75" customHeight="1">
      <c r="A138" s="9"/>
      <c r="B138" s="9"/>
      <c r="C138" s="10"/>
      <c r="D138" s="9"/>
      <c r="E138" s="11"/>
      <c r="F138" s="9"/>
      <c r="G138" s="9"/>
      <c r="H138" s="9"/>
      <c r="I138" s="9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2"/>
      <c r="U138" s="12"/>
      <c r="V138" s="10"/>
      <c r="W138" s="14"/>
      <c r="X138" s="9"/>
    </row>
    <row r="139" spans="1:24" s="70" customFormat="1" ht="7.5" customHeight="1">
      <c r="A139" s="9"/>
      <c r="B139" s="9"/>
      <c r="C139" s="10"/>
      <c r="D139" s="9"/>
      <c r="E139" s="11"/>
      <c r="F139" s="9"/>
      <c r="G139" s="9"/>
      <c r="H139" s="9"/>
      <c r="I139" s="9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2"/>
      <c r="U139" s="12"/>
      <c r="V139" s="10"/>
      <c r="W139" s="14"/>
      <c r="X139" s="9"/>
    </row>
    <row r="140" spans="1:24" ht="15.75" customHeight="1">
      <c r="A140" s="9"/>
      <c r="B140" s="9"/>
      <c r="C140" s="10"/>
      <c r="D140" s="9"/>
      <c r="E140" s="11"/>
      <c r="F140" s="9"/>
      <c r="G140" s="9"/>
      <c r="H140" s="9"/>
      <c r="I140" s="9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2"/>
      <c r="U140" s="12"/>
      <c r="V140" s="10"/>
      <c r="W140" s="14"/>
      <c r="X140" s="9"/>
    </row>
    <row r="141" spans="1:24" ht="15.75" customHeight="1">
      <c r="A141" s="5"/>
      <c r="B141" s="5"/>
      <c r="C141" s="6"/>
      <c r="D141" s="5"/>
      <c r="E141" s="7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8"/>
      <c r="U141" s="8"/>
      <c r="V141" s="6"/>
      <c r="W141" s="87"/>
      <c r="X141" s="5"/>
    </row>
    <row r="142" ht="15.75" customHeight="1">
      <c r="W142" s="88"/>
    </row>
    <row r="143" ht="15.75" customHeight="1">
      <c r="W143" s="88"/>
    </row>
    <row r="144" ht="15.75" customHeight="1">
      <c r="W144" s="88"/>
    </row>
    <row r="145" ht="15.75" customHeight="1">
      <c r="W145" s="88"/>
    </row>
    <row r="146" ht="15.75" customHeight="1">
      <c r="W146" s="88"/>
    </row>
    <row r="147" ht="15.75" customHeight="1">
      <c r="W147" s="88"/>
    </row>
    <row r="148" ht="15.75" customHeight="1">
      <c r="W148" s="88"/>
    </row>
    <row r="149" ht="15.75" customHeight="1">
      <c r="W149" s="88"/>
    </row>
    <row r="150" ht="15.75" customHeight="1">
      <c r="W150" s="88"/>
    </row>
    <row r="151" ht="15.75" customHeight="1">
      <c r="W151" s="88"/>
    </row>
    <row r="152" ht="15.75" customHeight="1">
      <c r="W152" s="88"/>
    </row>
    <row r="153" ht="15.75" customHeight="1">
      <c r="W153" s="88"/>
    </row>
    <row r="154" ht="15.75" customHeight="1">
      <c r="W154" s="88"/>
    </row>
    <row r="155" ht="15.75" customHeight="1">
      <c r="W155" s="88"/>
    </row>
    <row r="156" ht="15.75" customHeight="1">
      <c r="W156" s="88"/>
    </row>
    <row r="157" ht="15.75" customHeight="1">
      <c r="W157" s="88"/>
    </row>
    <row r="158" ht="15.75" customHeight="1">
      <c r="W158" s="88"/>
    </row>
    <row r="159" ht="15.75" customHeight="1">
      <c r="W159" s="88"/>
    </row>
    <row r="160" ht="15.75" customHeight="1">
      <c r="W160" s="88"/>
    </row>
    <row r="161" ht="15.75" customHeight="1">
      <c r="W161" s="88"/>
    </row>
    <row r="162" ht="15.75" customHeight="1">
      <c r="W162" s="88"/>
    </row>
    <row r="163" ht="15.75" customHeight="1">
      <c r="W163" s="88"/>
    </row>
    <row r="164" ht="15.75" customHeight="1">
      <c r="W164" s="88"/>
    </row>
    <row r="165" ht="15.75" customHeight="1">
      <c r="W165" s="88"/>
    </row>
    <row r="166" ht="15.75" customHeight="1">
      <c r="W166" s="88"/>
    </row>
    <row r="167" ht="15.75" customHeight="1">
      <c r="W167" s="88"/>
    </row>
    <row r="168" ht="15.75" customHeight="1">
      <c r="W168" s="88"/>
    </row>
    <row r="169" ht="15.75" customHeight="1">
      <c r="W169" s="88"/>
    </row>
    <row r="170" ht="15.75" customHeight="1">
      <c r="W170" s="88"/>
    </row>
    <row r="171" ht="15.75" customHeight="1">
      <c r="W171" s="88"/>
    </row>
    <row r="172" ht="15.75" customHeight="1">
      <c r="W172" s="88"/>
    </row>
    <row r="173" ht="15.75" customHeight="1">
      <c r="W173" s="88"/>
    </row>
    <row r="174" spans="1:24" s="70" customFormat="1" ht="7.5" customHeight="1">
      <c r="A174" s="3"/>
      <c r="B174" s="3"/>
      <c r="C174" s="1"/>
      <c r="D174" s="3"/>
      <c r="E174" s="2"/>
      <c r="F174" s="3"/>
      <c r="G174" s="3"/>
      <c r="H174" s="3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4"/>
      <c r="U174" s="4"/>
      <c r="V174" s="1"/>
      <c r="W174" s="88"/>
      <c r="X174" s="3"/>
    </row>
    <row r="175" ht="15.75" customHeight="1">
      <c r="W175" s="88"/>
    </row>
    <row r="176" ht="15.75" customHeight="1">
      <c r="W176" s="88"/>
    </row>
    <row r="177" ht="15.75" customHeight="1">
      <c r="W177" s="88"/>
    </row>
    <row r="178" ht="15.75" customHeight="1">
      <c r="W178" s="88"/>
    </row>
    <row r="179" ht="15.75" customHeight="1">
      <c r="W179" s="88"/>
    </row>
    <row r="180" spans="1:24" s="70" customFormat="1" ht="7.5" customHeight="1">
      <c r="A180" s="3"/>
      <c r="B180" s="3"/>
      <c r="C180" s="1"/>
      <c r="D180" s="3"/>
      <c r="E180" s="2"/>
      <c r="F180" s="3"/>
      <c r="G180" s="3"/>
      <c r="H180" s="3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4"/>
      <c r="U180" s="4"/>
      <c r="V180" s="1"/>
      <c r="W180" s="88"/>
      <c r="X180" s="3"/>
    </row>
    <row r="181" ht="15.75" customHeight="1">
      <c r="W181" s="88"/>
    </row>
    <row r="182" ht="15.75" customHeight="1">
      <c r="W182" s="88"/>
    </row>
    <row r="183" ht="15.75" customHeight="1">
      <c r="W183" s="88"/>
    </row>
    <row r="184" ht="15.75" customHeight="1">
      <c r="W184" s="88"/>
    </row>
    <row r="185" ht="15.75" customHeight="1">
      <c r="W185" s="88"/>
    </row>
    <row r="186" spans="1:24" s="10" customFormat="1" ht="15.75" customHeight="1">
      <c r="A186" s="3"/>
      <c r="B186" s="3"/>
      <c r="C186" s="1"/>
      <c r="D186" s="3"/>
      <c r="E186" s="2"/>
      <c r="F186" s="3"/>
      <c r="G186" s="3"/>
      <c r="H186" s="3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4"/>
      <c r="U186" s="4"/>
      <c r="V186" s="1"/>
      <c r="W186" s="88"/>
      <c r="X186" s="3"/>
    </row>
    <row r="187" spans="1:24" s="10" customFormat="1" ht="15.75" customHeight="1">
      <c r="A187" s="3"/>
      <c r="B187" s="3"/>
      <c r="C187" s="1"/>
      <c r="D187" s="3"/>
      <c r="E187" s="2"/>
      <c r="F187" s="3"/>
      <c r="G187" s="3"/>
      <c r="H187" s="3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4"/>
      <c r="U187" s="4"/>
      <c r="V187" s="1"/>
      <c r="W187" s="88"/>
      <c r="X187" s="3"/>
    </row>
    <row r="188" spans="1:24" s="10" customFormat="1" ht="15.75" customHeight="1">
      <c r="A188" s="3"/>
      <c r="B188" s="3"/>
      <c r="C188" s="1"/>
      <c r="D188" s="3"/>
      <c r="E188" s="2"/>
      <c r="F188" s="3"/>
      <c r="G188" s="3"/>
      <c r="H188" s="3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4"/>
      <c r="U188" s="4"/>
      <c r="V188" s="1"/>
      <c r="W188" s="88"/>
      <c r="X188" s="3"/>
    </row>
    <row r="189" spans="1:24" s="10" customFormat="1" ht="15.75" customHeight="1">
      <c r="A189" s="3"/>
      <c r="B189" s="3"/>
      <c r="C189" s="1"/>
      <c r="D189" s="3"/>
      <c r="E189" s="2"/>
      <c r="F189" s="3"/>
      <c r="G189" s="3"/>
      <c r="H189" s="3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4"/>
      <c r="U189" s="4"/>
      <c r="V189" s="1"/>
      <c r="W189" s="88"/>
      <c r="X189" s="3"/>
    </row>
    <row r="190" spans="1:24" s="10" customFormat="1" ht="15.75" customHeight="1">
      <c r="A190" s="3"/>
      <c r="B190" s="3"/>
      <c r="C190" s="1"/>
      <c r="D190" s="3"/>
      <c r="E190" s="2"/>
      <c r="F190" s="3"/>
      <c r="G190" s="3"/>
      <c r="H190" s="3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4"/>
      <c r="U190" s="4"/>
      <c r="V190" s="1"/>
      <c r="W190" s="88"/>
      <c r="X190" s="3"/>
    </row>
    <row r="191" spans="1:24" s="10" customFormat="1" ht="15.75" customHeight="1">
      <c r="A191" s="3"/>
      <c r="B191" s="3"/>
      <c r="C191" s="1"/>
      <c r="D191" s="3"/>
      <c r="E191" s="2"/>
      <c r="F191" s="3"/>
      <c r="G191" s="3"/>
      <c r="H191" s="3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4"/>
      <c r="U191" s="4"/>
      <c r="V191" s="1"/>
      <c r="W191" s="88"/>
      <c r="X191" s="3"/>
    </row>
    <row r="192" spans="1:24" s="10" customFormat="1" ht="15.75" customHeight="1">
      <c r="A192" s="3"/>
      <c r="B192" s="3"/>
      <c r="C192" s="1"/>
      <c r="D192" s="3"/>
      <c r="E192" s="2"/>
      <c r="F192" s="3"/>
      <c r="G192" s="3"/>
      <c r="H192" s="3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4"/>
      <c r="U192" s="4"/>
      <c r="V192" s="1"/>
      <c r="W192" s="88"/>
      <c r="X192" s="3"/>
    </row>
    <row r="193" spans="1:24" s="10" customFormat="1" ht="15.75" customHeight="1">
      <c r="A193" s="3"/>
      <c r="B193" s="3"/>
      <c r="C193" s="1"/>
      <c r="D193" s="3"/>
      <c r="E193" s="2"/>
      <c r="F193" s="3"/>
      <c r="G193" s="3"/>
      <c r="H193" s="3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4"/>
      <c r="U193" s="4"/>
      <c r="V193" s="1"/>
      <c r="W193" s="88"/>
      <c r="X193" s="3"/>
    </row>
    <row r="194" spans="1:24" s="10" customFormat="1" ht="12.75">
      <c r="A194" s="3"/>
      <c r="B194" s="3"/>
      <c r="C194" s="1"/>
      <c r="D194" s="3"/>
      <c r="E194" s="2"/>
      <c r="F194" s="3"/>
      <c r="G194" s="3"/>
      <c r="H194" s="3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4"/>
      <c r="U194" s="4"/>
      <c r="V194" s="1"/>
      <c r="W194" s="88"/>
      <c r="X194" s="3"/>
    </row>
    <row r="195" spans="1:24" s="10" customFormat="1" ht="12.75">
      <c r="A195" s="3"/>
      <c r="B195" s="3"/>
      <c r="C195" s="1"/>
      <c r="D195" s="3"/>
      <c r="E195" s="2"/>
      <c r="F195" s="3"/>
      <c r="G195" s="3"/>
      <c r="H195" s="3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4"/>
      <c r="U195" s="4"/>
      <c r="V195" s="1"/>
      <c r="W195" s="88"/>
      <c r="X195" s="3"/>
    </row>
    <row r="196" spans="1:24" s="10" customFormat="1" ht="12.75">
      <c r="A196" s="3"/>
      <c r="B196" s="3"/>
      <c r="C196" s="1"/>
      <c r="D196" s="3"/>
      <c r="E196" s="2"/>
      <c r="F196" s="3"/>
      <c r="G196" s="3"/>
      <c r="H196" s="3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4"/>
      <c r="U196" s="4"/>
      <c r="V196" s="1"/>
      <c r="W196" s="88"/>
      <c r="X196" s="3"/>
    </row>
    <row r="197" spans="1:24" s="10" customFormat="1" ht="12.75">
      <c r="A197" s="3"/>
      <c r="B197" s="3"/>
      <c r="C197" s="1"/>
      <c r="D197" s="3"/>
      <c r="E197" s="2"/>
      <c r="F197" s="3"/>
      <c r="G197" s="3"/>
      <c r="H197" s="3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4"/>
      <c r="U197" s="4"/>
      <c r="V197" s="1"/>
      <c r="W197" s="88"/>
      <c r="X197" s="3"/>
    </row>
    <row r="198" spans="1:24" s="10" customFormat="1" ht="12.75">
      <c r="A198" s="3"/>
      <c r="B198" s="3"/>
      <c r="C198" s="1"/>
      <c r="D198" s="3"/>
      <c r="E198" s="2"/>
      <c r="F198" s="3"/>
      <c r="G198" s="3"/>
      <c r="H198" s="3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4"/>
      <c r="U198" s="4"/>
      <c r="V198" s="1"/>
      <c r="W198" s="88"/>
      <c r="X198" s="3"/>
    </row>
    <row r="199" spans="1:24" s="10" customFormat="1" ht="12.75">
      <c r="A199" s="3"/>
      <c r="B199" s="3"/>
      <c r="C199" s="1"/>
      <c r="D199" s="3"/>
      <c r="E199" s="2"/>
      <c r="F199" s="3"/>
      <c r="G199" s="3"/>
      <c r="H199" s="3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4"/>
      <c r="U199" s="4"/>
      <c r="V199" s="1"/>
      <c r="W199" s="88"/>
      <c r="X199" s="3"/>
    </row>
    <row r="200" spans="1:24" s="10" customFormat="1" ht="12.75">
      <c r="A200" s="3"/>
      <c r="B200" s="3"/>
      <c r="C200" s="1"/>
      <c r="D200" s="3"/>
      <c r="E200" s="2"/>
      <c r="F200" s="3"/>
      <c r="G200" s="3"/>
      <c r="H200" s="3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4"/>
      <c r="U200" s="4"/>
      <c r="V200" s="1"/>
      <c r="W200" s="88"/>
      <c r="X200" s="3"/>
    </row>
    <row r="201" spans="1:24" s="10" customFormat="1" ht="12.75">
      <c r="A201" s="3"/>
      <c r="B201" s="3"/>
      <c r="C201" s="1"/>
      <c r="D201" s="3"/>
      <c r="E201" s="2"/>
      <c r="F201" s="3"/>
      <c r="G201" s="3"/>
      <c r="H201" s="3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4"/>
      <c r="U201" s="4"/>
      <c r="V201" s="1"/>
      <c r="W201" s="88"/>
      <c r="X201" s="3"/>
    </row>
    <row r="202" spans="1:24" s="10" customFormat="1" ht="12.75">
      <c r="A202" s="3"/>
      <c r="B202" s="3"/>
      <c r="C202" s="1"/>
      <c r="D202" s="3"/>
      <c r="E202" s="2"/>
      <c r="F202" s="3"/>
      <c r="G202" s="3"/>
      <c r="H202" s="3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4"/>
      <c r="U202" s="4"/>
      <c r="V202" s="1"/>
      <c r="W202" s="88"/>
      <c r="X202" s="3"/>
    </row>
    <row r="203" spans="1:24" s="6" customFormat="1" ht="12.75">
      <c r="A203" s="3"/>
      <c r="B203" s="3"/>
      <c r="C203" s="1"/>
      <c r="D203" s="3"/>
      <c r="E203" s="2"/>
      <c r="F203" s="3"/>
      <c r="G203" s="3"/>
      <c r="H203" s="3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4"/>
      <c r="U203" s="4"/>
      <c r="V203" s="1"/>
      <c r="W203" s="88"/>
      <c r="X203" s="3"/>
    </row>
    <row r="204" ht="12.75">
      <c r="W204" s="88"/>
    </row>
    <row r="205" ht="12.75">
      <c r="W205" s="88"/>
    </row>
    <row r="206" ht="12.75">
      <c r="W206" s="88"/>
    </row>
    <row r="207" ht="12.75">
      <c r="W207" s="88"/>
    </row>
    <row r="208" ht="12.75">
      <c r="W208" s="88"/>
    </row>
    <row r="209" ht="12.75">
      <c r="W209" s="88"/>
    </row>
    <row r="210" ht="12.75">
      <c r="W210" s="88"/>
    </row>
    <row r="211" ht="12.75">
      <c r="W211" s="88"/>
    </row>
    <row r="212" ht="12.75">
      <c r="W212" s="88"/>
    </row>
    <row r="213" ht="12.75">
      <c r="W213" s="88"/>
    </row>
    <row r="214" ht="12.75">
      <c r="W214" s="88"/>
    </row>
    <row r="215" ht="12.75">
      <c r="W215" s="88"/>
    </row>
    <row r="216" ht="12.75">
      <c r="W216" s="88"/>
    </row>
    <row r="217" ht="12.75">
      <c r="W217" s="88"/>
    </row>
    <row r="218" ht="12.75">
      <c r="W218" s="88"/>
    </row>
    <row r="219" ht="12.75">
      <c r="W219" s="88"/>
    </row>
    <row r="220" ht="12.75">
      <c r="W220" s="88"/>
    </row>
    <row r="221" ht="12.75">
      <c r="W221" s="88"/>
    </row>
    <row r="222" ht="12.75">
      <c r="W222" s="88"/>
    </row>
    <row r="223" ht="12.75">
      <c r="W223" s="88"/>
    </row>
    <row r="224" ht="12.75">
      <c r="W224" s="88"/>
    </row>
    <row r="225" ht="12.75">
      <c r="W225" s="88"/>
    </row>
    <row r="226" ht="12.75">
      <c r="W226" s="88"/>
    </row>
    <row r="227" ht="12.75">
      <c r="W227" s="88"/>
    </row>
    <row r="228" ht="12.75">
      <c r="W228" s="88"/>
    </row>
    <row r="229" ht="12.75">
      <c r="W229" s="88"/>
    </row>
    <row r="230" ht="12.75">
      <c r="W230" s="88"/>
    </row>
    <row r="231" ht="12.75">
      <c r="W231" s="88"/>
    </row>
    <row r="232" ht="12.75">
      <c r="W232" s="88"/>
    </row>
    <row r="233" ht="12.75">
      <c r="W233" s="88"/>
    </row>
    <row r="234" ht="12.75">
      <c r="W234" s="88"/>
    </row>
    <row r="235" ht="12.75">
      <c r="W235" s="88"/>
    </row>
    <row r="236" ht="12.75">
      <c r="W236" s="88"/>
    </row>
    <row r="237" ht="12.75">
      <c r="W237" s="88"/>
    </row>
    <row r="238" ht="12.75">
      <c r="W238" s="88"/>
    </row>
    <row r="239" ht="12.75">
      <c r="W239" s="88"/>
    </row>
    <row r="240" ht="12.75">
      <c r="W240" s="88"/>
    </row>
    <row r="241" ht="12.75">
      <c r="W241" s="88"/>
    </row>
    <row r="242" ht="12.75">
      <c r="W242" s="88"/>
    </row>
    <row r="243" ht="12.75">
      <c r="W243" s="88"/>
    </row>
    <row r="244" ht="12.75">
      <c r="W244" s="88"/>
    </row>
    <row r="245" ht="12.75">
      <c r="W245" s="88"/>
    </row>
    <row r="246" ht="12.75">
      <c r="W246" s="88"/>
    </row>
    <row r="247" ht="12.75">
      <c r="W247" s="88"/>
    </row>
    <row r="248" ht="12.75">
      <c r="W248" s="88"/>
    </row>
    <row r="249" ht="12.75">
      <c r="W249" s="88"/>
    </row>
    <row r="250" ht="12.75">
      <c r="W250" s="88"/>
    </row>
    <row r="251" ht="12.75">
      <c r="W251" s="88"/>
    </row>
    <row r="252" ht="12.75">
      <c r="W252" s="88"/>
    </row>
    <row r="253" ht="12.75">
      <c r="W253" s="88"/>
    </row>
    <row r="254" ht="12.75">
      <c r="W254" s="88"/>
    </row>
    <row r="255" ht="12.75">
      <c r="W255" s="88"/>
    </row>
    <row r="256" ht="12.75">
      <c r="W256" s="88"/>
    </row>
    <row r="257" ht="12.75">
      <c r="W257" s="88"/>
    </row>
    <row r="258" ht="12.75">
      <c r="W258" s="88"/>
    </row>
    <row r="259" ht="12.75">
      <c r="W259" s="88"/>
    </row>
    <row r="260" ht="12.75">
      <c r="W260" s="88"/>
    </row>
    <row r="261" ht="12.75">
      <c r="W261" s="88"/>
    </row>
    <row r="262" ht="12.75">
      <c r="W262" s="88"/>
    </row>
    <row r="263" ht="12.75">
      <c r="W263" s="88"/>
    </row>
    <row r="264" ht="12.75">
      <c r="W264" s="88"/>
    </row>
    <row r="265" ht="12.75">
      <c r="W265" s="88"/>
    </row>
    <row r="266" ht="12.75">
      <c r="W266" s="88"/>
    </row>
    <row r="267" ht="12.75">
      <c r="W267" s="88"/>
    </row>
    <row r="268" ht="12.75">
      <c r="W268" s="88"/>
    </row>
    <row r="269" ht="12.75">
      <c r="W269" s="88"/>
    </row>
    <row r="270" ht="12.75">
      <c r="W270" s="88"/>
    </row>
    <row r="271" ht="12.75">
      <c r="W271" s="88"/>
    </row>
    <row r="272" ht="12.75">
      <c r="W272" s="88"/>
    </row>
    <row r="273" ht="12.75">
      <c r="W273" s="88"/>
    </row>
    <row r="274" ht="12.75">
      <c r="W274" s="88"/>
    </row>
    <row r="275" ht="12.75">
      <c r="W275" s="88"/>
    </row>
    <row r="276" ht="12.75">
      <c r="W276" s="88"/>
    </row>
    <row r="277" ht="12.75">
      <c r="W277" s="88"/>
    </row>
    <row r="278" ht="12.75">
      <c r="W278" s="88"/>
    </row>
    <row r="279" ht="12.75">
      <c r="W279" s="88"/>
    </row>
    <row r="280" ht="12.75">
      <c r="W280" s="88"/>
    </row>
    <row r="281" ht="12.75">
      <c r="W281" s="88"/>
    </row>
    <row r="282" ht="12.75">
      <c r="W282" s="88"/>
    </row>
    <row r="283" ht="12.75">
      <c r="W283" s="88"/>
    </row>
    <row r="284" ht="12.75">
      <c r="W284" s="88"/>
    </row>
    <row r="285" ht="12.75">
      <c r="W285" s="88"/>
    </row>
    <row r="286" ht="12.75">
      <c r="W286" s="88"/>
    </row>
    <row r="287" ht="12.75">
      <c r="W287" s="88"/>
    </row>
    <row r="288" ht="12.75">
      <c r="W288" s="88"/>
    </row>
    <row r="289" ht="12.75">
      <c r="W289" s="88"/>
    </row>
    <row r="290" ht="12.75">
      <c r="W290" s="88"/>
    </row>
    <row r="291" ht="12.75">
      <c r="W291" s="88"/>
    </row>
    <row r="292" ht="12.75">
      <c r="W292" s="88"/>
    </row>
    <row r="293" ht="12.75">
      <c r="W293" s="88"/>
    </row>
    <row r="294" ht="12.75">
      <c r="W294" s="88"/>
    </row>
    <row r="295" ht="12.75">
      <c r="W295" s="88"/>
    </row>
    <row r="296" ht="12.75">
      <c r="W296" s="88"/>
    </row>
    <row r="297" ht="12.75">
      <c r="W297" s="88"/>
    </row>
    <row r="298" ht="12.75">
      <c r="W298" s="88"/>
    </row>
    <row r="299" ht="12.75">
      <c r="W299" s="88"/>
    </row>
    <row r="300" ht="12.75">
      <c r="W300" s="88"/>
    </row>
    <row r="301" ht="12.75">
      <c r="W301" s="88"/>
    </row>
    <row r="302" ht="12.75">
      <c r="W302" s="88"/>
    </row>
    <row r="303" ht="12.75">
      <c r="W303" s="88"/>
    </row>
    <row r="304" ht="12.75">
      <c r="W304" s="88"/>
    </row>
    <row r="305" ht="12.75">
      <c r="W305" s="88"/>
    </row>
    <row r="306" ht="12.75">
      <c r="W306" s="88"/>
    </row>
    <row r="307" ht="12.75">
      <c r="W307" s="88"/>
    </row>
    <row r="308" ht="12.75">
      <c r="W308" s="88"/>
    </row>
    <row r="309" ht="12.75">
      <c r="W309" s="88"/>
    </row>
    <row r="310" ht="12.75">
      <c r="W310" s="88"/>
    </row>
    <row r="311" ht="12.75">
      <c r="W311" s="88"/>
    </row>
    <row r="312" ht="12.75">
      <c r="W312" s="88"/>
    </row>
    <row r="313" ht="12.75">
      <c r="W313" s="88"/>
    </row>
    <row r="314" ht="12.75">
      <c r="W314" s="88"/>
    </row>
    <row r="315" ht="12.75">
      <c r="W315" s="88"/>
    </row>
    <row r="316" ht="12.75">
      <c r="W316" s="88"/>
    </row>
    <row r="317" ht="12.75">
      <c r="W317" s="88"/>
    </row>
    <row r="318" ht="12.75">
      <c r="W318" s="88"/>
    </row>
    <row r="319" ht="12.75">
      <c r="W319" s="88"/>
    </row>
    <row r="320" ht="12.75">
      <c r="W320" s="88"/>
    </row>
    <row r="321" ht="12.75">
      <c r="W321" s="88"/>
    </row>
    <row r="322" ht="12.75">
      <c r="W322" s="88"/>
    </row>
    <row r="323" ht="12.75">
      <c r="W323" s="88"/>
    </row>
    <row r="324" ht="12.75">
      <c r="W324" s="88"/>
    </row>
    <row r="325" ht="12.75">
      <c r="W325" s="88"/>
    </row>
    <row r="326" ht="12.75">
      <c r="W326" s="88"/>
    </row>
    <row r="327" ht="12.75">
      <c r="W327" s="88"/>
    </row>
    <row r="328" ht="12.75">
      <c r="W328" s="88"/>
    </row>
    <row r="329" ht="12.75">
      <c r="W329" s="88"/>
    </row>
    <row r="330" ht="12.75">
      <c r="W330" s="88"/>
    </row>
    <row r="331" ht="12.75">
      <c r="W331" s="88"/>
    </row>
    <row r="332" ht="12.75">
      <c r="W332" s="88"/>
    </row>
    <row r="333" ht="12.75">
      <c r="W333" s="88"/>
    </row>
    <row r="334" ht="12.75">
      <c r="W334" s="88"/>
    </row>
    <row r="335" ht="12.75">
      <c r="W335" s="88"/>
    </row>
    <row r="336" ht="12.75">
      <c r="W336" s="88"/>
    </row>
    <row r="337" ht="12.75">
      <c r="W337" s="88"/>
    </row>
    <row r="338" ht="12.75">
      <c r="W338" s="88"/>
    </row>
    <row r="339" ht="12.75">
      <c r="W339" s="88"/>
    </row>
    <row r="340" ht="12.75">
      <c r="W340" s="88"/>
    </row>
    <row r="341" ht="12.75">
      <c r="W341" s="88"/>
    </row>
    <row r="342" ht="12.75">
      <c r="W342" s="88"/>
    </row>
    <row r="343" ht="12.75">
      <c r="W343" s="88"/>
    </row>
    <row r="344" ht="12.75">
      <c r="W344" s="88"/>
    </row>
    <row r="345" ht="12.75">
      <c r="W345" s="88"/>
    </row>
    <row r="346" ht="12.75">
      <c r="W346" s="88"/>
    </row>
    <row r="347" ht="12.75">
      <c r="W347" s="88"/>
    </row>
    <row r="348" ht="12.75">
      <c r="W348" s="88"/>
    </row>
    <row r="349" ht="12.75">
      <c r="W349" s="88"/>
    </row>
    <row r="350" ht="12.75">
      <c r="W350" s="88"/>
    </row>
    <row r="351" ht="12.75">
      <c r="W351" s="88"/>
    </row>
    <row r="352" ht="12.75">
      <c r="W352" s="88"/>
    </row>
    <row r="353" ht="12.75">
      <c r="W353" s="88"/>
    </row>
    <row r="354" ht="12.75">
      <c r="W354" s="88"/>
    </row>
    <row r="355" ht="12.75">
      <c r="W355" s="88"/>
    </row>
    <row r="356" ht="12.75">
      <c r="W356" s="88"/>
    </row>
    <row r="357" ht="12.75">
      <c r="W357" s="88"/>
    </row>
    <row r="358" ht="12.75">
      <c r="W358" s="88"/>
    </row>
    <row r="359" ht="12.75">
      <c r="W359" s="88"/>
    </row>
    <row r="360" ht="12.75">
      <c r="W360" s="88"/>
    </row>
    <row r="361" ht="12.75">
      <c r="W361" s="88"/>
    </row>
    <row r="362" ht="12.75">
      <c r="W362" s="88"/>
    </row>
    <row r="363" ht="12.75">
      <c r="W363" s="88"/>
    </row>
    <row r="364" ht="12.75">
      <c r="W364" s="88"/>
    </row>
    <row r="365" ht="12.75">
      <c r="W365" s="88"/>
    </row>
    <row r="366" ht="12.75">
      <c r="W366" s="88"/>
    </row>
    <row r="367" ht="12.75">
      <c r="W367" s="88"/>
    </row>
    <row r="368" ht="12.75">
      <c r="W368" s="88"/>
    </row>
    <row r="369" ht="12.75">
      <c r="W369" s="88"/>
    </row>
    <row r="370" ht="12.75">
      <c r="W370" s="88"/>
    </row>
    <row r="371" ht="12.75">
      <c r="W371" s="88"/>
    </row>
    <row r="372" ht="12.75">
      <c r="W372" s="88"/>
    </row>
    <row r="373" ht="12.75">
      <c r="W373" s="88"/>
    </row>
    <row r="374" ht="12.75">
      <c r="W374" s="88"/>
    </row>
    <row r="375" ht="12.75">
      <c r="W375" s="88"/>
    </row>
    <row r="376" ht="12.75">
      <c r="W376" s="88"/>
    </row>
    <row r="377" ht="12.75">
      <c r="W377" s="88"/>
    </row>
    <row r="378" ht="12.75">
      <c r="W378" s="88"/>
    </row>
    <row r="379" ht="12.75">
      <c r="W379" s="88"/>
    </row>
    <row r="380" ht="12.75">
      <c r="W380" s="88"/>
    </row>
    <row r="381" ht="12.75">
      <c r="W381" s="88"/>
    </row>
    <row r="382" ht="12.75">
      <c r="W382" s="88"/>
    </row>
    <row r="383" ht="12.75">
      <c r="W383" s="88"/>
    </row>
    <row r="384" ht="12.75">
      <c r="W384" s="88"/>
    </row>
    <row r="385" ht="12.75">
      <c r="W385" s="88"/>
    </row>
    <row r="386" ht="12.75">
      <c r="W386" s="88"/>
    </row>
    <row r="387" ht="12.75">
      <c r="W387" s="88"/>
    </row>
    <row r="388" ht="12.75">
      <c r="W388" s="88"/>
    </row>
    <row r="389" ht="12.75">
      <c r="W389" s="88"/>
    </row>
    <row r="390" ht="12.75">
      <c r="W390" s="88"/>
    </row>
    <row r="391" ht="12.75">
      <c r="W391" s="88"/>
    </row>
    <row r="392" ht="12.75">
      <c r="W392" s="88"/>
    </row>
    <row r="393" ht="12.75">
      <c r="W393" s="88"/>
    </row>
    <row r="394" ht="12.75">
      <c r="W394" s="88"/>
    </row>
    <row r="395" ht="12.75">
      <c r="W395" s="88"/>
    </row>
    <row r="396" ht="12.75">
      <c r="W396" s="88"/>
    </row>
    <row r="397" ht="12.75">
      <c r="W397" s="88"/>
    </row>
    <row r="398" ht="12.75">
      <c r="W398" s="88"/>
    </row>
    <row r="399" ht="12.75">
      <c r="W399" s="88"/>
    </row>
    <row r="400" ht="12.75">
      <c r="W400" s="88"/>
    </row>
    <row r="401" ht="12.75">
      <c r="W401" s="88"/>
    </row>
    <row r="402" ht="12.75">
      <c r="W402" s="88"/>
    </row>
    <row r="403" ht="12.75">
      <c r="W403" s="88"/>
    </row>
    <row r="404" ht="12.75">
      <c r="W404" s="88"/>
    </row>
    <row r="405" ht="12.75">
      <c r="W405" s="88"/>
    </row>
    <row r="406" ht="12.75">
      <c r="W406" s="88"/>
    </row>
    <row r="407" ht="12.75">
      <c r="W407" s="88"/>
    </row>
    <row r="408" ht="12.75">
      <c r="W408" s="88"/>
    </row>
    <row r="409" ht="12.75">
      <c r="W409" s="88"/>
    </row>
    <row r="410" ht="12.75">
      <c r="W410" s="88"/>
    </row>
    <row r="411" ht="12.75">
      <c r="W411" s="88"/>
    </row>
    <row r="412" ht="12.75">
      <c r="W412" s="88"/>
    </row>
    <row r="413" ht="12.75">
      <c r="W413" s="88"/>
    </row>
    <row r="414" ht="12.75">
      <c r="W414" s="88"/>
    </row>
    <row r="415" ht="12.75">
      <c r="W415" s="88"/>
    </row>
    <row r="416" ht="12.75">
      <c r="W416" s="88"/>
    </row>
    <row r="417" ht="12.75">
      <c r="W417" s="88"/>
    </row>
    <row r="418" ht="12.75">
      <c r="W418" s="88"/>
    </row>
    <row r="419" ht="12.75">
      <c r="W419" s="88"/>
    </row>
    <row r="420" ht="12.75">
      <c r="W420" s="88"/>
    </row>
    <row r="421" ht="12.75">
      <c r="W421" s="88"/>
    </row>
    <row r="422" ht="12.75">
      <c r="W422" s="88"/>
    </row>
    <row r="423" ht="12.75">
      <c r="W423" s="88"/>
    </row>
    <row r="424" ht="12.75">
      <c r="W424" s="88"/>
    </row>
    <row r="425" ht="12.75">
      <c r="W425" s="88"/>
    </row>
    <row r="426" ht="12.75">
      <c r="W426" s="88"/>
    </row>
    <row r="427" ht="12.75">
      <c r="W427" s="88"/>
    </row>
    <row r="428" ht="12.75">
      <c r="W428" s="88"/>
    </row>
    <row r="429" ht="12.75">
      <c r="W429" s="88"/>
    </row>
    <row r="430" ht="12.75">
      <c r="W430" s="88"/>
    </row>
    <row r="431" ht="12.75">
      <c r="W431" s="88"/>
    </row>
    <row r="432" ht="12.75">
      <c r="W432" s="88"/>
    </row>
    <row r="433" ht="12.75">
      <c r="W433" s="88"/>
    </row>
    <row r="434" ht="12.75">
      <c r="W434" s="88"/>
    </row>
    <row r="435" ht="12.75">
      <c r="W435" s="88"/>
    </row>
    <row r="436" ht="12.75">
      <c r="W436" s="88"/>
    </row>
    <row r="437" ht="12.75">
      <c r="W437" s="88"/>
    </row>
    <row r="438" ht="12.75">
      <c r="W438" s="88"/>
    </row>
    <row r="439" ht="12.75">
      <c r="W439" s="88"/>
    </row>
    <row r="440" ht="12.75">
      <c r="W440" s="88"/>
    </row>
    <row r="441" ht="12.75">
      <c r="W441" s="88"/>
    </row>
    <row r="442" ht="12.75">
      <c r="W442" s="88"/>
    </row>
    <row r="443" ht="12.75">
      <c r="W443" s="88"/>
    </row>
    <row r="444" ht="12.75">
      <c r="W444" s="88"/>
    </row>
    <row r="445" ht="12.75">
      <c r="W445" s="88"/>
    </row>
    <row r="446" ht="12.75">
      <c r="W446" s="88"/>
    </row>
    <row r="447" ht="12.75">
      <c r="W447" s="88"/>
    </row>
    <row r="448" ht="12.75">
      <c r="W448" s="88"/>
    </row>
    <row r="449" ht="12.75">
      <c r="W449" s="88"/>
    </row>
    <row r="450" ht="12.75">
      <c r="W450" s="88"/>
    </row>
    <row r="451" ht="12.75">
      <c r="W451" s="88"/>
    </row>
    <row r="452" ht="12.75">
      <c r="W452" s="88"/>
    </row>
    <row r="453" ht="12.75">
      <c r="W453" s="88"/>
    </row>
    <row r="454" ht="12.75">
      <c r="W454" s="88"/>
    </row>
    <row r="455" ht="12.75">
      <c r="W455" s="88"/>
    </row>
    <row r="456" ht="12.75">
      <c r="W456" s="88"/>
    </row>
    <row r="457" ht="12.75">
      <c r="W457" s="88"/>
    </row>
    <row r="458" ht="12.75">
      <c r="W458" s="88"/>
    </row>
    <row r="459" ht="12.75">
      <c r="W459" s="88"/>
    </row>
    <row r="460" ht="12.75">
      <c r="W460" s="88"/>
    </row>
    <row r="461" ht="12.75">
      <c r="W461" s="88"/>
    </row>
    <row r="462" ht="12.75">
      <c r="W462" s="88"/>
    </row>
    <row r="463" ht="12.75">
      <c r="W463" s="88"/>
    </row>
    <row r="464" ht="12.75">
      <c r="W464" s="88"/>
    </row>
    <row r="465" ht="12.75">
      <c r="W465" s="88"/>
    </row>
    <row r="466" ht="12.75">
      <c r="W466" s="88"/>
    </row>
    <row r="467" ht="12.75">
      <c r="W467" s="88"/>
    </row>
    <row r="468" ht="12.75">
      <c r="W468" s="88"/>
    </row>
    <row r="469" ht="12.75">
      <c r="W469" s="88"/>
    </row>
    <row r="470" ht="12.75">
      <c r="W470" s="88"/>
    </row>
    <row r="471" ht="12.75">
      <c r="W471" s="88"/>
    </row>
    <row r="472" ht="12.75">
      <c r="W472" s="88"/>
    </row>
    <row r="473" ht="12.75">
      <c r="W473" s="88"/>
    </row>
    <row r="474" ht="12.75">
      <c r="W474" s="88"/>
    </row>
    <row r="475" ht="12.75">
      <c r="W475" s="88"/>
    </row>
    <row r="476" ht="12.75">
      <c r="W476" s="88"/>
    </row>
    <row r="477" ht="12.75">
      <c r="W477" s="88"/>
    </row>
    <row r="478" ht="12.75">
      <c r="W478" s="88"/>
    </row>
    <row r="479" ht="12.75">
      <c r="W479" s="88"/>
    </row>
    <row r="480" ht="12.75">
      <c r="W480" s="88"/>
    </row>
    <row r="481" ht="12.75">
      <c r="W481" s="88"/>
    </row>
    <row r="482" ht="12.75">
      <c r="W482" s="88"/>
    </row>
    <row r="483" ht="12.75">
      <c r="W483" s="88"/>
    </row>
    <row r="484" ht="12.75">
      <c r="W484" s="88"/>
    </row>
    <row r="485" ht="12.75">
      <c r="W485" s="88"/>
    </row>
    <row r="486" ht="12.75">
      <c r="W486" s="88"/>
    </row>
    <row r="487" ht="12.75">
      <c r="W487" s="88"/>
    </row>
    <row r="488" ht="12.75">
      <c r="W488" s="88"/>
    </row>
    <row r="489" ht="12.75">
      <c r="W489" s="88"/>
    </row>
    <row r="490" ht="12.75">
      <c r="W490" s="88"/>
    </row>
    <row r="491" ht="12.75">
      <c r="W491" s="88"/>
    </row>
    <row r="492" ht="12.75">
      <c r="W492" s="88"/>
    </row>
    <row r="493" ht="12.75">
      <c r="W493" s="88"/>
    </row>
    <row r="494" ht="12.75">
      <c r="W494" s="88"/>
    </row>
    <row r="495" ht="12.75">
      <c r="W495" s="88"/>
    </row>
    <row r="496" ht="12.75">
      <c r="W496" s="88"/>
    </row>
    <row r="497" ht="12.75">
      <c r="W497" s="88"/>
    </row>
  </sheetData>
  <mergeCells count="14">
    <mergeCell ref="A121:C121"/>
    <mergeCell ref="A114:C114"/>
    <mergeCell ref="A103:C103"/>
    <mergeCell ref="A78:B78"/>
    <mergeCell ref="A79:C79"/>
    <mergeCell ref="P77:Q77"/>
    <mergeCell ref="A3:C3"/>
    <mergeCell ref="A51:C51"/>
    <mergeCell ref="A34:C34"/>
    <mergeCell ref="A11:C11"/>
    <mergeCell ref="A19:C19"/>
    <mergeCell ref="A64:C64"/>
    <mergeCell ref="A39:C39"/>
    <mergeCell ref="A56:C56"/>
  </mergeCells>
  <printOptions horizontalCentered="1"/>
  <pageMargins left="0.25" right="0.25" top="0.75" bottom="0.56" header="0.25" footer="0.25"/>
  <pageSetup horizontalDpi="600" verticalDpi="600" orientation="landscape" paperSize="5" r:id="rId1"/>
  <headerFooter alignWithMargins="0">
    <oddHeader>&amp;C&amp;18 &amp;16 2003-2004 &amp;14Dakota Performance Ram Test</oddHeader>
    <oddFooter>&amp;C&amp;"Arial,Bold"Sort by Producer</oddFooter>
  </headerFooter>
  <rowBreaks count="5" manualBreakCount="5">
    <brk id="36" max="255" man="1"/>
    <brk id="76" max="255" man="1"/>
    <brk id="111" max="255" man="1"/>
    <brk id="125" max="255" man="1"/>
    <brk id="1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kleinjac</dc:creator>
  <cp:keywords/>
  <dc:description/>
  <cp:lastModifiedBy>ARS Dept</cp:lastModifiedBy>
  <cp:lastPrinted>2004-04-15T18:48:25Z</cp:lastPrinted>
  <dcterms:created xsi:type="dcterms:W3CDTF">2003-10-30T18:15:17Z</dcterms:created>
  <dcterms:modified xsi:type="dcterms:W3CDTF">2004-04-23T14:06:46Z</dcterms:modified>
  <cp:category/>
  <cp:version/>
  <cp:contentType/>
  <cp:contentStatus/>
</cp:coreProperties>
</file>