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1040" yWindow="0" windowWidth="22620" windowHeight="15990" tabRatio="933"/>
  </bookViews>
  <sheets>
    <sheet name="Microbiology - Chemistry Minor" sheetId="10" r:id="rId1"/>
    <sheet name="Course Options - No Prereqs" sheetId="11" r:id="rId2"/>
  </sheets>
  <definedNames>
    <definedName name="_xlnm.Print_Area" localSheetId="0">'Microbiology - Chemistry Minor'!$A$1:$M$88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86" i="10" l="1"/>
  <c r="K87" i="10"/>
  <c r="K78" i="10"/>
  <c r="D77" i="10"/>
  <c r="D69" i="10"/>
  <c r="K69" i="10"/>
  <c r="K60" i="10"/>
  <c r="D60" i="10"/>
  <c r="H27" i="10"/>
  <c r="D19" i="10"/>
  <c r="D18" i="10"/>
  <c r="D17" i="10"/>
  <c r="K7" i="10"/>
  <c r="K6" i="10" s="1"/>
  <c r="K8" i="10"/>
  <c r="K9" i="10"/>
  <c r="K10" i="10"/>
  <c r="K11" i="10"/>
  <c r="K12" i="10"/>
  <c r="K13" i="10"/>
  <c r="K14" i="10"/>
  <c r="K15" i="10"/>
  <c r="K16" i="10"/>
  <c r="K17" i="10"/>
  <c r="K18" i="10"/>
  <c r="K19" i="10"/>
  <c r="K20" i="10"/>
  <c r="K21" i="10"/>
  <c r="K22" i="10"/>
  <c r="K23" i="10"/>
  <c r="K24" i="10"/>
  <c r="K25" i="10"/>
  <c r="K26" i="10"/>
  <c r="K28" i="10"/>
  <c r="K29" i="10"/>
  <c r="K30" i="10"/>
  <c r="K31" i="10"/>
  <c r="K32" i="10"/>
  <c r="K33" i="10"/>
  <c r="K34" i="10"/>
  <c r="K35" i="10"/>
  <c r="K36" i="10"/>
  <c r="K37" i="10"/>
  <c r="K41" i="10"/>
  <c r="K40" i="10"/>
  <c r="D7" i="10"/>
  <c r="D6" i="10" s="1"/>
  <c r="D8" i="10"/>
  <c r="D11" i="10"/>
  <c r="D10" i="10"/>
  <c r="D14" i="10"/>
  <c r="D13" i="10" s="1"/>
  <c r="D15" i="10"/>
  <c r="D21" i="10"/>
  <c r="D25" i="10"/>
  <c r="D24" i="10" s="1"/>
  <c r="D26" i="10"/>
  <c r="D32" i="10"/>
  <c r="D31" i="10"/>
  <c r="D35" i="10"/>
  <c r="D34" i="10"/>
  <c r="D41" i="10"/>
  <c r="D40" i="10"/>
  <c r="I27" i="10"/>
  <c r="M43" i="10"/>
  <c r="L43" i="10"/>
  <c r="H43" i="10"/>
  <c r="M42" i="10"/>
  <c r="L42" i="10"/>
  <c r="J42" i="10"/>
  <c r="I42" i="10"/>
  <c r="H42" i="10"/>
  <c r="M41" i="10"/>
  <c r="L41" i="10"/>
  <c r="J41" i="10"/>
  <c r="I41" i="10"/>
  <c r="H41" i="10"/>
  <c r="M37" i="10"/>
  <c r="L37" i="10"/>
  <c r="J37" i="10"/>
  <c r="I37" i="10"/>
  <c r="H37" i="10"/>
  <c r="M36" i="10"/>
  <c r="L36" i="10"/>
  <c r="J36" i="10"/>
  <c r="I36" i="10"/>
  <c r="H36" i="10"/>
  <c r="M35" i="10"/>
  <c r="L35" i="10"/>
  <c r="J35" i="10"/>
  <c r="I35" i="10"/>
  <c r="H35" i="10"/>
  <c r="M34" i="10"/>
  <c r="L34" i="10"/>
  <c r="J34" i="10"/>
  <c r="I34" i="10"/>
  <c r="H34" i="10"/>
  <c r="M33" i="10"/>
  <c r="L33" i="10"/>
  <c r="J33" i="10"/>
  <c r="I33" i="10"/>
  <c r="H33" i="10"/>
  <c r="M32" i="10"/>
  <c r="L32" i="10"/>
  <c r="J32" i="10"/>
  <c r="I32" i="10"/>
  <c r="H32" i="10"/>
  <c r="M31" i="10"/>
  <c r="L31" i="10"/>
  <c r="J31" i="10"/>
  <c r="I31" i="10"/>
  <c r="H31" i="10"/>
  <c r="M30" i="10"/>
  <c r="L30" i="10"/>
  <c r="J30" i="10"/>
  <c r="I30" i="10"/>
  <c r="H30" i="10"/>
  <c r="M29" i="10"/>
  <c r="L29" i="10"/>
  <c r="J29" i="10"/>
  <c r="I29" i="10"/>
  <c r="H29" i="10"/>
  <c r="M28" i="10"/>
  <c r="L28" i="10"/>
  <c r="J28" i="10"/>
  <c r="I28" i="10"/>
  <c r="H28" i="10"/>
  <c r="M27" i="10"/>
  <c r="L27" i="10"/>
  <c r="M26" i="10"/>
  <c r="L26" i="10"/>
  <c r="J26" i="10"/>
  <c r="I26" i="10"/>
  <c r="H26" i="10"/>
  <c r="M25" i="10"/>
  <c r="L25" i="10"/>
  <c r="J25" i="10"/>
  <c r="I25" i="10"/>
  <c r="H25" i="10"/>
  <c r="M24" i="10"/>
  <c r="L24" i="10"/>
  <c r="J24" i="10"/>
  <c r="I24" i="10"/>
  <c r="H24" i="10"/>
  <c r="M23" i="10"/>
  <c r="L23" i="10"/>
  <c r="J23" i="10"/>
  <c r="I23" i="10"/>
  <c r="H23" i="10"/>
  <c r="M22" i="10"/>
  <c r="L22" i="10"/>
  <c r="J22" i="10"/>
  <c r="I22" i="10"/>
  <c r="H22" i="10"/>
  <c r="M21" i="10"/>
  <c r="L21" i="10"/>
  <c r="J21" i="10"/>
  <c r="I21" i="10"/>
  <c r="H21" i="10"/>
  <c r="M20" i="10"/>
  <c r="L20" i="10"/>
  <c r="J20" i="10"/>
  <c r="I20" i="10"/>
  <c r="H20" i="10"/>
  <c r="M19" i="10"/>
  <c r="L19" i="10"/>
  <c r="J19" i="10"/>
  <c r="I19" i="10"/>
  <c r="H19" i="10"/>
  <c r="M18" i="10"/>
  <c r="L18" i="10"/>
  <c r="J18" i="10"/>
  <c r="I18" i="10"/>
  <c r="H18" i="10"/>
  <c r="M17" i="10"/>
  <c r="L17" i="10"/>
  <c r="J17" i="10"/>
  <c r="I17" i="10"/>
  <c r="H17" i="10"/>
  <c r="M16" i="10"/>
  <c r="L16" i="10"/>
  <c r="J16" i="10"/>
  <c r="I16" i="10"/>
  <c r="H16" i="10"/>
  <c r="M15" i="10"/>
  <c r="L15" i="10"/>
  <c r="J15" i="10"/>
  <c r="I15" i="10"/>
  <c r="H15" i="10"/>
  <c r="M14" i="10"/>
  <c r="L14" i="10"/>
  <c r="J14" i="10"/>
  <c r="I14" i="10"/>
  <c r="H14" i="10"/>
  <c r="M13" i="10"/>
  <c r="L13" i="10"/>
  <c r="J13" i="10"/>
  <c r="I13" i="10"/>
  <c r="H13" i="10"/>
  <c r="M12" i="10"/>
  <c r="L12" i="10"/>
  <c r="J12" i="10"/>
  <c r="I12" i="10"/>
  <c r="H12" i="10"/>
  <c r="M11" i="10"/>
  <c r="L11" i="10"/>
  <c r="J11" i="10"/>
  <c r="I11" i="10"/>
  <c r="H11" i="10"/>
  <c r="M10" i="10"/>
  <c r="L10" i="10"/>
  <c r="J10" i="10"/>
  <c r="I10" i="10"/>
  <c r="H10" i="10"/>
  <c r="M9" i="10"/>
  <c r="L9" i="10"/>
  <c r="J9" i="10"/>
  <c r="I9" i="10"/>
  <c r="H9" i="10"/>
  <c r="M8" i="10"/>
  <c r="L8" i="10"/>
  <c r="J8" i="10"/>
  <c r="I8" i="10"/>
  <c r="H8" i="10"/>
  <c r="M7" i="10"/>
  <c r="L7" i="10"/>
  <c r="J7" i="10"/>
  <c r="I7" i="10"/>
  <c r="H7" i="10"/>
  <c r="F41" i="10"/>
  <c r="E41" i="10"/>
  <c r="C41" i="10"/>
  <c r="B41" i="10"/>
  <c r="A41" i="10"/>
  <c r="F38" i="10"/>
  <c r="E38" i="10"/>
  <c r="D38" i="10"/>
  <c r="C38" i="10"/>
  <c r="B38" i="10"/>
  <c r="A38" i="10"/>
  <c r="F35" i="10"/>
  <c r="E35" i="10"/>
  <c r="C35" i="10"/>
  <c r="B35" i="10"/>
  <c r="A35" i="10"/>
  <c r="F32" i="10"/>
  <c r="E32" i="10"/>
  <c r="C32" i="10"/>
  <c r="B32" i="10"/>
  <c r="A32" i="10"/>
  <c r="F26" i="10"/>
  <c r="E26" i="10"/>
  <c r="C26" i="10"/>
  <c r="B26" i="10"/>
  <c r="A26" i="10"/>
  <c r="F25" i="10"/>
  <c r="E25" i="10"/>
  <c r="C25" i="10"/>
  <c r="B25" i="10"/>
  <c r="A25" i="10"/>
  <c r="F22" i="10"/>
  <c r="E22" i="10"/>
  <c r="F19" i="10"/>
  <c r="E19" i="10"/>
  <c r="C19" i="10"/>
  <c r="B19" i="10"/>
  <c r="A19" i="10"/>
  <c r="F18" i="10"/>
  <c r="E18" i="10"/>
  <c r="C18" i="10"/>
  <c r="B18" i="10"/>
  <c r="A18" i="10"/>
  <c r="F15" i="10"/>
  <c r="E15" i="10"/>
  <c r="C15" i="10"/>
  <c r="B15" i="10"/>
  <c r="A15" i="10"/>
  <c r="F14" i="10"/>
  <c r="E14" i="10"/>
  <c r="C14" i="10"/>
  <c r="B14" i="10"/>
  <c r="A14" i="10"/>
  <c r="F11" i="10"/>
  <c r="E11" i="10"/>
  <c r="C11" i="10"/>
  <c r="B11" i="10"/>
  <c r="A11" i="10"/>
  <c r="F8" i="10"/>
  <c r="E8" i="10"/>
  <c r="C8" i="10"/>
  <c r="B8" i="10"/>
  <c r="A8" i="10"/>
  <c r="F7" i="10"/>
  <c r="E7" i="10"/>
  <c r="C7" i="10"/>
  <c r="B7" i="10"/>
  <c r="A7" i="10"/>
  <c r="D37" i="10"/>
  <c r="A47" i="10"/>
  <c r="K3" i="10"/>
  <c r="K88" i="10"/>
  <c r="K44" i="10" l="1"/>
</calcChain>
</file>

<file path=xl/sharedStrings.xml><?xml version="1.0" encoding="utf-8"?>
<sst xmlns="http://schemas.openxmlformats.org/spreadsheetml/2006/main" count="236" uniqueCount="189">
  <si>
    <t>Student</t>
  </si>
  <si>
    <t>Student ID#</t>
  </si>
  <si>
    <t>Anticipated Graduation Term</t>
  </si>
  <si>
    <t>Advisor</t>
  </si>
  <si>
    <t>Minimum GPA</t>
  </si>
  <si>
    <t xml:space="preserve">Today's Date </t>
  </si>
  <si>
    <t>CR</t>
  </si>
  <si>
    <t>SEM</t>
  </si>
  <si>
    <t>First Year Seminar (IGR 1)</t>
  </si>
  <si>
    <t>ENGL 101</t>
  </si>
  <si>
    <t>SPCM 101</t>
  </si>
  <si>
    <t>ENGL 201</t>
  </si>
  <si>
    <t>Composition II (SGR 1)</t>
  </si>
  <si>
    <t>SGR courses</t>
  </si>
  <si>
    <t>IGR courses</t>
  </si>
  <si>
    <t>Advanced Writing (AW)</t>
  </si>
  <si>
    <t>Totals</t>
  </si>
  <si>
    <t>Globalization (G)</t>
  </si>
  <si>
    <t>Information Subject to Change.  This checksheet is not a contract.</t>
  </si>
  <si>
    <t>System Gen Ed Requirements  (SGR) (30 credits, Complete First 2 Years)</t>
  </si>
  <si>
    <t>SGR Goal 1</t>
  </si>
  <si>
    <t>Written Communication (6 credits)</t>
  </si>
  <si>
    <t>GR</t>
  </si>
  <si>
    <t>Requirements for College/Major/Program/Other required courses</t>
  </si>
  <si>
    <t>SGR Goal 2</t>
  </si>
  <si>
    <t>Oral Communication (3 credits)</t>
  </si>
  <si>
    <t>SGR Goal 3</t>
  </si>
  <si>
    <t>Social Sciences/Diversity (2 Disciplines, 6 credits)</t>
  </si>
  <si>
    <t>SGR Goal 4</t>
  </si>
  <si>
    <t>Humanities and Arts/Diversity (2 Disciplines, 6 credits)</t>
  </si>
  <si>
    <t>SGR Goal 5</t>
  </si>
  <si>
    <t>Mathematics (3 credits)</t>
  </si>
  <si>
    <t>SGR Goal 6</t>
  </si>
  <si>
    <t>Natural Sciences (6 credits)</t>
  </si>
  <si>
    <t>Institutional Graduation Requirements (IGRs) (5 credits)</t>
  </si>
  <si>
    <t>IGR Goal 1</t>
  </si>
  <si>
    <t>Other Coursework:</t>
  </si>
  <si>
    <t>IGR Goal 2</t>
  </si>
  <si>
    <t>Globalization Requirement</t>
  </si>
  <si>
    <t>Advanced Writing Requirement</t>
  </si>
  <si>
    <t>TOTAL CREDITS</t>
  </si>
  <si>
    <t>BIOL 109</t>
  </si>
  <si>
    <t>Fall semester only</t>
  </si>
  <si>
    <t>BIOL 151</t>
  </si>
  <si>
    <t>General Biology I</t>
  </si>
  <si>
    <t>BIOL 151L</t>
  </si>
  <si>
    <t>General Biology I Lab</t>
  </si>
  <si>
    <t>CHEM 112</t>
  </si>
  <si>
    <t>General Chemistry I</t>
  </si>
  <si>
    <t>CHEM 112L</t>
  </si>
  <si>
    <t>General Chemistry I Lab</t>
  </si>
  <si>
    <t>F/S/Su</t>
  </si>
  <si>
    <t>BIOL 109L</t>
  </si>
  <si>
    <t>First Year Seminar Lab (IGR 1)</t>
  </si>
  <si>
    <t>Compostion I (SGR 1)</t>
  </si>
  <si>
    <t>BIOL 290</t>
  </si>
  <si>
    <t>Seminar</t>
  </si>
  <si>
    <t>BIOL 153</t>
  </si>
  <si>
    <t>General Biology II</t>
  </si>
  <si>
    <t>BIOL 153L</t>
  </si>
  <si>
    <t>General Biology II Lab</t>
  </si>
  <si>
    <t>CHEM 114</t>
  </si>
  <si>
    <t>CHEM 114L</t>
  </si>
  <si>
    <t>General Chemistry II Lab</t>
  </si>
  <si>
    <t>Introduction to Speech (SGR 2)</t>
  </si>
  <si>
    <t>Spring only</t>
  </si>
  <si>
    <t>BIOL 202</t>
  </si>
  <si>
    <t>Genetics and Organismal Biology</t>
  </si>
  <si>
    <t>BIOL 202L</t>
  </si>
  <si>
    <t>CHEM 326</t>
  </si>
  <si>
    <t>Organic Chemistry I</t>
  </si>
  <si>
    <t>CHEM 326L</t>
  </si>
  <si>
    <t>Organic Chemistry I Lab</t>
  </si>
  <si>
    <t>MICR 233</t>
  </si>
  <si>
    <t>Introductory Microbiology</t>
  </si>
  <si>
    <t>MICR 233L</t>
  </si>
  <si>
    <t>Introductory Microbiology Lab</t>
  </si>
  <si>
    <t>BIOL 204</t>
  </si>
  <si>
    <t>BIOL 204L</t>
  </si>
  <si>
    <t>CHEM 328</t>
  </si>
  <si>
    <t xml:space="preserve">CHEM 328L </t>
  </si>
  <si>
    <t>Genetics and Cellular Biology</t>
  </si>
  <si>
    <t>Genetics and Cellular Biology Lab</t>
  </si>
  <si>
    <t>Research and/or Internship</t>
  </si>
  <si>
    <t>CHEM 464</t>
  </si>
  <si>
    <t>PHYS 111</t>
  </si>
  <si>
    <t>Introduction to Physics I</t>
  </si>
  <si>
    <t>PHYS 111L</t>
  </si>
  <si>
    <t>Introduction to Physics I Lab</t>
  </si>
  <si>
    <t>CHEM 466</t>
  </si>
  <si>
    <t>PHYS 113</t>
  </si>
  <si>
    <t>PHYS 113L</t>
  </si>
  <si>
    <t>STAT 281</t>
  </si>
  <si>
    <t>ENGL 379</t>
  </si>
  <si>
    <t>Biochemistry Lab</t>
  </si>
  <si>
    <t>Introduction to Physics II Lab</t>
  </si>
  <si>
    <t xml:space="preserve">Introduction to Physics II </t>
  </si>
  <si>
    <t>Introduction to Statistics</t>
  </si>
  <si>
    <t>MICR 439</t>
  </si>
  <si>
    <t>Electives</t>
  </si>
  <si>
    <t>Shadowing or Internship</t>
  </si>
  <si>
    <t>SGR 3</t>
  </si>
  <si>
    <t>Recommended for summer</t>
  </si>
  <si>
    <t>SGR 4</t>
  </si>
  <si>
    <t>not necessary if Phys 101 taken</t>
  </si>
  <si>
    <t>Spring only (Biol 151, AP credit, or B in Biol 101)</t>
  </si>
  <si>
    <t>F/S/Su (Pre-req Chem 112)</t>
  </si>
  <si>
    <t>IGR 2</t>
  </si>
  <si>
    <t>Biochemistry</t>
  </si>
  <si>
    <t>Medical/Vet Immunology</t>
  </si>
  <si>
    <t>MATH</t>
  </si>
  <si>
    <t xml:space="preserve">Major Courses (GPA 2.0 or higher) </t>
  </si>
  <si>
    <t>Organic Chemistry II Lab</t>
  </si>
  <si>
    <t>Organic Chemistry II</t>
  </si>
  <si>
    <t>Microbial Physiology</t>
  </si>
  <si>
    <t xml:space="preserve">Spring semester only. </t>
  </si>
  <si>
    <t>Microbial Physiology Lab</t>
  </si>
  <si>
    <t>Molecular and Microbial Genetics</t>
  </si>
  <si>
    <t>MICR 332</t>
  </si>
  <si>
    <t>MICR 332L</t>
  </si>
  <si>
    <t xml:space="preserve">College of ABS Requirements </t>
  </si>
  <si>
    <t>Consider PHIL 220 or see catalog for list</t>
  </si>
  <si>
    <t>See catalog for list</t>
  </si>
  <si>
    <t>Applied and Environmental elective</t>
  </si>
  <si>
    <t>MICR 438L</t>
  </si>
  <si>
    <t>Infectious Disease elective</t>
  </si>
  <si>
    <t>See list in catalog</t>
  </si>
  <si>
    <t>MICR 436</t>
  </si>
  <si>
    <t>3-4 credits, course depending</t>
  </si>
  <si>
    <t>Molecular and Microbial Genetics Lab or other elective</t>
  </si>
  <si>
    <t>Fall semester only. Not required, but highly recommended.</t>
  </si>
  <si>
    <t>consider internship/research credits</t>
  </si>
  <si>
    <t>Fall/Su semester only; Pre-req Chem 328.</t>
  </si>
  <si>
    <t>or PHYS 101L. Discuss with advisor.</t>
  </si>
  <si>
    <r>
      <rPr>
        <b/>
        <sz val="9"/>
        <color rgb="FFFF0000"/>
        <rFont val="Calibri"/>
        <family val="2"/>
      </rPr>
      <t>Prerequsites</t>
    </r>
    <r>
      <rPr>
        <b/>
        <sz val="9"/>
        <rFont val="Calibri"/>
        <family val="2"/>
      </rPr>
      <t>/Comments</t>
    </r>
  </si>
  <si>
    <t>First Year Fall Courses</t>
  </si>
  <si>
    <t>First Year Spring Courses</t>
  </si>
  <si>
    <t>Second Year Spring Courses</t>
  </si>
  <si>
    <t>Second Year Fall Courses</t>
  </si>
  <si>
    <t>Third Year Fall Course</t>
  </si>
  <si>
    <t>Third Year Spring Courses</t>
  </si>
  <si>
    <t>Fourth Year Fall Courses</t>
  </si>
  <si>
    <t>Fourth Year Spring Courses</t>
  </si>
  <si>
    <t xml:space="preserve">Cultural Awareness and Social and Environmental Responsibility         </t>
  </si>
  <si>
    <t>(Must have a different prefix than the courses used to meet SGR 3, 4 and 6)</t>
  </si>
  <si>
    <t>F/S/Su (coreq. MATH 102 or higher placement)</t>
  </si>
  <si>
    <t>First Year Seminar</t>
  </si>
  <si>
    <t>Sample 4 Year Plan</t>
  </si>
  <si>
    <t>Bachelor of Science in Microbiology with Chemistry Minor  (Fall 2015)</t>
  </si>
  <si>
    <t>F/S/Su; Prereq: ENGL 101</t>
  </si>
  <si>
    <t>115 or 121 or 123; 120 needed with 102</t>
  </si>
  <si>
    <t>Fall semester only; Prereq: BIOL 103 or 153, CHEM 114-114L</t>
  </si>
  <si>
    <t>Spring only; Prereq: BIOL 202</t>
  </si>
  <si>
    <t>Fall semester only; MICR 231 can work too; Prereq: CHEM 112</t>
  </si>
  <si>
    <t>Spring only; MICR 290 also works</t>
  </si>
  <si>
    <t>Spring semester only; Prereq: MICR 231 or 233</t>
  </si>
  <si>
    <t>Fall semester only; Prereq: MICR 231 or 233 and BIOL 204</t>
  </si>
  <si>
    <t>Fall semester only; Prereq: BIOL 204 or 371</t>
  </si>
  <si>
    <t>F/S/Su. MATH 125 can be substituted; Prereq: MATH 102 or higher</t>
  </si>
  <si>
    <t>F/S/Su; Prereq: ENGL 201 or 283</t>
  </si>
  <si>
    <t>Fall only (if you only want 2 sciences, hold off on Chem); Prereq: CHEM 114</t>
  </si>
  <si>
    <t>Spring only; Prereq: CHEM 326</t>
  </si>
  <si>
    <t>Spring semester only; Prereq: CHEM 464</t>
  </si>
  <si>
    <t>or PHYS 101. Discuss with advisor; Prereq: MATH 102 or higher</t>
  </si>
  <si>
    <t>not necessary if Phys 101 taken; Prereq: PHYS 111</t>
  </si>
  <si>
    <t>2015-2016 Undergraduate Catalog Requirements</t>
  </si>
  <si>
    <t xml:space="preserve">Math </t>
  </si>
  <si>
    <t>115 or 120 or 121 or 123</t>
  </si>
  <si>
    <t>Technical Communications (BIOL/MICR Section)</t>
  </si>
  <si>
    <t>MICR 490</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</si>
  <si>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</si>
  <si>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</si>
  <si>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</si>
  <si>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</si>
  <si>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</si>
  <si>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</si>
  <si>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See the full list in the catalog</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</si>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</sst>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5"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sz val="9"/>
      <name val="Calibri"/>
      <family val="2"/>
    </font>
    <font>
      <b/>
      <sz val="10"/>
      <name val="Calibri"/>
      <family val="2"/>
    </font>
    <font>
      <b/>
      <sz val="9"/>
      <name val="Calibri"/>
      <family val="2"/>
    </font>
    <font>
      <b/>
      <sz val="9"/>
      <color rgb="FF0070C0"/>
      <name val="Calibri"/>
      <family val="2"/>
    </font>
    <font>
      <sz val="8"/>
      <name val="Calibri"/>
      <family val="2"/>
    </font>
    <font>
      <i/>
      <u/>
      <sz val="9"/>
      <name val="Calibri"/>
      <family val="2"/>
    </font>
    <font>
      <u/>
      <sz val="8"/>
      <name val="Calibri"/>
      <family val="2"/>
    </font>
    <font>
      <b/>
      <u/>
      <sz val="9"/>
      <name val="Calibri"/>
      <family val="2"/>
    </font>
    <font>
      <b/>
      <sz val="9"/>
      <color rgb="FFFF0000"/>
      <name val="Calibri"/>
      <family val="2"/>
    </font>
    <font>
      <sz val="9"/>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0"/>
      <name val="Arial"/>
      <family val="2"/>
    </font>
    <font>
      <sz val="9"/>
      <color theme="1"/>
      <name val="Calibri"/>
      <family val="2"/>
      <scheme val="minor"/>
    </font>
    <font>
      <b/>
      <sz val="11"/>
      <color rgb="FFFF0000"/>
      <name val="Calibri"/>
      <family val="2"/>
    </font>
    <font>
      <sz val="9"/>
      <color rgb="FF0000CC"/>
      <name val="Calibri"/>
      <family val="2"/>
    </font>
    <font>
      <sz val="8"/>
      <name val="Calibri"/>
      <family val="2"/>
      <scheme val="minor"/>
    </font>
    <font>
      <sz val="9"/>
      <color rgb="FF000000"/>
      <name val="Calibri"/>
      <family val="2"/>
    </font>
    <font>
      <b/>
      <sz val="9"/>
      <color theme="1"/>
      <name val="Calibri"/>
      <family val="2"/>
      <scheme val="minor"/>
    </font>
    <font>
      <u/>
      <sz val="11"/>
      <color theme="1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s>
  <fills count="12">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7" tint="0.59999389629810485"/>
        <bgColor rgb="FF000000"/>
      </patternFill>
    </fill>
    <fill>
      <patternFill patternType="solid">
        <fgColor theme="3" tint="0.79998168889431442"/>
        <bgColor rgb="FF000000"/>
      </patternFill>
    </fill>
    <fill>
      <patternFill patternType="solid">
        <fgColor theme="4" tint="0.79998168889431442"/>
        <bgColor indexed="64"/>
      </patternFill>
    </fill>
    <fill>
      <patternFill patternType="solid">
        <fgColor theme="0"/>
        <bgColor indexed="64"/>
      </patternFill>
    </fill>
  </fills>
  <borders count="22">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top style="hair">
        <color auto="1"/>
      </top>
      <bottom/>
      <diagonal/>
    </border>
    <border>
      <left/>
      <right style="thin">
        <color auto="1"/>
      </right>
      <top style="hair">
        <color auto="1"/>
      </top>
      <bottom/>
      <diagonal/>
    </border>
    <border>
      <left/>
      <right style="hair">
        <color auto="1"/>
      </right>
      <top/>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0">
    <xf numFmtId="0" fontId="0" fillId="0" borderId="0"/>
    <xf numFmtId="0" fontId="1" fillId="0" borderId="0"/>
    <xf numFmtId="0" fontId="2" fillId="0" borderId="0"/>
    <xf numFmtId="0" fontId="3" fillId="0" borderId="0" applyNumberFormat="0" applyFill="0" applyBorder="0" applyAlignment="0" applyProtection="0"/>
    <xf numFmtId="0" fontId="23"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cellStyleXfs>
  <cellXfs count="159">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7" fillId="0" borderId="0" xfId="2" applyFont="1" applyFill="1" applyBorder="1" applyAlignment="1">
      <alignment horizontal="center"/>
    </xf>
    <xf numFmtId="0" fontId="7" fillId="0" borderId="3" xfId="2" applyFont="1" applyFill="1" applyBorder="1"/>
    <xf numFmtId="0" fontId="5" fillId="0" borderId="3" xfId="2" applyFont="1" applyFill="1" applyBorder="1"/>
    <xf numFmtId="0" fontId="8" fillId="0" borderId="0" xfId="2" applyFont="1" applyFill="1" applyBorder="1" applyAlignment="1">
      <alignment horizontal="center"/>
    </xf>
    <xf numFmtId="0" fontId="7" fillId="0" borderId="3" xfId="2" applyFont="1" applyFill="1" applyBorder="1" applyAlignment="1">
      <alignment horizontal="left"/>
    </xf>
    <xf numFmtId="0" fontId="5" fillId="0" borderId="3" xfId="2" applyFont="1" applyFill="1" applyBorder="1" applyAlignment="1">
      <alignment horizontal="center"/>
    </xf>
    <xf numFmtId="0" fontId="5" fillId="0" borderId="4" xfId="2" applyFont="1" applyFill="1" applyBorder="1" applyAlignment="1">
      <alignment horizontal="center"/>
    </xf>
    <xf numFmtId="0" fontId="9" fillId="0" borderId="0" xfId="2" applyFont="1" applyFill="1" applyBorder="1"/>
    <xf numFmtId="0" fontId="9" fillId="0" borderId="0" xfId="2" applyFont="1" applyFill="1" applyBorder="1" applyAlignment="1">
      <alignment horizontal="left"/>
    </xf>
    <xf numFmtId="0" fontId="9" fillId="0" borderId="9" xfId="2" applyFont="1" applyFill="1" applyBorder="1" applyAlignment="1">
      <alignment horizontal="center"/>
    </xf>
    <xf numFmtId="0" fontId="9" fillId="0" borderId="0" xfId="2" applyFont="1" applyFill="1" applyBorder="1" applyAlignment="1">
      <alignment horizontal="center"/>
    </xf>
    <xf numFmtId="0" fontId="5" fillId="0" borderId="10" xfId="2" applyFont="1" applyFill="1" applyBorder="1"/>
    <xf numFmtId="0" fontId="5" fillId="0" borderId="11" xfId="2" applyFont="1" applyFill="1" applyBorder="1" applyAlignment="1">
      <alignment horizontal="left"/>
    </xf>
    <xf numFmtId="0" fontId="5" fillId="0" borderId="9" xfId="2" applyFont="1" applyFill="1" applyBorder="1" applyAlignment="1">
      <alignment horizontal="center"/>
    </xf>
    <xf numFmtId="0" fontId="5" fillId="0" borderId="7" xfId="2" applyFont="1" applyFill="1" applyBorder="1" applyAlignment="1">
      <alignment horizontal="left"/>
    </xf>
    <xf numFmtId="0" fontId="5" fillId="0" borderId="7" xfId="2" applyFont="1" applyFill="1" applyBorder="1" applyAlignment="1">
      <alignment horizontal="center"/>
    </xf>
    <xf numFmtId="0" fontId="5" fillId="0" borderId="12" xfId="2" applyFont="1" applyFill="1" applyBorder="1" applyAlignment="1">
      <alignment horizontal="center"/>
    </xf>
    <xf numFmtId="0" fontId="5" fillId="0" borderId="3" xfId="2" applyFont="1" applyFill="1" applyBorder="1" applyAlignment="1">
      <alignment horizontal="left"/>
    </xf>
    <xf numFmtId="0" fontId="5" fillId="0" borderId="0" xfId="2" quotePrefix="1" applyFont="1" applyFill="1" applyBorder="1" applyAlignment="1">
      <alignment horizontal="right"/>
    </xf>
    <xf numFmtId="0" fontId="5" fillId="0" borderId="12" xfId="2" applyFont="1" applyFill="1" applyBorder="1" applyAlignment="1">
      <alignment horizontal="left"/>
    </xf>
    <xf numFmtId="0" fontId="10" fillId="0" borderId="0" xfId="2" applyFont="1" applyFill="1" applyBorder="1" applyAlignment="1">
      <alignment horizontal="center"/>
    </xf>
    <xf numFmtId="0" fontId="9" fillId="0" borderId="10" xfId="2" applyFont="1" applyFill="1" applyBorder="1" applyAlignment="1">
      <alignment horizontal="center"/>
    </xf>
    <xf numFmtId="0" fontId="5" fillId="0" borderId="10" xfId="2" applyFont="1" applyFill="1" applyBorder="1" applyAlignment="1">
      <alignment horizontal="center"/>
    </xf>
    <xf numFmtId="0" fontId="5" fillId="0" borderId="7" xfId="2" quotePrefix="1" applyFont="1" applyFill="1" applyBorder="1" applyAlignment="1">
      <alignment horizontal="right"/>
    </xf>
    <xf numFmtId="0" fontId="5" fillId="0" borderId="6" xfId="2" applyFont="1" applyFill="1" applyBorder="1" applyAlignment="1">
      <alignment horizontal="center"/>
    </xf>
    <xf numFmtId="0" fontId="5" fillId="2" borderId="0" xfId="2" applyFont="1" applyFill="1" applyBorder="1"/>
    <xf numFmtId="0" fontId="7" fillId="0" borderId="0" xfId="2" applyFont="1" applyFill="1" applyBorder="1" applyAlignment="1">
      <alignment horizontal="right"/>
    </xf>
    <xf numFmtId="0" fontId="5" fillId="3" borderId="0" xfId="2" applyFont="1" applyFill="1" applyBorder="1"/>
    <xf numFmtId="0" fontId="5" fillId="4" borderId="0" xfId="2" applyFont="1" applyFill="1" applyBorder="1"/>
    <xf numFmtId="0" fontId="5" fillId="5" borderId="0" xfId="2" applyFont="1" applyFill="1" applyBorder="1"/>
    <xf numFmtId="0" fontId="5" fillId="5" borderId="0" xfId="2" applyFont="1" applyFill="1" applyBorder="1" applyAlignment="1"/>
    <xf numFmtId="0" fontId="5" fillId="6" borderId="0" xfId="2" applyFont="1" applyFill="1" applyBorder="1"/>
    <xf numFmtId="0" fontId="4" fillId="0" borderId="0" xfId="2" applyFont="1" applyFill="1" applyBorder="1" applyAlignment="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7" fillId="0" borderId="0" xfId="0" applyFont="1" applyFill="1" applyBorder="1"/>
    <xf numFmtId="0" fontId="12" fillId="0" borderId="7" xfId="1" quotePrefix="1" applyFont="1" applyFill="1" applyBorder="1" applyAlignment="1">
      <alignment horizontal="center"/>
    </xf>
    <xf numFmtId="0" fontId="12" fillId="0" borderId="7" xfId="1" applyFont="1" applyFill="1" applyBorder="1" applyAlignment="1">
      <alignment horizontal="center"/>
    </xf>
    <xf numFmtId="0" fontId="5" fillId="0" borderId="3" xfId="3" applyFont="1" applyFill="1" applyBorder="1"/>
    <xf numFmtId="0" fontId="18" fillId="0" borderId="0" xfId="2" applyFont="1" applyAlignment="1">
      <alignment horizontal="center"/>
    </xf>
    <xf numFmtId="0" fontId="19" fillId="0" borderId="1" xfId="2" applyFont="1" applyBorder="1"/>
    <xf numFmtId="0" fontId="20" fillId="0" borderId="0" xfId="2" applyFont="1" applyBorder="1" applyAlignment="1">
      <alignment horizontal="right"/>
    </xf>
    <xf numFmtId="0" fontId="21" fillId="0" borderId="0" xfId="2" applyFont="1" applyFill="1" applyAlignment="1">
      <alignment horizontal="left"/>
    </xf>
    <xf numFmtId="0" fontId="21" fillId="0" borderId="0" xfId="2" applyFont="1" applyFill="1"/>
    <xf numFmtId="0" fontId="19" fillId="0" borderId="0" xfId="2" applyFont="1" applyBorder="1" applyAlignment="1">
      <alignment horizontal="right"/>
    </xf>
    <xf numFmtId="0" fontId="5" fillId="0" borderId="3" xfId="0" applyFont="1" applyBorder="1"/>
    <xf numFmtId="0" fontId="24" fillId="0" borderId="0" xfId="0" applyFont="1"/>
    <xf numFmtId="0" fontId="5" fillId="0" borderId="6" xfId="0" applyFont="1" applyFill="1" applyBorder="1"/>
    <xf numFmtId="0" fontId="24" fillId="0" borderId="4" xfId="0" applyFont="1" applyBorder="1"/>
    <xf numFmtId="0" fontId="7" fillId="0" borderId="6" xfId="2" applyFont="1" applyFill="1" applyBorder="1"/>
    <xf numFmtId="0" fontId="5" fillId="0" borderId="8" xfId="2" applyFont="1" applyFill="1" applyBorder="1" applyAlignment="1">
      <alignment horizontal="center"/>
    </xf>
    <xf numFmtId="0" fontId="5" fillId="0" borderId="4" xfId="2" applyFont="1" applyFill="1" applyBorder="1"/>
    <xf numFmtId="0" fontId="5" fillId="0" borderId="6" xfId="2" applyFont="1" applyFill="1" applyBorder="1"/>
    <xf numFmtId="0" fontId="12" fillId="0" borderId="0" xfId="1" quotePrefix="1" applyFont="1" applyFill="1" applyBorder="1" applyAlignment="1">
      <alignment horizontal="center"/>
    </xf>
    <xf numFmtId="0" fontId="12" fillId="0" borderId="0" xfId="1" applyFont="1" applyFill="1" applyBorder="1" applyAlignment="1">
      <alignment horizontal="center"/>
    </xf>
    <xf numFmtId="0" fontId="5" fillId="0" borderId="3" xfId="2" applyFont="1" applyFill="1" applyBorder="1" applyAlignment="1">
      <alignment horizontal="left" wrapText="1"/>
    </xf>
    <xf numFmtId="0" fontId="7" fillId="0" borderId="0" xfId="1" applyFont="1" applyFill="1" applyBorder="1"/>
    <xf numFmtId="0" fontId="14" fillId="0" borderId="0" xfId="2" quotePrefix="1" applyFont="1" applyFill="1" applyBorder="1" applyAlignment="1">
      <alignment horizontal="left"/>
    </xf>
    <xf numFmtId="0" fontId="5" fillId="0" borderId="3" xfId="0" applyFont="1" applyFill="1" applyBorder="1" applyAlignment="1">
      <alignment wrapText="1"/>
    </xf>
    <xf numFmtId="0" fontId="6" fillId="0" borderId="0" xfId="2" applyFont="1" applyAlignment="1">
      <alignment horizontal="left" wrapText="1"/>
    </xf>
    <xf numFmtId="0" fontId="7" fillId="0" borderId="0" xfId="2" applyFont="1" applyFill="1" applyBorder="1" applyAlignment="1">
      <alignment horizontal="left"/>
    </xf>
    <xf numFmtId="0" fontId="19" fillId="0" borderId="1" xfId="2" applyFont="1" applyBorder="1" applyAlignment="1">
      <alignment horizontal="left"/>
    </xf>
    <xf numFmtId="2" fontId="17" fillId="0" borderId="2" xfId="2" applyNumberFormat="1" applyFont="1" applyBorder="1" applyAlignment="1">
      <alignment horizontal="left"/>
    </xf>
    <xf numFmtId="0" fontId="5" fillId="0" borderId="6" xfId="2" applyFont="1" applyFill="1" applyBorder="1" applyAlignment="1">
      <alignment horizontal="left"/>
    </xf>
    <xf numFmtId="0" fontId="11" fillId="0" borderId="10" xfId="2" applyFont="1" applyFill="1" applyBorder="1" applyAlignment="1">
      <alignment horizontal="left"/>
    </xf>
    <xf numFmtId="0" fontId="26" fillId="0" borderId="0" xfId="2" applyFont="1" applyFill="1" applyBorder="1"/>
    <xf numFmtId="0" fontId="26" fillId="0" borderId="0" xfId="2" applyFont="1" applyFill="1" applyBorder="1" applyAlignment="1">
      <alignment horizontal="left"/>
    </xf>
    <xf numFmtId="0" fontId="26" fillId="0" borderId="7" xfId="2" applyFont="1" applyFill="1" applyBorder="1"/>
    <xf numFmtId="0" fontId="5" fillId="0" borderId="6" xfId="2" applyFont="1" applyFill="1" applyBorder="1" applyAlignment="1">
      <alignment horizontal="left" wrapText="1"/>
    </xf>
    <xf numFmtId="0" fontId="5" fillId="0" borderId="5" xfId="0" applyFont="1" applyFill="1" applyBorder="1" applyAlignment="1">
      <alignment horizontal="left"/>
    </xf>
    <xf numFmtId="0" fontId="7" fillId="0" borderId="5" xfId="0" applyFont="1" applyFill="1" applyBorder="1" applyAlignment="1">
      <alignment horizontal="left"/>
    </xf>
    <xf numFmtId="0" fontId="28" fillId="2" borderId="0" xfId="2" applyFont="1" applyFill="1" applyBorder="1" applyAlignment="1">
      <alignment horizontal="left" readingOrder="1"/>
    </xf>
    <xf numFmtId="0" fontId="29" fillId="0" borderId="0" xfId="0" applyFont="1"/>
    <xf numFmtId="0" fontId="7" fillId="0" borderId="3" xfId="2" applyFont="1" applyFill="1" applyBorder="1" applyAlignment="1">
      <alignment horizontal="center"/>
    </xf>
    <xf numFmtId="0" fontId="5" fillId="9" borderId="3" xfId="0" applyFont="1" applyFill="1" applyBorder="1"/>
    <xf numFmtId="0" fontId="5" fillId="8" borderId="3" xfId="0" applyFont="1" applyFill="1" applyBorder="1"/>
    <xf numFmtId="0" fontId="5" fillId="7" borderId="3" xfId="0" applyFont="1" applyFill="1" applyBorder="1"/>
    <xf numFmtId="0" fontId="5" fillId="0" borderId="10" xfId="2" applyFont="1" applyFill="1" applyBorder="1" applyAlignment="1">
      <alignment horizontal="left"/>
    </xf>
    <xf numFmtId="0" fontId="5" fillId="9" borderId="3" xfId="0" applyFont="1" applyFill="1" applyBorder="1" applyAlignment="1">
      <alignment horizontal="center"/>
    </xf>
    <xf numFmtId="0" fontId="5" fillId="8" borderId="3" xfId="0" applyFont="1" applyFill="1" applyBorder="1" applyAlignment="1">
      <alignment horizontal="center"/>
    </xf>
    <xf numFmtId="0" fontId="5" fillId="7" borderId="3" xfId="0" applyFont="1" applyFill="1" applyBorder="1" applyAlignment="1">
      <alignment horizontal="center"/>
    </xf>
    <xf numFmtId="0" fontId="5" fillId="4" borderId="0" xfId="2" applyFont="1" applyFill="1" applyBorder="1" applyAlignment="1">
      <alignment horizontal="center"/>
    </xf>
    <xf numFmtId="0" fontId="5" fillId="6" borderId="0" xfId="2" applyFont="1" applyFill="1" applyBorder="1" applyAlignment="1">
      <alignment horizontal="center"/>
    </xf>
    <xf numFmtId="0" fontId="7"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7" fillId="0" borderId="0" xfId="0" applyFont="1" applyFill="1" applyBorder="1"/>
    <xf numFmtId="0" fontId="5" fillId="0" borderId="0" xfId="1" applyFont="1" applyFill="1" applyBorder="1"/>
    <xf numFmtId="0" fontId="5" fillId="0" borderId="8" xfId="0" applyFont="1" applyFill="1" applyBorder="1"/>
    <xf numFmtId="0" fontId="12" fillId="0" borderId="0" xfId="0" applyFont="1" applyFill="1" applyBorder="1"/>
    <xf numFmtId="0" fontId="5" fillId="2" borderId="3" xfId="0" applyFont="1" applyFill="1" applyBorder="1"/>
    <xf numFmtId="0" fontId="5" fillId="0" borderId="0" xfId="1" applyFont="1" applyFill="1" applyBorder="1" applyAlignment="1">
      <alignment horizontal="left"/>
    </xf>
    <xf numFmtId="0" fontId="7" fillId="0" borderId="0" xfId="1" applyFont="1" applyFill="1" applyBorder="1" applyAlignment="1">
      <alignment horizontal="left"/>
    </xf>
    <xf numFmtId="0" fontId="12" fillId="0" borderId="0" xfId="0" applyFont="1" applyFill="1" applyBorder="1" applyAlignment="1">
      <alignment horizontal="left"/>
    </xf>
    <xf numFmtId="0" fontId="12" fillId="0" borderId="14" xfId="1" quotePrefix="1" applyFont="1" applyFill="1" applyBorder="1" applyAlignment="1">
      <alignment horizontal="center"/>
    </xf>
    <xf numFmtId="0" fontId="5" fillId="0" borderId="15" xfId="2" applyFont="1" applyFill="1" applyBorder="1" applyAlignment="1">
      <alignment horizontal="center"/>
    </xf>
    <xf numFmtId="0" fontId="7" fillId="0" borderId="0" xfId="0" applyFont="1" applyFill="1" applyBorder="1" applyAlignment="1">
      <alignment horizontal="left"/>
    </xf>
    <xf numFmtId="0" fontId="5" fillId="2" borderId="3" xfId="0" applyFont="1" applyFill="1" applyBorder="1"/>
    <xf numFmtId="0" fontId="5" fillId="0" borderId="0" xfId="1" applyFont="1" applyFill="1" applyBorder="1" applyAlignment="1">
      <alignment vertical="top"/>
    </xf>
    <xf numFmtId="0" fontId="5" fillId="2" borderId="3" xfId="0" applyFont="1" applyFill="1" applyBorder="1" applyAlignment="1">
      <alignment horizontal="center"/>
    </xf>
    <xf numFmtId="0" fontId="5" fillId="0" borderId="3" xfId="0" applyFont="1" applyFill="1" applyBorder="1"/>
    <xf numFmtId="0" fontId="5" fillId="0" borderId="0" xfId="0" applyFont="1" applyFill="1" applyBorder="1" applyAlignment="1">
      <alignment horizontal="center"/>
    </xf>
    <xf numFmtId="0" fontId="12" fillId="0" borderId="7" xfId="0" quotePrefix="1" applyFont="1" applyFill="1" applyBorder="1" applyAlignment="1">
      <alignment horizontal="center"/>
    </xf>
    <xf numFmtId="0" fontId="12" fillId="0" borderId="7" xfId="0" applyFont="1" applyFill="1" applyBorder="1" applyAlignment="1">
      <alignment horizontal="center"/>
    </xf>
    <xf numFmtId="0" fontId="5" fillId="0" borderId="0" xfId="1" applyFont="1" applyFill="1" applyBorder="1" applyAlignment="1">
      <alignment horizontal="center"/>
    </xf>
    <xf numFmtId="0" fontId="5" fillId="0" borderId="3" xfId="0" applyFont="1" applyFill="1" applyBorder="1" applyAlignment="1">
      <alignment horizontal="left"/>
    </xf>
    <xf numFmtId="0" fontId="24" fillId="0" borderId="3" xfId="0" applyFont="1" applyBorder="1"/>
    <xf numFmtId="0" fontId="12" fillId="0" borderId="0" xfId="0" applyFont="1" applyFill="1" applyBorder="1" applyAlignment="1">
      <alignment horizontal="center"/>
    </xf>
    <xf numFmtId="0" fontId="7" fillId="0" borderId="0" xfId="0" applyFont="1" applyFill="1" applyBorder="1" applyAlignment="1">
      <alignment horizontal="center"/>
    </xf>
    <xf numFmtId="0" fontId="4" fillId="0" borderId="0" xfId="2" applyFont="1" applyFill="1" applyBorder="1" applyAlignment="1">
      <alignment horizontal="center"/>
    </xf>
    <xf numFmtId="0" fontId="5" fillId="0" borderId="0" xfId="7" applyFont="1" applyFill="1" applyBorder="1"/>
    <xf numFmtId="0" fontId="5" fillId="0" borderId="0" xfId="7" applyFont="1" applyFill="1" applyBorder="1" applyAlignment="1">
      <alignment horizontal="center"/>
    </xf>
    <xf numFmtId="0" fontId="7" fillId="0" borderId="0" xfId="7" applyFont="1" applyFill="1" applyBorder="1" applyAlignment="1">
      <alignment horizontal="center"/>
    </xf>
    <xf numFmtId="0" fontId="5" fillId="0" borderId="0" xfId="7" applyFont="1" applyFill="1" applyBorder="1" applyAlignment="1">
      <alignment horizontal="left"/>
    </xf>
    <xf numFmtId="0" fontId="18" fillId="0" borderId="0" xfId="7" applyFont="1" applyAlignment="1">
      <alignment horizontal="right"/>
    </xf>
    <xf numFmtId="0" fontId="19" fillId="0" borderId="1" xfId="7" applyFont="1" applyBorder="1"/>
    <xf numFmtId="0" fontId="18" fillId="0" borderId="0" xfId="7" applyFont="1" applyBorder="1" applyAlignment="1">
      <alignment horizontal="right" wrapText="1"/>
    </xf>
    <xf numFmtId="0" fontId="0" fillId="0" borderId="2" xfId="0" applyBorder="1" applyAlignment="1">
      <alignment horizontal="center"/>
    </xf>
    <xf numFmtId="0" fontId="9" fillId="2" borderId="3" xfId="0" applyFont="1" applyFill="1" applyBorder="1"/>
    <xf numFmtId="0" fontId="9" fillId="2" borderId="3" xfId="0" applyFont="1" applyFill="1" applyBorder="1" applyAlignment="1">
      <alignment horizontal="left" vertical="center" wrapText="1"/>
    </xf>
    <xf numFmtId="0" fontId="9" fillId="0" borderId="3" xfId="2" applyFont="1" applyFill="1" applyBorder="1" applyAlignment="1">
      <alignment horizontal="left"/>
    </xf>
    <xf numFmtId="0" fontId="9" fillId="0" borderId="3" xfId="2" applyFont="1" applyFill="1" applyBorder="1" applyAlignment="1">
      <alignment horizontal="left" vertical="center" wrapText="1"/>
    </xf>
    <xf numFmtId="0" fontId="34" fillId="0" borderId="9" xfId="0" applyFont="1" applyBorder="1"/>
    <xf numFmtId="0" fontId="34" fillId="0" borderId="9" xfId="0" applyFont="1" applyBorder="1" applyAlignment="1">
      <alignment horizontal="center"/>
    </xf>
    <xf numFmtId="0" fontId="0" fillId="0" borderId="9" xfId="0" applyBorder="1"/>
    <xf numFmtId="0" fontId="0" fillId="0" borderId="9" xfId="0" applyBorder="1" applyAlignment="1">
      <alignment horizontal="center"/>
    </xf>
    <xf numFmtId="0" fontId="3" fillId="11" borderId="19" xfId="3" applyFill="1" applyBorder="1" applyAlignment="1">
      <alignment vertical="top"/>
    </xf>
    <xf numFmtId="0" fontId="0" fillId="11" borderId="20" xfId="0" applyFill="1" applyBorder="1"/>
    <xf numFmtId="0" fontId="0" fillId="11" borderId="21" xfId="0" applyFill="1" applyBorder="1" applyAlignment="1">
      <alignment horizontal="center"/>
    </xf>
    <xf numFmtId="0" fontId="0" fillId="0" borderId="0" xfId="0" applyAlignment="1">
      <alignment horizontal="center"/>
    </xf>
    <xf numFmtId="0" fontId="9" fillId="0" borderId="3" xfId="2" applyFont="1" applyFill="1" applyBorder="1" applyAlignment="1">
      <alignment horizontal="left" wrapText="1"/>
    </xf>
    <xf numFmtId="0" fontId="9" fillId="0" borderId="10" xfId="2" applyFont="1" applyFill="1" applyBorder="1" applyAlignment="1">
      <alignment horizontal="left" wrapText="1"/>
    </xf>
    <xf numFmtId="0" fontId="25" fillId="0" borderId="0" xfId="2" applyFont="1" applyFill="1" applyBorder="1" applyAlignment="1">
      <alignment horizontal="center" readingOrder="1"/>
    </xf>
    <xf numFmtId="0" fontId="4" fillId="0" borderId="0" xfId="2" applyFont="1" applyFill="1" applyBorder="1" applyAlignment="1">
      <alignment horizontal="center"/>
    </xf>
    <xf numFmtId="0" fontId="15" fillId="0" borderId="0" xfId="2" applyFont="1" applyFill="1" applyBorder="1" applyAlignment="1">
      <alignment horizontal="center"/>
    </xf>
    <xf numFmtId="0" fontId="20" fillId="0" borderId="0" xfId="2" applyFont="1" applyAlignment="1">
      <alignment horizontal="right" wrapText="1"/>
    </xf>
    <xf numFmtId="0" fontId="0" fillId="0" borderId="0" xfId="0" applyAlignment="1"/>
    <xf numFmtId="0" fontId="20" fillId="0" borderId="13" xfId="2" applyFont="1" applyBorder="1" applyAlignment="1">
      <alignment horizontal="center"/>
    </xf>
    <xf numFmtId="0" fontId="0" fillId="0" borderId="13" xfId="0" applyBorder="1" applyAlignment="1">
      <alignment horizontal="center"/>
    </xf>
    <xf numFmtId="0" fontId="16" fillId="0" borderId="0" xfId="2" applyFont="1" applyFill="1" applyAlignment="1">
      <alignment horizontal="right"/>
    </xf>
    <xf numFmtId="0" fontId="16" fillId="0" borderId="0" xfId="0" applyFont="1" applyAlignment="1">
      <alignment horizontal="right"/>
    </xf>
    <xf numFmtId="164" fontId="22" fillId="0" borderId="13" xfId="2" applyNumberFormat="1" applyFont="1" applyFill="1" applyBorder="1" applyAlignment="1">
      <alignment horizontal="center"/>
    </xf>
    <xf numFmtId="0" fontId="32" fillId="10" borderId="14" xfId="0" applyFont="1" applyFill="1" applyBorder="1" applyAlignment="1">
      <alignment horizontal="left"/>
    </xf>
    <xf numFmtId="0" fontId="0" fillId="11" borderId="16" xfId="3" applyFont="1" applyFill="1" applyBorder="1" applyAlignment="1">
      <alignment vertical="top" wrapText="1"/>
    </xf>
    <xf numFmtId="0" fontId="31" fillId="11" borderId="17" xfId="3" applyFont="1" applyFill="1" applyBorder="1" applyAlignment="1">
      <alignment vertical="top"/>
    </xf>
    <xf numFmtId="0" fontId="31" fillId="11" borderId="18" xfId="3" applyFont="1" applyFill="1" applyBorder="1" applyAlignment="1">
      <alignment vertical="top"/>
    </xf>
    <xf numFmtId="0" fontId="33" fillId="0" borderId="0" xfId="0" applyFont="1" applyAlignment="1">
      <alignment horizontal="center"/>
    </xf>
    <xf numFmtId="0" fontId="32" fillId="0" borderId="0" xfId="0" applyFont="1" applyAlignment="1">
      <alignment horizontal="center"/>
    </xf>
    <xf numFmtId="0" fontId="0" fillId="0" borderId="0" xfId="0" applyFont="1" applyAlignment="1">
      <alignment horizontal="left" vertical="top" wrapText="1"/>
    </xf>
    <xf numFmtId="0" fontId="32" fillId="0" borderId="1" xfId="0" applyFont="1" applyBorder="1" applyAlignment="1">
      <alignment horizontal="left" wrapText="1"/>
    </xf>
    <xf numFmtId="0" fontId="32" fillId="10" borderId="9" xfId="0" applyFont="1" applyFill="1" applyBorder="1" applyAlignment="1">
      <alignment horizontal="left"/>
    </xf>
    <xf numFmtId="0" fontId="3" fillId="0" borderId="0" xfId="3" applyFill="1" applyBorder="1" applyAlignment="1"/>
  </cellXfs>
  <cellStyles count="10">
    <cellStyle name="Followed Hyperlink" xfId="9" builtinId="9" hidden="1"/>
    <cellStyle name="Hyperlink" xfId="3" builtinId="8"/>
    <cellStyle name="Normal" xfId="0" builtinId="0"/>
    <cellStyle name="Normal 2" xfId="1"/>
    <cellStyle name="Normal 3" xfId="2"/>
    <cellStyle name="Normal 3 2" xfId="7"/>
    <cellStyle name="Normal 3 3" xfId="6"/>
    <cellStyle name="Normal 3 4" xfId="5"/>
    <cellStyle name="Normal 4" xfId="4"/>
    <cellStyle name="Normal 4 2" xfId="8"/>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CC"/>
      <color rgb="FFFFFF66"/>
      <color rgb="FFFFFF99"/>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U89"/>
  <sheetViews>
    <sheetView tabSelected="1" zoomScaleSheetLayoutView="100" workbookViewId="0">
      <selection activeCell="A4" sqref="A4"/>
    </sheetView>
  </sheetViews>
  <sheetFormatPr defaultColWidth="9.140625" defaultRowHeight="18" customHeight="1" x14ac:dyDescent="0.2"/>
  <cols>
    <col min="1" max="1" width="11.28515625" style="3" customWidth="1"/>
    <col min="2" max="2" width="30.42578125" style="3" customWidth="1"/>
    <col min="3" max="3" width="35" style="3" bestFit="1" customWidth="1"/>
    <col min="4" max="6" width="4.7109375" style="1" customWidth="1"/>
    <col min="7" max="7" width="2.140625" style="1" customWidth="1"/>
    <col min="8" max="8" width="11.28515625" style="2" customWidth="1"/>
    <col min="9" max="9" width="30.42578125" style="3" customWidth="1"/>
    <col min="10" max="10" width="29.28515625" style="2" customWidth="1"/>
    <col min="11" max="11" width="6" style="1" customWidth="1"/>
    <col min="12" max="13" width="4.7109375" style="1" customWidth="1"/>
    <col min="14" max="14" width="6.42578125" style="1" customWidth="1"/>
    <col min="15" max="15" width="2.7109375" style="2" customWidth="1"/>
    <col min="16" max="16" width="3.7109375" style="3" customWidth="1"/>
    <col min="17" max="16384" width="9.140625" style="3"/>
  </cols>
  <sheetData>
    <row r="1" spans="1:15" ht="18" customHeight="1" x14ac:dyDescent="0.25">
      <c r="A1" s="141" t="s">
        <v>148</v>
      </c>
      <c r="B1" s="141"/>
      <c r="C1" s="141"/>
      <c r="D1" s="141"/>
      <c r="E1" s="141"/>
      <c r="F1" s="141"/>
      <c r="G1" s="141"/>
      <c r="H1" s="141"/>
      <c r="I1" s="141"/>
      <c r="J1" s="141"/>
      <c r="K1" s="141"/>
      <c r="L1" s="141"/>
      <c r="M1" s="141"/>
    </row>
    <row r="2" spans="1:15" s="49" customFormat="1" ht="18" customHeight="1" thickBot="1" x14ac:dyDescent="0.3">
      <c r="A2" s="45" t="s">
        <v>0</v>
      </c>
      <c r="B2" s="46"/>
      <c r="C2" s="46"/>
      <c r="D2" s="142" t="s">
        <v>1</v>
      </c>
      <c r="E2" s="143"/>
      <c r="F2" s="143"/>
      <c r="G2" s="143"/>
      <c r="H2" s="67"/>
      <c r="I2" s="47"/>
      <c r="J2" s="65" t="s">
        <v>2</v>
      </c>
      <c r="K2" s="144"/>
      <c r="L2" s="145"/>
      <c r="M2" s="145"/>
      <c r="N2" s="48"/>
    </row>
    <row r="3" spans="1:15" s="49" customFormat="1" ht="18" customHeight="1" thickBot="1" x14ac:dyDescent="0.3">
      <c r="A3" s="45" t="s">
        <v>3</v>
      </c>
      <c r="B3" s="46"/>
      <c r="C3" s="46"/>
      <c r="D3" s="146" t="s">
        <v>4</v>
      </c>
      <c r="E3" s="147"/>
      <c r="F3" s="147"/>
      <c r="G3" s="147"/>
      <c r="H3" s="68"/>
      <c r="I3" s="50"/>
      <c r="J3" s="65" t="s">
        <v>5</v>
      </c>
      <c r="K3" s="148">
        <f ca="1">NOW()</f>
        <v>42158.677811921298</v>
      </c>
      <c r="L3" s="148"/>
      <c r="M3" s="148"/>
      <c r="N3" s="48"/>
    </row>
    <row r="4" spans="1:15" s="117" customFormat="1" ht="15.75" customHeight="1" x14ac:dyDescent="0.25">
      <c r="A4" s="158" t="s">
        <v>165</v>
      </c>
      <c r="D4" s="118"/>
      <c r="E4" s="119"/>
      <c r="F4" s="118"/>
      <c r="K4" s="118"/>
      <c r="L4" s="118"/>
      <c r="M4" s="118"/>
      <c r="N4" s="118"/>
      <c r="O4" s="120"/>
    </row>
    <row r="5" spans="1:15" s="39" customFormat="1" ht="18" customHeight="1" x14ac:dyDescent="0.2">
      <c r="A5" s="100" t="s">
        <v>19</v>
      </c>
      <c r="B5" s="52"/>
      <c r="C5" s="52"/>
      <c r="D5" s="114"/>
      <c r="E5" s="114"/>
      <c r="F5" s="108"/>
      <c r="G5" s="90"/>
      <c r="H5" s="89" t="s">
        <v>120</v>
      </c>
      <c r="I5" s="93"/>
      <c r="J5" s="89"/>
      <c r="K5" s="114"/>
      <c r="L5" s="114"/>
      <c r="M5" s="108"/>
      <c r="N5" s="37"/>
      <c r="O5" s="38"/>
    </row>
    <row r="6" spans="1:15" s="39" customFormat="1" ht="18" customHeight="1" x14ac:dyDescent="0.2">
      <c r="A6" s="78" t="s">
        <v>20</v>
      </c>
      <c r="B6" s="78" t="s">
        <v>21</v>
      </c>
      <c r="C6" s="93"/>
      <c r="D6" s="109">
        <f>SUM(D7:D8)</f>
        <v>6</v>
      </c>
      <c r="E6" s="110" t="s">
        <v>7</v>
      </c>
      <c r="F6" s="114" t="s">
        <v>22</v>
      </c>
      <c r="G6" s="90"/>
      <c r="H6" s="100" t="s">
        <v>23</v>
      </c>
      <c r="I6" s="96"/>
      <c r="J6" s="91"/>
      <c r="K6" s="114">
        <f>SUM(K7:K37)</f>
        <v>70</v>
      </c>
      <c r="L6" s="114" t="s">
        <v>7</v>
      </c>
      <c r="M6" s="114" t="s">
        <v>22</v>
      </c>
      <c r="N6" s="37"/>
      <c r="O6" s="38"/>
    </row>
    <row r="7" spans="1:15" s="39" customFormat="1" ht="18" customHeight="1" x14ac:dyDescent="0.2">
      <c r="A7" s="97" t="str">
        <f>IF(ISBLANK(A58)=TRUE,"",A58)</f>
        <v>ENGL 101</v>
      </c>
      <c r="B7" s="104" t="str">
        <f t="shared" ref="B7:F7" si="0">IF(ISBLANK(B58)=TRUE,"",B58)</f>
        <v>Compostion I (SGR 1)</v>
      </c>
      <c r="C7" s="104" t="str">
        <f t="shared" si="0"/>
        <v>F/S/Su</v>
      </c>
      <c r="D7" s="106">
        <f t="shared" si="0"/>
        <v>3</v>
      </c>
      <c r="E7" s="106" t="str">
        <f t="shared" si="0"/>
        <v/>
      </c>
      <c r="F7" s="106" t="str">
        <f t="shared" si="0"/>
        <v/>
      </c>
      <c r="G7" s="90"/>
      <c r="H7" s="104" t="str">
        <f>IF(ISBLANK(A56)=TRUE,"",A56)</f>
        <v>CHEM 112</v>
      </c>
      <c r="I7" s="104" t="str">
        <f t="shared" ref="I7:M7" si="1">IF(ISBLANK(B56)=TRUE,"",B56)</f>
        <v>General Chemistry I</v>
      </c>
      <c r="J7" s="126" t="str">
        <f t="shared" si="1"/>
        <v>F/S/Su (coreq. MATH 102 or higher placement)</v>
      </c>
      <c r="K7" s="106">
        <f t="shared" si="1"/>
        <v>3</v>
      </c>
      <c r="L7" s="106" t="str">
        <f t="shared" si="1"/>
        <v/>
      </c>
      <c r="M7" s="106" t="str">
        <f t="shared" si="1"/>
        <v/>
      </c>
      <c r="N7" s="37"/>
      <c r="O7" s="38"/>
    </row>
    <row r="8" spans="1:15" s="39" customFormat="1" ht="18" customHeight="1" x14ac:dyDescent="0.2">
      <c r="A8" s="104" t="str">
        <f>IF(ISBLANK(A68)=TRUE,"",A68)</f>
        <v>ENGL 201</v>
      </c>
      <c r="B8" s="104" t="str">
        <f t="shared" ref="B8:F8" si="2">IF(ISBLANK(B68)=TRUE,"",B68)</f>
        <v>Composition II (SGR 1)</v>
      </c>
      <c r="C8" s="104" t="str">
        <f t="shared" si="2"/>
        <v>F/S/Su; Prereq: ENGL 101</v>
      </c>
      <c r="D8" s="106">
        <f t="shared" si="2"/>
        <v>3</v>
      </c>
      <c r="E8" s="106" t="str">
        <f t="shared" si="2"/>
        <v/>
      </c>
      <c r="F8" s="106" t="str">
        <f t="shared" si="2"/>
        <v/>
      </c>
      <c r="G8" s="90"/>
      <c r="H8" s="104" t="str">
        <f>IF(ISBLANK(A57)=TRUE,"",A57)</f>
        <v>CHEM 112L</v>
      </c>
      <c r="I8" s="104" t="str">
        <f t="shared" ref="I8:M8" si="3">IF(ISBLANK(B57)=TRUE,"",B57)</f>
        <v>General Chemistry I Lab</v>
      </c>
      <c r="J8" s="126" t="str">
        <f t="shared" si="3"/>
        <v>F/S/Su</v>
      </c>
      <c r="K8" s="106">
        <f t="shared" si="3"/>
        <v>1</v>
      </c>
      <c r="L8" s="106" t="str">
        <f t="shared" si="3"/>
        <v/>
      </c>
      <c r="M8" s="106" t="str">
        <f t="shared" si="3"/>
        <v/>
      </c>
      <c r="N8" s="37"/>
      <c r="O8" s="38"/>
    </row>
    <row r="9" spans="1:15" s="39" customFormat="1" ht="18" customHeight="1" x14ac:dyDescent="0.2">
      <c r="A9" s="92"/>
      <c r="B9" s="92"/>
      <c r="C9" s="91"/>
      <c r="D9" s="108"/>
      <c r="E9" s="108"/>
      <c r="F9" s="108"/>
      <c r="G9" s="90"/>
      <c r="H9" s="104" t="str">
        <f>IF(ISBLANK(H55)=TRUE,"",H55)</f>
        <v>CHEM 114</v>
      </c>
      <c r="I9" s="104" t="str">
        <f t="shared" ref="I9:M9" si="4">IF(ISBLANK(I55)=TRUE,"",I55)</f>
        <v>General Chemistry I</v>
      </c>
      <c r="J9" s="126" t="str">
        <f t="shared" si="4"/>
        <v>F/S/Su (Pre-req Chem 112)</v>
      </c>
      <c r="K9" s="106">
        <f t="shared" si="4"/>
        <v>3</v>
      </c>
      <c r="L9" s="106" t="str">
        <f t="shared" si="4"/>
        <v/>
      </c>
      <c r="M9" s="106" t="str">
        <f t="shared" si="4"/>
        <v/>
      </c>
      <c r="N9" s="37"/>
      <c r="O9" s="38"/>
    </row>
    <row r="10" spans="1:15" s="39" customFormat="1" ht="18" customHeight="1" x14ac:dyDescent="0.2">
      <c r="A10" s="78" t="s">
        <v>24</v>
      </c>
      <c r="B10" s="78" t="s">
        <v>25</v>
      </c>
      <c r="C10" s="89"/>
      <c r="D10" s="109">
        <f>D11</f>
        <v>3</v>
      </c>
      <c r="E10" s="110"/>
      <c r="F10" s="108"/>
      <c r="G10" s="90"/>
      <c r="H10" s="104" t="str">
        <f t="shared" ref="H10:M10" si="5">IF(ISBLANK(H56)=TRUE,"",H56)</f>
        <v>CHEM 114L</v>
      </c>
      <c r="I10" s="104" t="str">
        <f t="shared" si="5"/>
        <v>General Chemistry II Lab</v>
      </c>
      <c r="J10" s="126" t="str">
        <f t="shared" si="5"/>
        <v>F/S/Su</v>
      </c>
      <c r="K10" s="106">
        <f t="shared" si="5"/>
        <v>1</v>
      </c>
      <c r="L10" s="106" t="str">
        <f t="shared" si="5"/>
        <v/>
      </c>
      <c r="M10" s="106" t="str">
        <f t="shared" si="5"/>
        <v/>
      </c>
      <c r="N10" s="37"/>
      <c r="O10" s="38"/>
    </row>
    <row r="11" spans="1:15" s="39" customFormat="1" ht="18" customHeight="1" x14ac:dyDescent="0.2">
      <c r="A11" s="104" t="str">
        <f>IF(ISBLANK(H57)=TRUE,"",H57)</f>
        <v>SPCM 101</v>
      </c>
      <c r="B11" s="104" t="str">
        <f t="shared" ref="B11:F11" si="6">IF(ISBLANK(I57)=TRUE,"",I57)</f>
        <v>Introduction to Speech (SGR 2)</v>
      </c>
      <c r="C11" s="104" t="str">
        <f t="shared" si="6"/>
        <v>F/S/Su</v>
      </c>
      <c r="D11" s="106">
        <f t="shared" si="6"/>
        <v>3</v>
      </c>
      <c r="E11" s="106" t="str">
        <f t="shared" si="6"/>
        <v/>
      </c>
      <c r="F11" s="106" t="str">
        <f t="shared" si="6"/>
        <v/>
      </c>
      <c r="G11" s="95"/>
      <c r="H11" s="104" t="str">
        <f>IF(ISBLANK(A62)=TRUE,"",A62)</f>
        <v>BIOL 202</v>
      </c>
      <c r="I11" s="104" t="str">
        <f t="shared" ref="I11:M11" si="7">IF(ISBLANK(B62)=TRUE,"",B62)</f>
        <v>Genetics and Organismal Biology</v>
      </c>
      <c r="J11" s="126" t="str">
        <f t="shared" si="7"/>
        <v>Fall semester only; Prereq: BIOL 103 or 153, CHEM 114-114L</v>
      </c>
      <c r="K11" s="106">
        <f t="shared" si="7"/>
        <v>4</v>
      </c>
      <c r="L11" s="106" t="str">
        <f t="shared" si="7"/>
        <v/>
      </c>
      <c r="M11" s="106" t="str">
        <f t="shared" si="7"/>
        <v/>
      </c>
      <c r="N11" s="37"/>
      <c r="O11" s="38"/>
    </row>
    <row r="12" spans="1:15" s="39" customFormat="1" ht="18" customHeight="1" x14ac:dyDescent="0.2">
      <c r="A12" s="92"/>
      <c r="B12" s="92"/>
      <c r="C12" s="91"/>
      <c r="D12" s="108"/>
      <c r="E12" s="108"/>
      <c r="F12" s="108"/>
      <c r="G12" s="90"/>
      <c r="H12" s="104" t="str">
        <f t="shared" ref="H12:M12" si="8">IF(ISBLANK(A63)=TRUE,"",A63)</f>
        <v>BIOL 202L</v>
      </c>
      <c r="I12" s="104" t="str">
        <f t="shared" si="8"/>
        <v>Genetics and Organismal Biology</v>
      </c>
      <c r="J12" s="126" t="str">
        <f t="shared" si="8"/>
        <v>Fall semester only</v>
      </c>
      <c r="K12" s="106">
        <f t="shared" si="8"/>
        <v>0</v>
      </c>
      <c r="L12" s="106" t="str">
        <f t="shared" si="8"/>
        <v/>
      </c>
      <c r="M12" s="106" t="str">
        <f t="shared" si="8"/>
        <v/>
      </c>
      <c r="N12" s="37"/>
      <c r="O12" s="38"/>
    </row>
    <row r="13" spans="1:15" s="39" customFormat="1" ht="18" customHeight="1" x14ac:dyDescent="0.2">
      <c r="A13" s="78" t="s">
        <v>26</v>
      </c>
      <c r="B13" s="78" t="s">
        <v>27</v>
      </c>
      <c r="C13" s="52"/>
      <c r="D13" s="109">
        <f>SUM(D14:D15)</f>
        <v>6</v>
      </c>
      <c r="E13" s="110"/>
      <c r="F13" s="108"/>
      <c r="G13" s="90"/>
      <c r="H13" s="104" t="str">
        <f>IF(ISBLANK(H62)=TRUE,"",H62)</f>
        <v>BIOL 204</v>
      </c>
      <c r="I13" s="104" t="str">
        <f t="shared" ref="I13:M13" si="9">IF(ISBLANK(I62)=TRUE,"",I62)</f>
        <v>Genetics and Cellular Biology</v>
      </c>
      <c r="J13" s="126" t="str">
        <f t="shared" si="9"/>
        <v>Spring only; Prereq: BIOL 202</v>
      </c>
      <c r="K13" s="106">
        <f t="shared" si="9"/>
        <v>3</v>
      </c>
      <c r="L13" s="106" t="str">
        <f t="shared" si="9"/>
        <v/>
      </c>
      <c r="M13" s="106" t="str">
        <f t="shared" si="9"/>
        <v/>
      </c>
      <c r="N13" s="37"/>
      <c r="O13" s="38"/>
    </row>
    <row r="14" spans="1:15" s="39" customFormat="1" ht="18" customHeight="1" x14ac:dyDescent="0.2">
      <c r="A14" s="104" t="str">
        <f>IF(ISBLANK(H58)=TRUE,"",H58)</f>
        <v/>
      </c>
      <c r="B14" s="104" t="str">
        <f>IF(ISBLANK(B59)=TRUE,"",B59)</f>
        <v>SGR 3</v>
      </c>
      <c r="C14" s="104" t="str">
        <f>IF(ISBLANK(C59)=TRUE,"",C59)</f>
        <v>See list in catalog</v>
      </c>
      <c r="D14" s="106">
        <f>IF(ISBLANK(D59)=TRUE,"",D59)</f>
        <v>3</v>
      </c>
      <c r="E14" s="106" t="str">
        <f t="shared" ref="E14:F14" si="10">IF(ISBLANK(L58)=TRUE,"",L58)</f>
        <v/>
      </c>
      <c r="F14" s="106" t="str">
        <f t="shared" si="10"/>
        <v/>
      </c>
      <c r="G14" s="90"/>
      <c r="H14" s="104" t="str">
        <f t="shared" ref="H14:M14" si="11">IF(ISBLANK(H63)=TRUE,"",H63)</f>
        <v>BIOL 204L</v>
      </c>
      <c r="I14" s="104" t="str">
        <f t="shared" si="11"/>
        <v>Genetics and Cellular Biology Lab</v>
      </c>
      <c r="J14" s="126" t="str">
        <f t="shared" si="11"/>
        <v>Spring only</v>
      </c>
      <c r="K14" s="106">
        <f t="shared" si="11"/>
        <v>1</v>
      </c>
      <c r="L14" s="106" t="str">
        <f t="shared" si="11"/>
        <v/>
      </c>
      <c r="M14" s="106" t="str">
        <f t="shared" si="11"/>
        <v/>
      </c>
      <c r="N14" s="37"/>
      <c r="O14" s="38"/>
    </row>
    <row r="15" spans="1:15" s="39" customFormat="1" ht="18" customHeight="1" x14ac:dyDescent="0.2">
      <c r="A15" s="104" t="str">
        <f>IF(ISBLANK(H67)=TRUE,"",H67)</f>
        <v/>
      </c>
      <c r="B15" s="104" t="str">
        <f t="shared" ref="B15:F15" si="12">IF(ISBLANK(I67)=TRUE,"",I67)</f>
        <v>SGR 3</v>
      </c>
      <c r="C15" s="104" t="str">
        <f t="shared" si="12"/>
        <v>See list in catalog</v>
      </c>
      <c r="D15" s="106">
        <f t="shared" si="12"/>
        <v>3</v>
      </c>
      <c r="E15" s="106" t="str">
        <f t="shared" si="12"/>
        <v/>
      </c>
      <c r="F15" s="106" t="str">
        <f t="shared" si="12"/>
        <v/>
      </c>
      <c r="G15" s="90"/>
      <c r="H15" s="104" t="str">
        <f>IF(ISBLANK(A66)=TRUE,"",A66)</f>
        <v>MICR 233</v>
      </c>
      <c r="I15" s="104" t="str">
        <f t="shared" ref="I15:M15" si="13">IF(ISBLANK(B66)=TRUE,"",B66)</f>
        <v>Introductory Microbiology</v>
      </c>
      <c r="J15" s="126" t="str">
        <f t="shared" si="13"/>
        <v>Fall semester only; MICR 231 can work too; Prereq: CHEM 112</v>
      </c>
      <c r="K15" s="106">
        <f t="shared" si="13"/>
        <v>4</v>
      </c>
      <c r="L15" s="106" t="str">
        <f t="shared" si="13"/>
        <v/>
      </c>
      <c r="M15" s="106" t="str">
        <f t="shared" si="13"/>
        <v/>
      </c>
      <c r="N15" s="37"/>
      <c r="O15" s="38"/>
    </row>
    <row r="16" spans="1:15" s="39" customFormat="1" ht="18" customHeight="1" x14ac:dyDescent="0.2">
      <c r="A16" s="92"/>
      <c r="B16" s="92"/>
      <c r="C16" s="91"/>
      <c r="D16" s="108"/>
      <c r="E16" s="108"/>
      <c r="F16" s="108"/>
      <c r="G16" s="90"/>
      <c r="H16" s="104" t="str">
        <f t="shared" ref="H16:M16" si="14">IF(ISBLANK(A67)=TRUE,"",A67)</f>
        <v>MICR 233L</v>
      </c>
      <c r="I16" s="104" t="str">
        <f t="shared" si="14"/>
        <v>Introductory Microbiology Lab</v>
      </c>
      <c r="J16" s="126" t="str">
        <f t="shared" si="14"/>
        <v>Fall semester only</v>
      </c>
      <c r="K16" s="106">
        <f t="shared" si="14"/>
        <v>0</v>
      </c>
      <c r="L16" s="106" t="str">
        <f t="shared" si="14"/>
        <v/>
      </c>
      <c r="M16" s="106" t="str">
        <f t="shared" si="14"/>
        <v/>
      </c>
      <c r="N16" s="37"/>
      <c r="O16" s="38"/>
    </row>
    <row r="17" spans="1:21" s="39" customFormat="1" ht="18" customHeight="1" x14ac:dyDescent="0.2">
      <c r="A17" s="78" t="s">
        <v>28</v>
      </c>
      <c r="B17" s="78" t="s">
        <v>29</v>
      </c>
      <c r="C17" s="52"/>
      <c r="D17" s="109">
        <f>SUM(D18:D19)</f>
        <v>6</v>
      </c>
      <c r="E17" s="110"/>
      <c r="F17" s="108"/>
      <c r="G17" s="90"/>
      <c r="H17" s="104" t="str">
        <f>IF(ISBLANK(H52)=TRUE,"",H52)</f>
        <v>BIOL 290</v>
      </c>
      <c r="I17" s="104" t="str">
        <f t="shared" ref="I17:M17" si="15">IF(ISBLANK(I52)=TRUE,"",I52)</f>
        <v>Seminar</v>
      </c>
      <c r="J17" s="126" t="str">
        <f t="shared" si="15"/>
        <v>Spring only; MICR 290 also works</v>
      </c>
      <c r="K17" s="106">
        <f t="shared" si="15"/>
        <v>1</v>
      </c>
      <c r="L17" s="106" t="str">
        <f t="shared" si="15"/>
        <v/>
      </c>
      <c r="M17" s="106" t="str">
        <f t="shared" si="15"/>
        <v/>
      </c>
      <c r="N17" s="37"/>
      <c r="O17" s="38"/>
    </row>
    <row r="18" spans="1:21" s="39" customFormat="1" ht="18" customHeight="1" x14ac:dyDescent="0.2">
      <c r="A18" s="104" t="str">
        <f>IF(ISBLANK(H66)=TRUE,"",H66)</f>
        <v/>
      </c>
      <c r="B18" s="104" t="str">
        <f t="shared" ref="B18:F18" si="16">IF(ISBLANK(I66)=TRUE,"",I66)</f>
        <v>SGR 4</v>
      </c>
      <c r="C18" s="104" t="str">
        <f t="shared" si="16"/>
        <v>Consider PHIL 220 or see catalog for list</v>
      </c>
      <c r="D18" s="106">
        <f t="shared" si="16"/>
        <v>3</v>
      </c>
      <c r="E18" s="106" t="str">
        <f t="shared" si="16"/>
        <v/>
      </c>
      <c r="F18" s="106" t="str">
        <f t="shared" si="16"/>
        <v/>
      </c>
      <c r="G18" s="90"/>
      <c r="H18" s="104" t="str">
        <f>IF(ISBLANK(A64)=TRUE,"",A64)</f>
        <v>CHEM 326</v>
      </c>
      <c r="I18" s="104" t="str">
        <f t="shared" ref="I18:M18" si="17">IF(ISBLANK(B64)=TRUE,"",B64)</f>
        <v>Organic Chemistry I</v>
      </c>
      <c r="J18" s="126" t="str">
        <f t="shared" si="17"/>
        <v>Fall only (if you only want 2 sciences, hold off on Chem); Prereq: CHEM 114</v>
      </c>
      <c r="K18" s="106">
        <f t="shared" si="17"/>
        <v>3</v>
      </c>
      <c r="L18" s="106" t="str">
        <f t="shared" si="17"/>
        <v/>
      </c>
      <c r="M18" s="106" t="str">
        <f t="shared" si="17"/>
        <v/>
      </c>
      <c r="N18" s="37"/>
      <c r="O18" s="38"/>
    </row>
    <row r="19" spans="1:21" s="39" customFormat="1" ht="18" customHeight="1" x14ac:dyDescent="0.2">
      <c r="A19" s="104" t="str">
        <f>IF(ISBLANK(H84)=TRUE,"",H84)</f>
        <v/>
      </c>
      <c r="B19" s="104" t="str">
        <f>IF(ISBLANK(I58)=TRUE,"",I58)</f>
        <v>SGR 4</v>
      </c>
      <c r="C19" s="104" t="str">
        <f>IF(ISBLANK(J58)=TRUE,"",J58)</f>
        <v>See list in catalog</v>
      </c>
      <c r="D19" s="106">
        <f>IF(ISBLANK(K58)=TRUE,"",K58)</f>
        <v>3</v>
      </c>
      <c r="E19" s="106" t="str">
        <f t="shared" ref="E19:F19" si="18">IF(ISBLANK(L84)=TRUE,"",L84)</f>
        <v/>
      </c>
      <c r="F19" s="106" t="str">
        <f t="shared" si="18"/>
        <v/>
      </c>
      <c r="G19" s="90"/>
      <c r="H19" s="104" t="str">
        <f t="shared" ref="H19:M19" si="19">IF(ISBLANK(A65)=TRUE,"",A65)</f>
        <v>CHEM 326L</v>
      </c>
      <c r="I19" s="104" t="str">
        <f t="shared" si="19"/>
        <v>Organic Chemistry I Lab</v>
      </c>
      <c r="J19" s="126" t="str">
        <f t="shared" si="19"/>
        <v>Fall semester only</v>
      </c>
      <c r="K19" s="106">
        <f t="shared" si="19"/>
        <v>1</v>
      </c>
      <c r="L19" s="106" t="str">
        <f t="shared" si="19"/>
        <v/>
      </c>
      <c r="M19" s="106" t="str">
        <f t="shared" si="19"/>
        <v/>
      </c>
      <c r="N19" s="37"/>
      <c r="O19" s="38"/>
    </row>
    <row r="20" spans="1:21" s="39" customFormat="1" ht="18" customHeight="1" x14ac:dyDescent="0.2">
      <c r="A20" s="92"/>
      <c r="B20" s="92"/>
      <c r="C20" s="91"/>
      <c r="D20" s="108"/>
      <c r="E20" s="108"/>
      <c r="F20" s="108"/>
      <c r="G20" s="90"/>
      <c r="H20" s="104" t="str">
        <f>IF(ISBLANK(H64)=TRUE,"",H64)</f>
        <v>CHEM 328</v>
      </c>
      <c r="I20" s="104" t="str">
        <f t="shared" ref="I20:M20" si="20">IF(ISBLANK(I64)=TRUE,"",I64)</f>
        <v>Organic Chemistry II</v>
      </c>
      <c r="J20" s="126" t="str">
        <f t="shared" si="20"/>
        <v>Spring only; Prereq: CHEM 326</v>
      </c>
      <c r="K20" s="106">
        <f t="shared" si="20"/>
        <v>3</v>
      </c>
      <c r="L20" s="106" t="str">
        <f t="shared" si="20"/>
        <v/>
      </c>
      <c r="M20" s="106" t="str">
        <f t="shared" si="20"/>
        <v/>
      </c>
      <c r="N20" s="37"/>
      <c r="O20" s="38"/>
    </row>
    <row r="21" spans="1:21" s="39" customFormat="1" ht="18" customHeight="1" x14ac:dyDescent="0.2">
      <c r="A21" s="78" t="s">
        <v>30</v>
      </c>
      <c r="B21" s="78" t="s">
        <v>31</v>
      </c>
      <c r="C21" s="89"/>
      <c r="D21" s="109">
        <f>D22</f>
        <v>4</v>
      </c>
      <c r="E21" s="110"/>
      <c r="F21" s="108"/>
      <c r="G21" s="90"/>
      <c r="H21" s="104" t="str">
        <f t="shared" ref="H21:M21" si="21">IF(ISBLANK(H65)=TRUE,"",H65)</f>
        <v xml:space="preserve">CHEM 328L </v>
      </c>
      <c r="I21" s="104" t="str">
        <f t="shared" si="21"/>
        <v>Organic Chemistry II Lab</v>
      </c>
      <c r="J21" s="126" t="str">
        <f t="shared" si="21"/>
        <v>Spring only</v>
      </c>
      <c r="K21" s="106">
        <f t="shared" si="21"/>
        <v>1</v>
      </c>
      <c r="L21" s="106" t="str">
        <f t="shared" si="21"/>
        <v/>
      </c>
      <c r="M21" s="106" t="str">
        <f t="shared" si="21"/>
        <v/>
      </c>
      <c r="N21" s="37"/>
      <c r="O21" s="38"/>
    </row>
    <row r="22" spans="1:21" s="39" customFormat="1" ht="18" customHeight="1" x14ac:dyDescent="0.2">
      <c r="A22" s="104" t="s">
        <v>166</v>
      </c>
      <c r="B22" s="104" t="s">
        <v>167</v>
      </c>
      <c r="C22" s="104"/>
      <c r="D22" s="106">
        <v>4</v>
      </c>
      <c r="E22" s="106" t="str">
        <f t="shared" ref="E22:F22" si="22">IF(ISBLANK(E59)=TRUE,"",E59)</f>
        <v/>
      </c>
      <c r="F22" s="106" t="str">
        <f t="shared" si="22"/>
        <v/>
      </c>
      <c r="G22" s="90"/>
      <c r="H22" s="104" t="str">
        <f>IF(ISBLANK(A72)=TRUE,"",A72)</f>
        <v>CHEM 464</v>
      </c>
      <c r="I22" s="104" t="str">
        <f t="shared" ref="I22:M22" si="23">IF(ISBLANK(B72)=TRUE,"",B72)</f>
        <v>Biochemistry</v>
      </c>
      <c r="J22" s="126" t="str">
        <f t="shared" si="23"/>
        <v>Fall/Su semester only; Pre-req Chem 328.</v>
      </c>
      <c r="K22" s="106">
        <f t="shared" si="23"/>
        <v>3</v>
      </c>
      <c r="L22" s="106" t="str">
        <f t="shared" si="23"/>
        <v/>
      </c>
      <c r="M22" s="106" t="str">
        <f t="shared" si="23"/>
        <v/>
      </c>
      <c r="N22" s="37"/>
      <c r="O22" s="38"/>
    </row>
    <row r="23" spans="1:21" s="39" customFormat="1" ht="18" customHeight="1" x14ac:dyDescent="0.2">
      <c r="A23" s="92"/>
      <c r="B23" s="92"/>
      <c r="C23" s="91"/>
      <c r="D23" s="108"/>
      <c r="E23" s="108"/>
      <c r="F23" s="108"/>
      <c r="G23" s="90"/>
      <c r="H23" s="104" t="str">
        <f t="shared" ref="H23:M23" si="24">IF(ISBLANK(A73)=TRUE,"",A73)</f>
        <v>PHYS 111</v>
      </c>
      <c r="I23" s="104" t="str">
        <f t="shared" si="24"/>
        <v>Introduction to Physics I</v>
      </c>
      <c r="J23" s="126" t="str">
        <f t="shared" si="24"/>
        <v>or PHYS 101. Discuss with advisor; Prereq: MATH 102 or higher</v>
      </c>
      <c r="K23" s="106">
        <f t="shared" si="24"/>
        <v>4</v>
      </c>
      <c r="L23" s="106" t="str">
        <f t="shared" si="24"/>
        <v/>
      </c>
      <c r="M23" s="106" t="str">
        <f t="shared" si="24"/>
        <v/>
      </c>
      <c r="N23" s="37"/>
      <c r="O23" s="38"/>
    </row>
    <row r="24" spans="1:21" s="39" customFormat="1" ht="18" customHeight="1" x14ac:dyDescent="0.2">
      <c r="A24" s="78" t="s">
        <v>32</v>
      </c>
      <c r="B24" s="78" t="s">
        <v>33</v>
      </c>
      <c r="C24" s="89"/>
      <c r="D24" s="109">
        <f>SUM(D25:D26)</f>
        <v>8</v>
      </c>
      <c r="E24" s="110"/>
      <c r="F24" s="108"/>
      <c r="G24" s="90"/>
      <c r="H24" s="104" t="str">
        <f t="shared" ref="H24:M24" si="25">IF(ISBLANK(A74)=TRUE,"",A74)</f>
        <v>PHYS 111L</v>
      </c>
      <c r="I24" s="104" t="str">
        <f t="shared" si="25"/>
        <v>Introduction to Physics I Lab</v>
      </c>
      <c r="J24" s="126" t="str">
        <f t="shared" si="25"/>
        <v>or PHYS 101L. Discuss with advisor.</v>
      </c>
      <c r="K24" s="106">
        <f t="shared" si="25"/>
        <v>0</v>
      </c>
      <c r="L24" s="106" t="str">
        <f t="shared" si="25"/>
        <v/>
      </c>
      <c r="M24" s="106" t="str">
        <f t="shared" si="25"/>
        <v/>
      </c>
      <c r="N24" s="37"/>
      <c r="O24" s="38"/>
    </row>
    <row r="25" spans="1:21" s="39" customFormat="1" ht="18" customHeight="1" x14ac:dyDescent="0.2">
      <c r="A25" s="104" t="str">
        <f>IF(ISBLANK(A54)=TRUE,"",A54)</f>
        <v>BIOL 151</v>
      </c>
      <c r="B25" s="104" t="str">
        <f t="shared" ref="B25:F25" si="26">IF(ISBLANK(B54)=TRUE,"",B54)</f>
        <v>General Biology I</v>
      </c>
      <c r="C25" s="104" t="str">
        <f t="shared" si="26"/>
        <v>Fall semester only</v>
      </c>
      <c r="D25" s="106">
        <f t="shared" si="26"/>
        <v>4</v>
      </c>
      <c r="E25" s="106" t="str">
        <f t="shared" si="26"/>
        <v/>
      </c>
      <c r="F25" s="106" t="str">
        <f t="shared" si="26"/>
        <v/>
      </c>
      <c r="G25" s="90"/>
      <c r="H25" s="104" t="str">
        <f>IF(ISBLANK(H71)=TRUE,"",H71)</f>
        <v>PHYS 113</v>
      </c>
      <c r="I25" s="104" t="str">
        <f t="shared" ref="I25:M25" si="27">IF(ISBLANK(I71)=TRUE,"",I71)</f>
        <v xml:space="preserve">Introduction to Physics II </v>
      </c>
      <c r="J25" s="126" t="str">
        <f t="shared" si="27"/>
        <v>not necessary if Phys 101 taken; Prereq: PHYS 111</v>
      </c>
      <c r="K25" s="106">
        <f t="shared" si="27"/>
        <v>4</v>
      </c>
      <c r="L25" s="106" t="str">
        <f t="shared" si="27"/>
        <v/>
      </c>
      <c r="M25" s="106" t="str">
        <f t="shared" si="27"/>
        <v/>
      </c>
      <c r="O25" s="38"/>
    </row>
    <row r="26" spans="1:21" s="39" customFormat="1" ht="18" customHeight="1" x14ac:dyDescent="0.2">
      <c r="A26" s="104" t="str">
        <f>IF(ISBLANK(H53)=TRUE,"",H53)</f>
        <v>BIOL 153</v>
      </c>
      <c r="B26" s="104" t="str">
        <f t="shared" ref="B26:F26" si="28">IF(ISBLANK(I53)=TRUE,"",I53)</f>
        <v>General Biology II</v>
      </c>
      <c r="C26" s="125" t="str">
        <f t="shared" si="28"/>
        <v>Spring only (Biol 151, AP credit, or B in Biol 101)</v>
      </c>
      <c r="D26" s="106">
        <f t="shared" si="28"/>
        <v>4</v>
      </c>
      <c r="E26" s="106" t="str">
        <f t="shared" si="28"/>
        <v/>
      </c>
      <c r="F26" s="106" t="str">
        <f t="shared" si="28"/>
        <v/>
      </c>
      <c r="G26" s="90"/>
      <c r="H26" s="104" t="str">
        <f t="shared" ref="H26:M26" si="29">IF(ISBLANK(H72)=TRUE,"",H72)</f>
        <v>PHYS 113L</v>
      </c>
      <c r="I26" s="104" t="str">
        <f t="shared" si="29"/>
        <v>Introduction to Physics II Lab</v>
      </c>
      <c r="J26" s="126" t="str">
        <f t="shared" si="29"/>
        <v>not necessary if Phys 101 taken</v>
      </c>
      <c r="K26" s="106">
        <f t="shared" si="29"/>
        <v>0</v>
      </c>
      <c r="L26" s="106" t="str">
        <f t="shared" si="29"/>
        <v/>
      </c>
      <c r="M26" s="106" t="str">
        <f t="shared" si="29"/>
        <v/>
      </c>
      <c r="N26" s="37"/>
      <c r="O26" s="38"/>
    </row>
    <row r="27" spans="1:21" s="39" customFormat="1" ht="18" customHeight="1" x14ac:dyDescent="0.2">
      <c r="A27" s="92"/>
      <c r="B27" s="92"/>
      <c r="C27" s="89"/>
      <c r="D27" s="115"/>
      <c r="E27" s="115"/>
      <c r="F27" s="115"/>
      <c r="G27" s="90"/>
      <c r="H27" s="104" t="str">
        <f>IF(ISBLANK(A76)=TRUE,"",A76)</f>
        <v>MICR 490</v>
      </c>
      <c r="I27" s="104" t="str">
        <f>IF(ISBLANK(B76)=TRUE,"",B76)</f>
        <v>Seminar</v>
      </c>
      <c r="J27" s="126"/>
      <c r="K27" s="106">
        <v>2</v>
      </c>
      <c r="L27" s="106" t="str">
        <f t="shared" ref="L27:M27" si="30">IF(ISBLANK(L82)=TRUE,"",L82)</f>
        <v/>
      </c>
      <c r="M27" s="106" t="str">
        <f t="shared" si="30"/>
        <v/>
      </c>
      <c r="N27" s="37"/>
      <c r="O27" s="38"/>
      <c r="S27" s="41"/>
      <c r="T27" s="41"/>
      <c r="U27" s="40"/>
    </row>
    <row r="28" spans="1:21" s="39" customFormat="1" ht="18" customHeight="1" x14ac:dyDescent="0.2">
      <c r="A28" s="100" t="s">
        <v>34</v>
      </c>
      <c r="B28" s="52"/>
      <c r="C28" s="96"/>
      <c r="D28" s="114"/>
      <c r="E28" s="114"/>
      <c r="F28" s="108"/>
      <c r="G28" s="90"/>
      <c r="H28" s="104" t="str">
        <f>IF(ISBLANK(A81)=TRUE,"",A81)</f>
        <v>MICR 439</v>
      </c>
      <c r="I28" s="104" t="str">
        <f t="shared" ref="I28:M28" si="31">IF(ISBLANK(B81)=TRUE,"",B81)</f>
        <v>Medical/Vet Immunology</v>
      </c>
      <c r="J28" s="126" t="str">
        <f t="shared" si="31"/>
        <v>Fall semester only; Prereq: MICR 231 or 233 and BIOL 204</v>
      </c>
      <c r="K28" s="106">
        <f t="shared" si="31"/>
        <v>3</v>
      </c>
      <c r="L28" s="106" t="str">
        <f t="shared" si="31"/>
        <v/>
      </c>
      <c r="M28" s="106" t="str">
        <f t="shared" si="31"/>
        <v/>
      </c>
      <c r="N28" s="37"/>
      <c r="O28" s="38"/>
    </row>
    <row r="29" spans="1:21" s="39" customFormat="1" ht="18" customHeight="1" x14ac:dyDescent="0.2">
      <c r="A29" s="92"/>
      <c r="B29" s="92"/>
      <c r="C29" s="89"/>
      <c r="D29" s="115"/>
      <c r="E29" s="115"/>
      <c r="F29" s="115"/>
      <c r="G29" s="90"/>
      <c r="H29" s="104" t="str">
        <f>IF(ISBLANK(A75)=TRUE,"",A75)</f>
        <v/>
      </c>
      <c r="I29" s="104" t="str">
        <f t="shared" ref="I29:M29" si="32">IF(ISBLANK(B75)=TRUE,"",B75)</f>
        <v>Applied and Environmental elective</v>
      </c>
      <c r="J29" s="126" t="str">
        <f t="shared" si="32"/>
        <v>3-4 credits, course depending</v>
      </c>
      <c r="K29" s="106">
        <f t="shared" si="32"/>
        <v>3</v>
      </c>
      <c r="L29" s="106" t="str">
        <f t="shared" si="32"/>
        <v/>
      </c>
      <c r="M29" s="106" t="str">
        <f t="shared" si="32"/>
        <v/>
      </c>
      <c r="N29" s="37"/>
      <c r="O29" s="38"/>
    </row>
    <row r="30" spans="1:21" s="39" customFormat="1" ht="18" customHeight="1" x14ac:dyDescent="0.2">
      <c r="A30" s="92"/>
      <c r="B30" s="92"/>
      <c r="C30" s="89"/>
      <c r="D30" s="115"/>
      <c r="E30" s="115"/>
      <c r="F30" s="115"/>
      <c r="G30" s="90"/>
      <c r="H30" s="104" t="str">
        <f t="shared" ref="H30:M30" si="33">IF(ISBLANK(H73)=TRUE,"",H73)</f>
        <v>STAT 281</v>
      </c>
      <c r="I30" s="104" t="str">
        <f t="shared" si="33"/>
        <v>Introduction to Statistics</v>
      </c>
      <c r="J30" s="126" t="str">
        <f t="shared" si="33"/>
        <v>F/S/Su. MATH 125 can be substituted; Prereq: MATH 102 or higher</v>
      </c>
      <c r="K30" s="106">
        <f t="shared" si="33"/>
        <v>3</v>
      </c>
      <c r="L30" s="106" t="str">
        <f t="shared" si="33"/>
        <v/>
      </c>
      <c r="M30" s="106" t="str">
        <f t="shared" si="33"/>
        <v/>
      </c>
      <c r="N30" s="37"/>
      <c r="O30" s="38"/>
    </row>
    <row r="31" spans="1:21" s="39" customFormat="1" ht="18" customHeight="1" x14ac:dyDescent="0.2">
      <c r="A31" s="78" t="s">
        <v>35</v>
      </c>
      <c r="B31" s="78" t="s">
        <v>146</v>
      </c>
      <c r="C31" s="76"/>
      <c r="D31" s="42">
        <f>D32</f>
        <v>2</v>
      </c>
      <c r="E31" s="43"/>
      <c r="F31" s="111"/>
      <c r="G31" s="90"/>
      <c r="H31" s="104" t="str">
        <f t="shared" ref="H31:M31" si="34">IF(ISBLANK(A83)=TRUE,"",A83)</f>
        <v>MICR 436</v>
      </c>
      <c r="I31" s="104" t="str">
        <f t="shared" si="34"/>
        <v>Molecular and Microbial Genetics</v>
      </c>
      <c r="J31" s="126" t="str">
        <f t="shared" si="34"/>
        <v>Fall semester only; Prereq: BIOL 204 or 371</v>
      </c>
      <c r="K31" s="106">
        <f t="shared" si="34"/>
        <v>4</v>
      </c>
      <c r="L31" s="106" t="str">
        <f t="shared" si="34"/>
        <v/>
      </c>
      <c r="M31" s="106" t="str">
        <f t="shared" si="34"/>
        <v/>
      </c>
      <c r="N31" s="37"/>
      <c r="O31" s="38"/>
    </row>
    <row r="32" spans="1:21" s="39" customFormat="1" ht="18" customHeight="1" x14ac:dyDescent="0.2">
      <c r="A32" s="80" t="str">
        <f>IF(ISBLANK(A52)=TRUE,"",A52)</f>
        <v>BIOL 109</v>
      </c>
      <c r="B32" s="80" t="str">
        <f t="shared" ref="B32:F32" si="35">IF(ISBLANK(B52)=TRUE,"",B52)</f>
        <v>First Year Seminar (IGR 1)</v>
      </c>
      <c r="C32" s="80" t="str">
        <f t="shared" si="35"/>
        <v>Fall semester only</v>
      </c>
      <c r="D32" s="84">
        <f t="shared" si="35"/>
        <v>2</v>
      </c>
      <c r="E32" s="84" t="str">
        <f t="shared" si="35"/>
        <v/>
      </c>
      <c r="F32" s="84" t="str">
        <f t="shared" si="35"/>
        <v/>
      </c>
      <c r="G32" s="90"/>
      <c r="H32" s="104" t="str">
        <f t="shared" ref="H32:M32" si="36">IF(ISBLANK(H81)=TRUE,"",H81)</f>
        <v/>
      </c>
      <c r="I32" s="104" t="str">
        <f t="shared" si="36"/>
        <v>Applied and Environmental elective</v>
      </c>
      <c r="J32" s="126" t="str">
        <f t="shared" si="36"/>
        <v>3-4 credits, course depending</v>
      </c>
      <c r="K32" s="106">
        <f t="shared" si="36"/>
        <v>4</v>
      </c>
      <c r="L32" s="106" t="str">
        <f t="shared" si="36"/>
        <v/>
      </c>
      <c r="M32" s="106" t="str">
        <f t="shared" si="36"/>
        <v/>
      </c>
      <c r="N32" s="37"/>
      <c r="O32" s="38"/>
    </row>
    <row r="33" spans="1:15" s="39" customFormat="1" ht="18" customHeight="1" x14ac:dyDescent="0.2">
      <c r="A33" s="94"/>
      <c r="B33" s="94"/>
      <c r="C33" s="98"/>
      <c r="D33" s="111"/>
      <c r="E33" s="111"/>
      <c r="F33" s="111"/>
      <c r="G33" s="90"/>
      <c r="H33" s="104" t="str">
        <f t="shared" ref="H33:M34" si="37">IF(ISBLANK(H75)=TRUE,"",H75)</f>
        <v>MICR 332</v>
      </c>
      <c r="I33" s="104" t="str">
        <f t="shared" si="37"/>
        <v>Microbial Physiology</v>
      </c>
      <c r="J33" s="126" t="str">
        <f t="shared" si="37"/>
        <v>Spring semester only; Prereq: MICR 231 or 233</v>
      </c>
      <c r="K33" s="106">
        <f t="shared" si="37"/>
        <v>2</v>
      </c>
      <c r="L33" s="106" t="str">
        <f t="shared" si="37"/>
        <v/>
      </c>
      <c r="M33" s="106" t="str">
        <f t="shared" si="37"/>
        <v/>
      </c>
      <c r="N33" s="37"/>
      <c r="O33" s="38"/>
    </row>
    <row r="34" spans="1:15" s="39" customFormat="1" ht="18" customHeight="1" x14ac:dyDescent="0.2">
      <c r="A34" s="78" t="s">
        <v>37</v>
      </c>
      <c r="B34" s="103" t="s">
        <v>143</v>
      </c>
      <c r="C34" s="99"/>
      <c r="D34" s="42">
        <f>D35</f>
        <v>3</v>
      </c>
      <c r="E34" s="43"/>
      <c r="F34" s="111"/>
      <c r="G34" s="90"/>
      <c r="H34" s="104" t="str">
        <f t="shared" si="37"/>
        <v>MICR 332L</v>
      </c>
      <c r="I34" s="104" t="str">
        <f t="shared" si="37"/>
        <v>Microbial Physiology Lab</v>
      </c>
      <c r="J34" s="126" t="str">
        <f t="shared" si="37"/>
        <v xml:space="preserve">Spring semester only. </v>
      </c>
      <c r="K34" s="106">
        <f t="shared" si="37"/>
        <v>2</v>
      </c>
      <c r="L34" s="106" t="str">
        <f t="shared" si="37"/>
        <v/>
      </c>
      <c r="M34" s="106" t="str">
        <f t="shared" si="37"/>
        <v/>
      </c>
      <c r="N34" s="37"/>
      <c r="O34" s="38"/>
    </row>
    <row r="35" spans="1:15" s="39" customFormat="1" ht="18" customHeight="1" x14ac:dyDescent="0.2">
      <c r="A35" s="80" t="str">
        <f>IF(ISBLANK(A71)=TRUE,"",A71)</f>
        <v/>
      </c>
      <c r="B35" s="80" t="str">
        <f t="shared" ref="B35:F35" si="38">IF(ISBLANK(B71)=TRUE,"",B71)</f>
        <v>IGR 2</v>
      </c>
      <c r="C35" s="80" t="str">
        <f t="shared" si="38"/>
        <v>See catalog for list</v>
      </c>
      <c r="D35" s="84">
        <f t="shared" si="38"/>
        <v>3</v>
      </c>
      <c r="E35" s="84" t="str">
        <f t="shared" si="38"/>
        <v/>
      </c>
      <c r="F35" s="84" t="str">
        <f t="shared" si="38"/>
        <v/>
      </c>
      <c r="G35" s="90"/>
      <c r="H35" s="104" t="str">
        <f t="shared" ref="H35:M35" si="39">IF(ISBLANK(H74)=TRUE,"",H74)</f>
        <v>CHEM 466</v>
      </c>
      <c r="I35" s="104" t="str">
        <f t="shared" si="39"/>
        <v>Biochemistry Lab</v>
      </c>
      <c r="J35" s="126" t="str">
        <f t="shared" si="39"/>
        <v>Spring semester only; Prereq: CHEM 464</v>
      </c>
      <c r="K35" s="106">
        <f t="shared" si="39"/>
        <v>1</v>
      </c>
      <c r="L35" s="106" t="str">
        <f t="shared" si="39"/>
        <v/>
      </c>
      <c r="M35" s="106" t="str">
        <f t="shared" si="39"/>
        <v/>
      </c>
      <c r="N35" s="37"/>
      <c r="O35" s="38"/>
    </row>
    <row r="36" spans="1:15" s="39" customFormat="1" ht="18" customHeight="1" x14ac:dyDescent="0.2">
      <c r="A36" s="105" t="s">
        <v>144</v>
      </c>
      <c r="B36" s="94"/>
      <c r="C36" s="98"/>
      <c r="D36" s="111"/>
      <c r="E36" s="111"/>
      <c r="F36" s="111"/>
      <c r="G36" s="90"/>
      <c r="H36" s="104" t="str">
        <f t="shared" ref="H36:M36" si="40">IF(ISBLANK(H83)=TRUE,"",H83)</f>
        <v/>
      </c>
      <c r="I36" s="104" t="str">
        <f t="shared" si="40"/>
        <v>Infectious Disease elective</v>
      </c>
      <c r="J36" s="126" t="str">
        <f t="shared" si="40"/>
        <v/>
      </c>
      <c r="K36" s="106">
        <f t="shared" si="40"/>
        <v>3</v>
      </c>
      <c r="L36" s="106" t="str">
        <f t="shared" si="40"/>
        <v/>
      </c>
      <c r="M36" s="106" t="str">
        <f t="shared" si="40"/>
        <v/>
      </c>
      <c r="N36" s="37"/>
      <c r="O36" s="38"/>
    </row>
    <row r="37" spans="1:15" s="39" customFormat="1" ht="18" customHeight="1" x14ac:dyDescent="0.2">
      <c r="A37" s="100" t="s">
        <v>38</v>
      </c>
      <c r="B37" s="52"/>
      <c r="C37" s="99"/>
      <c r="D37" s="42">
        <f>D38</f>
        <v>3</v>
      </c>
      <c r="E37" s="43"/>
      <c r="F37" s="111"/>
      <c r="G37" s="90"/>
      <c r="H37" s="104" t="str">
        <f t="shared" ref="H37:M37" si="41">IF(ISBLANK(H85)=TRUE,"",H85)</f>
        <v/>
      </c>
      <c r="I37" s="104" t="str">
        <f t="shared" si="41"/>
        <v>Infectious Disease elective</v>
      </c>
      <c r="J37" s="126" t="str">
        <f t="shared" si="41"/>
        <v/>
      </c>
      <c r="K37" s="106">
        <f t="shared" si="41"/>
        <v>3</v>
      </c>
      <c r="L37" s="106" t="str">
        <f t="shared" si="41"/>
        <v/>
      </c>
      <c r="M37" s="106" t="str">
        <f t="shared" si="41"/>
        <v/>
      </c>
      <c r="N37" s="37"/>
      <c r="O37" s="38"/>
    </row>
    <row r="38" spans="1:15" s="39" customFormat="1" ht="18" customHeight="1" x14ac:dyDescent="0.2">
      <c r="A38" s="81" t="str">
        <f>IF(ISBLANK(A71)=TRUE,"",A71)</f>
        <v/>
      </c>
      <c r="B38" s="81" t="str">
        <f t="shared" ref="B38:F38" si="42">IF(ISBLANK(B71)=TRUE,"",B71)</f>
        <v>IGR 2</v>
      </c>
      <c r="C38" s="81" t="str">
        <f t="shared" si="42"/>
        <v>See catalog for list</v>
      </c>
      <c r="D38" s="85">
        <f t="shared" si="42"/>
        <v>3</v>
      </c>
      <c r="E38" s="85" t="str">
        <f t="shared" si="42"/>
        <v/>
      </c>
      <c r="F38" s="85" t="str">
        <f t="shared" si="42"/>
        <v/>
      </c>
      <c r="G38" s="90"/>
      <c r="N38" s="37"/>
      <c r="O38" s="38"/>
    </row>
    <row r="39" spans="1:15" s="39" customFormat="1" ht="18" customHeight="1" x14ac:dyDescent="0.2">
      <c r="A39" s="94"/>
      <c r="B39" s="94"/>
      <c r="C39" s="98"/>
      <c r="D39" s="111"/>
      <c r="E39" s="111"/>
      <c r="F39" s="111"/>
      <c r="G39" s="90"/>
      <c r="H39" s="91"/>
      <c r="I39" s="92"/>
      <c r="J39" s="91"/>
      <c r="K39" s="108"/>
      <c r="L39" s="108"/>
      <c r="M39" s="108"/>
      <c r="N39" s="37"/>
      <c r="O39" s="38"/>
    </row>
    <row r="40" spans="1:15" ht="18" customHeight="1" x14ac:dyDescent="0.2">
      <c r="A40" s="100" t="s">
        <v>39</v>
      </c>
      <c r="B40" s="52"/>
      <c r="C40" s="99"/>
      <c r="D40" s="59">
        <f>D41</f>
        <v>3</v>
      </c>
      <c r="E40" s="60"/>
      <c r="F40" s="111"/>
      <c r="H40" s="99" t="s">
        <v>36</v>
      </c>
      <c r="I40" s="62"/>
      <c r="J40" s="99"/>
      <c r="K40" s="101">
        <f>SUM(K41:K43)</f>
        <v>9</v>
      </c>
      <c r="L40" s="60"/>
      <c r="M40" s="111"/>
    </row>
    <row r="41" spans="1:15" ht="18" customHeight="1" x14ac:dyDescent="0.2">
      <c r="A41" s="82" t="str">
        <f>IF(ISBLANK(H86)=TRUE,"",H86)</f>
        <v>ENGL 379</v>
      </c>
      <c r="B41" s="82" t="str">
        <f>IF(ISBLANK(I86)=TRUE,"",I86)</f>
        <v>Technical Communications (BIOL/MICR Section)</v>
      </c>
      <c r="C41" s="82" t="str">
        <f>IF(ISBLANK(J86)=TRUE,"",J86)</f>
        <v>F/S/Su; Prereq: ENGL 201 or 283</v>
      </c>
      <c r="D41" s="86">
        <f>IF(ISBLANK(K86)=TRUE,"",K86)</f>
        <v>3</v>
      </c>
      <c r="E41" s="86" t="str">
        <f t="shared" ref="E41:F41" si="43">IF(ISBLANK(E76)=TRUE,"",E76)</f>
        <v/>
      </c>
      <c r="F41" s="86" t="str">
        <f t="shared" si="43"/>
        <v/>
      </c>
      <c r="H41" s="104" t="str">
        <f>IF(ISBLANK(A84)=TRUE,"",A84)</f>
        <v>MICR 438L</v>
      </c>
      <c r="I41" s="104" t="str">
        <f t="shared" ref="I41:M41" si="44">IF(ISBLANK(B84)=TRUE,"",B84)</f>
        <v>Molecular and Microbial Genetics Lab or other elective</v>
      </c>
      <c r="J41" s="126" t="str">
        <f t="shared" si="44"/>
        <v>Fall semester only. Not required, but highly recommended.</v>
      </c>
      <c r="K41" s="106">
        <f t="shared" si="44"/>
        <v>2</v>
      </c>
      <c r="L41" s="106" t="str">
        <f t="shared" si="44"/>
        <v/>
      </c>
      <c r="M41" s="106" t="str">
        <f t="shared" si="44"/>
        <v/>
      </c>
    </row>
    <row r="42" spans="1:15" ht="18" customHeight="1" x14ac:dyDescent="0.2">
      <c r="H42" s="104" t="str">
        <f>IF(ISBLANK(A85)=TRUE,"",A85)</f>
        <v/>
      </c>
      <c r="I42" s="104" t="str">
        <f t="shared" ref="I42:M42" si="45">IF(ISBLANK(B85)=TRUE,"",B85)</f>
        <v>Electives</v>
      </c>
      <c r="J42" s="126" t="str">
        <f t="shared" si="45"/>
        <v>consider internship/research credits</v>
      </c>
      <c r="K42" s="106">
        <v>7</v>
      </c>
      <c r="L42" s="106" t="str">
        <f t="shared" si="45"/>
        <v/>
      </c>
      <c r="M42" s="106" t="str">
        <f t="shared" si="45"/>
        <v/>
      </c>
    </row>
    <row r="43" spans="1:15" ht="18" customHeight="1" x14ac:dyDescent="0.2">
      <c r="A43" s="29" t="s">
        <v>13</v>
      </c>
      <c r="B43" s="77"/>
      <c r="C43" s="32" t="s">
        <v>15</v>
      </c>
      <c r="D43" s="87"/>
      <c r="H43" s="104" t="str">
        <f>IF(ISBLANK(H77)=TRUE,"",H77)</f>
        <v/>
      </c>
      <c r="I43" s="104"/>
      <c r="J43" s="126"/>
      <c r="K43" s="106"/>
      <c r="L43" s="106" t="str">
        <f t="shared" ref="L43:M43" si="46">IF(ISBLANK(L77)=TRUE,"",L77)</f>
        <v/>
      </c>
      <c r="M43" s="106" t="str">
        <f t="shared" si="46"/>
        <v/>
      </c>
    </row>
    <row r="44" spans="1:15" ht="18" customHeight="1" x14ac:dyDescent="0.2">
      <c r="A44" s="31" t="s">
        <v>14</v>
      </c>
      <c r="B44" s="31"/>
      <c r="C44" s="35" t="s">
        <v>111</v>
      </c>
      <c r="D44" s="88"/>
      <c r="J44" s="30" t="s">
        <v>40</v>
      </c>
      <c r="K44" s="102">
        <f>D6+D10+D13+D17+D21+D24+D31+D34+D40+K6+K40</f>
        <v>120</v>
      </c>
    </row>
    <row r="45" spans="1:15" ht="18" customHeight="1" x14ac:dyDescent="0.2">
      <c r="A45" s="33" t="s">
        <v>17</v>
      </c>
      <c r="B45" s="34"/>
      <c r="C45" s="2"/>
      <c r="H45" s="3"/>
      <c r="J45" s="3"/>
    </row>
    <row r="46" spans="1:15" ht="18" customHeight="1" x14ac:dyDescent="0.25">
      <c r="A46" s="139" t="s">
        <v>18</v>
      </c>
      <c r="B46" s="139"/>
      <c r="C46" s="139"/>
      <c r="D46" s="139"/>
      <c r="E46" s="139"/>
      <c r="F46" s="139"/>
      <c r="G46" s="139"/>
      <c r="H46" s="139"/>
      <c r="I46" s="139"/>
      <c r="J46" s="139"/>
      <c r="K46" s="139"/>
      <c r="L46" s="139"/>
      <c r="M46" s="139"/>
      <c r="N46" s="3"/>
      <c r="O46" s="3"/>
    </row>
    <row r="47" spans="1:15" s="36" customFormat="1" ht="18" customHeight="1" x14ac:dyDescent="0.25">
      <c r="A47" s="140" t="str">
        <f>A1</f>
        <v>Bachelor of Science in Microbiology with Chemistry Minor  (Fall 2015)</v>
      </c>
      <c r="B47" s="140"/>
      <c r="C47" s="140"/>
      <c r="D47" s="140"/>
      <c r="E47" s="140"/>
      <c r="F47" s="140"/>
      <c r="G47" s="140"/>
      <c r="H47" s="140"/>
      <c r="I47" s="140"/>
      <c r="J47" s="140"/>
      <c r="K47" s="140"/>
      <c r="L47" s="140"/>
      <c r="M47" s="140"/>
    </row>
    <row r="48" spans="1:15" s="36" customFormat="1" ht="15" customHeight="1" x14ac:dyDescent="0.25">
      <c r="A48" s="121" t="s">
        <v>0</v>
      </c>
      <c r="B48" s="122"/>
      <c r="C48" s="140" t="s">
        <v>147</v>
      </c>
      <c r="D48" s="140"/>
      <c r="E48" s="140"/>
      <c r="F48" s="140"/>
      <c r="G48" s="140"/>
      <c r="H48" s="140"/>
      <c r="I48" s="140"/>
      <c r="J48" s="116"/>
      <c r="K48" s="116"/>
      <c r="L48" s="116"/>
      <c r="M48" s="116"/>
    </row>
    <row r="49" spans="1:21" s="36" customFormat="1" ht="15" customHeight="1" x14ac:dyDescent="0.25">
      <c r="A49" s="123" t="s">
        <v>1</v>
      </c>
      <c r="B49" s="124"/>
      <c r="C49" s="116"/>
      <c r="D49" s="116"/>
      <c r="E49" s="116"/>
      <c r="F49" s="116"/>
      <c r="G49" s="116"/>
      <c r="H49" s="116"/>
      <c r="I49" s="116"/>
      <c r="J49" s="116"/>
      <c r="K49" s="116"/>
      <c r="L49" s="116"/>
      <c r="M49" s="116"/>
    </row>
    <row r="50" spans="1:21" ht="6" customHeight="1" x14ac:dyDescent="0.2">
      <c r="B50" s="1"/>
      <c r="C50" s="1"/>
      <c r="G50" s="3"/>
      <c r="N50" s="3"/>
      <c r="O50" s="3"/>
    </row>
    <row r="51" spans="1:21" ht="18" customHeight="1" x14ac:dyDescent="0.2">
      <c r="A51" s="55" t="s">
        <v>135</v>
      </c>
      <c r="B51" s="6"/>
      <c r="C51" s="79" t="s">
        <v>134</v>
      </c>
      <c r="D51" s="79" t="s">
        <v>6</v>
      </c>
      <c r="E51" s="79" t="s">
        <v>7</v>
      </c>
      <c r="F51" s="79" t="s">
        <v>22</v>
      </c>
      <c r="G51" s="7"/>
      <c r="H51" s="8" t="s">
        <v>136</v>
      </c>
      <c r="I51" s="5"/>
      <c r="J51" s="8" t="s">
        <v>134</v>
      </c>
      <c r="K51" s="79" t="s">
        <v>6</v>
      </c>
      <c r="L51" s="79" t="s">
        <v>7</v>
      </c>
      <c r="M51" s="79" t="s">
        <v>22</v>
      </c>
      <c r="N51" s="7"/>
    </row>
    <row r="52" spans="1:21" ht="18" customHeight="1" x14ac:dyDescent="0.2">
      <c r="A52" s="113" t="s">
        <v>41</v>
      </c>
      <c r="B52" s="54" t="s">
        <v>8</v>
      </c>
      <c r="C52" s="137" t="s">
        <v>42</v>
      </c>
      <c r="D52" s="9">
        <v>2</v>
      </c>
      <c r="E52" s="9"/>
      <c r="F52" s="9"/>
      <c r="H52" s="21" t="s">
        <v>55</v>
      </c>
      <c r="I52" s="21" t="s">
        <v>56</v>
      </c>
      <c r="J52" s="137" t="s">
        <v>154</v>
      </c>
      <c r="K52" s="9">
        <v>1</v>
      </c>
      <c r="L52" s="9"/>
      <c r="M52" s="9"/>
      <c r="N52" s="4"/>
    </row>
    <row r="53" spans="1:21" ht="18" customHeight="1" x14ac:dyDescent="0.2">
      <c r="A53" s="113" t="s">
        <v>52</v>
      </c>
      <c r="B53" s="54" t="s">
        <v>53</v>
      </c>
      <c r="C53" s="137" t="s">
        <v>42</v>
      </c>
      <c r="D53" s="9">
        <v>0</v>
      </c>
      <c r="E53" s="9"/>
      <c r="F53" s="9"/>
      <c r="H53" s="21" t="s">
        <v>57</v>
      </c>
      <c r="I53" s="21" t="s">
        <v>58</v>
      </c>
      <c r="J53" s="137" t="s">
        <v>105</v>
      </c>
      <c r="K53" s="9">
        <v>4</v>
      </c>
      <c r="L53" s="9"/>
      <c r="M53" s="9"/>
      <c r="N53" s="4"/>
    </row>
    <row r="54" spans="1:21" ht="18" customHeight="1" x14ac:dyDescent="0.2">
      <c r="A54" s="113" t="s">
        <v>43</v>
      </c>
      <c r="B54" s="54" t="s">
        <v>44</v>
      </c>
      <c r="C54" s="137" t="s">
        <v>42</v>
      </c>
      <c r="D54" s="9">
        <v>4</v>
      </c>
      <c r="E54" s="9"/>
      <c r="F54" s="9"/>
      <c r="H54" s="21" t="s">
        <v>59</v>
      </c>
      <c r="I54" s="21" t="s">
        <v>60</v>
      </c>
      <c r="J54" s="137" t="s">
        <v>65</v>
      </c>
      <c r="K54" s="9">
        <v>0</v>
      </c>
      <c r="L54" s="9"/>
      <c r="M54" s="9"/>
    </row>
    <row r="55" spans="1:21" ht="18" customHeight="1" x14ac:dyDescent="0.2">
      <c r="A55" s="113" t="s">
        <v>45</v>
      </c>
      <c r="B55" s="54" t="s">
        <v>46</v>
      </c>
      <c r="C55" s="137" t="s">
        <v>42</v>
      </c>
      <c r="D55" s="9">
        <v>0</v>
      </c>
      <c r="E55" s="9"/>
      <c r="F55" s="9"/>
      <c r="H55" s="21" t="s">
        <v>61</v>
      </c>
      <c r="I55" s="21" t="s">
        <v>48</v>
      </c>
      <c r="J55" s="137" t="s">
        <v>106</v>
      </c>
      <c r="K55" s="9">
        <v>3</v>
      </c>
      <c r="L55" s="9"/>
      <c r="M55" s="9"/>
    </row>
    <row r="56" spans="1:21" ht="18" customHeight="1" x14ac:dyDescent="0.2">
      <c r="A56" s="113" t="s">
        <v>47</v>
      </c>
      <c r="B56" s="54" t="s">
        <v>48</v>
      </c>
      <c r="C56" s="137" t="s">
        <v>145</v>
      </c>
      <c r="D56" s="9">
        <v>3</v>
      </c>
      <c r="E56" s="9"/>
      <c r="F56" s="9"/>
      <c r="H56" s="21" t="s">
        <v>62</v>
      </c>
      <c r="I56" s="21" t="s">
        <v>63</v>
      </c>
      <c r="J56" s="137" t="s">
        <v>51</v>
      </c>
      <c r="K56" s="9">
        <v>1</v>
      </c>
      <c r="L56" s="9"/>
      <c r="M56" s="9"/>
    </row>
    <row r="57" spans="1:21" ht="18" customHeight="1" x14ac:dyDescent="0.2">
      <c r="A57" s="113" t="s">
        <v>49</v>
      </c>
      <c r="B57" s="54" t="s">
        <v>50</v>
      </c>
      <c r="C57" s="137" t="s">
        <v>51</v>
      </c>
      <c r="D57" s="9">
        <v>1</v>
      </c>
      <c r="E57" s="9"/>
      <c r="F57" s="9"/>
      <c r="H57" s="21" t="s">
        <v>10</v>
      </c>
      <c r="I57" s="21" t="s">
        <v>64</v>
      </c>
      <c r="J57" s="137" t="s">
        <v>51</v>
      </c>
      <c r="K57" s="9">
        <v>3</v>
      </c>
      <c r="L57" s="9"/>
      <c r="M57" s="9"/>
    </row>
    <row r="58" spans="1:21" ht="18" customHeight="1" x14ac:dyDescent="0.2">
      <c r="A58" s="113" t="s">
        <v>9</v>
      </c>
      <c r="B58" s="54" t="s">
        <v>54</v>
      </c>
      <c r="C58" s="137" t="s">
        <v>51</v>
      </c>
      <c r="D58" s="9">
        <v>3</v>
      </c>
      <c r="E58" s="9"/>
      <c r="F58" s="9"/>
      <c r="H58" s="21"/>
      <c r="I58" s="6" t="s">
        <v>103</v>
      </c>
      <c r="J58" s="127" t="s">
        <v>126</v>
      </c>
      <c r="K58" s="9">
        <v>3</v>
      </c>
      <c r="L58" s="9"/>
      <c r="M58" s="9"/>
    </row>
    <row r="59" spans="1:21" ht="18" customHeight="1" x14ac:dyDescent="0.2">
      <c r="A59" s="113"/>
      <c r="B59" s="54" t="s">
        <v>101</v>
      </c>
      <c r="C59" s="137" t="s">
        <v>126</v>
      </c>
      <c r="D59" s="9">
        <v>3</v>
      </c>
      <c r="E59" s="9"/>
      <c r="F59" s="9"/>
      <c r="H59" s="21"/>
      <c r="I59" s="21"/>
      <c r="J59" s="21"/>
      <c r="K59" s="9"/>
      <c r="L59" s="9"/>
      <c r="M59" s="9"/>
    </row>
    <row r="60" spans="1:21" ht="18" customHeight="1" x14ac:dyDescent="0.2">
      <c r="A60" s="15"/>
      <c r="B60" s="15"/>
      <c r="C60" s="16"/>
      <c r="D60" s="17">
        <f>SUM(D52:D59)</f>
        <v>16</v>
      </c>
      <c r="I60" s="71" t="s">
        <v>100</v>
      </c>
      <c r="J60" s="72" t="s">
        <v>102</v>
      </c>
      <c r="K60" s="17">
        <f>SUM(K52:K59)</f>
        <v>15</v>
      </c>
    </row>
    <row r="61" spans="1:21" s="2" customFormat="1" ht="18" customHeight="1" x14ac:dyDescent="0.2">
      <c r="A61" s="5" t="s">
        <v>138</v>
      </c>
      <c r="B61" s="6"/>
      <c r="C61" s="18"/>
      <c r="D61" s="19"/>
      <c r="E61" s="19"/>
      <c r="F61" s="19"/>
      <c r="G61" s="20"/>
      <c r="H61" s="8" t="s">
        <v>137</v>
      </c>
      <c r="I61" s="6"/>
      <c r="J61" s="18"/>
      <c r="K61" s="19"/>
      <c r="L61" s="19"/>
      <c r="M61" s="19"/>
      <c r="N61" s="1"/>
      <c r="P61" s="3"/>
      <c r="Q61" s="3"/>
      <c r="R61" s="3"/>
      <c r="S61" s="3"/>
      <c r="T61" s="3"/>
      <c r="U61" s="3"/>
    </row>
    <row r="62" spans="1:21" ht="18" customHeight="1" x14ac:dyDescent="0.2">
      <c r="A62" s="6" t="s">
        <v>66</v>
      </c>
      <c r="B62" s="51" t="s">
        <v>67</v>
      </c>
      <c r="C62" s="128" t="s">
        <v>151</v>
      </c>
      <c r="D62" s="9">
        <v>4</v>
      </c>
      <c r="E62" s="9"/>
      <c r="F62" s="9"/>
      <c r="H62" s="21" t="s">
        <v>77</v>
      </c>
      <c r="I62" s="44" t="s">
        <v>81</v>
      </c>
      <c r="J62" s="137" t="s">
        <v>152</v>
      </c>
      <c r="K62" s="10">
        <v>3</v>
      </c>
      <c r="L62" s="9"/>
      <c r="M62" s="9"/>
      <c r="N62" s="3"/>
    </row>
    <row r="63" spans="1:21" ht="18" customHeight="1" x14ac:dyDescent="0.2">
      <c r="A63" s="21" t="s">
        <v>68</v>
      </c>
      <c r="B63" s="21" t="s">
        <v>67</v>
      </c>
      <c r="C63" s="128" t="s">
        <v>42</v>
      </c>
      <c r="D63" s="9">
        <v>0</v>
      </c>
      <c r="E63" s="9"/>
      <c r="F63" s="9"/>
      <c r="H63" s="21" t="s">
        <v>78</v>
      </c>
      <c r="I63" s="44" t="s">
        <v>82</v>
      </c>
      <c r="J63" s="137" t="s">
        <v>65</v>
      </c>
      <c r="K63" s="10">
        <v>1</v>
      </c>
      <c r="L63" s="9"/>
      <c r="M63" s="9"/>
    </row>
    <row r="64" spans="1:21" ht="18" customHeight="1" x14ac:dyDescent="0.2">
      <c r="A64" s="21" t="s">
        <v>69</v>
      </c>
      <c r="B64" s="21" t="s">
        <v>70</v>
      </c>
      <c r="C64" s="128" t="s">
        <v>160</v>
      </c>
      <c r="D64" s="9">
        <v>3</v>
      </c>
      <c r="E64" s="9"/>
      <c r="F64" s="9"/>
      <c r="H64" s="21" t="s">
        <v>79</v>
      </c>
      <c r="I64" s="44" t="s">
        <v>113</v>
      </c>
      <c r="J64" s="137" t="s">
        <v>161</v>
      </c>
      <c r="K64" s="10">
        <v>3</v>
      </c>
      <c r="L64" s="9"/>
      <c r="M64" s="9"/>
    </row>
    <row r="65" spans="1:17" ht="18" customHeight="1" x14ac:dyDescent="0.2">
      <c r="A65" s="21" t="s">
        <v>71</v>
      </c>
      <c r="B65" s="21" t="s">
        <v>72</v>
      </c>
      <c r="C65" s="128" t="s">
        <v>42</v>
      </c>
      <c r="D65" s="9">
        <v>1</v>
      </c>
      <c r="E65" s="9"/>
      <c r="F65" s="9"/>
      <c r="H65" s="21" t="s">
        <v>80</v>
      </c>
      <c r="I65" s="44" t="s">
        <v>112</v>
      </c>
      <c r="J65" s="137" t="s">
        <v>65</v>
      </c>
      <c r="K65" s="9">
        <v>1</v>
      </c>
      <c r="L65" s="9"/>
      <c r="M65" s="9"/>
    </row>
    <row r="66" spans="1:17" ht="19.5" customHeight="1" x14ac:dyDescent="0.2">
      <c r="A66" s="21" t="s">
        <v>73</v>
      </c>
      <c r="B66" s="21" t="s">
        <v>74</v>
      </c>
      <c r="C66" s="128" t="s">
        <v>153</v>
      </c>
      <c r="D66" s="9">
        <v>4</v>
      </c>
      <c r="E66" s="9"/>
      <c r="F66" s="9"/>
      <c r="H66" s="61"/>
      <c r="I66" s="6" t="s">
        <v>103</v>
      </c>
      <c r="J66" s="138" t="s">
        <v>121</v>
      </c>
      <c r="K66" s="9">
        <v>3</v>
      </c>
      <c r="L66" s="9"/>
      <c r="M66" s="9"/>
    </row>
    <row r="67" spans="1:17" ht="15.75" customHeight="1" x14ac:dyDescent="0.2">
      <c r="A67" s="107" t="s">
        <v>75</v>
      </c>
      <c r="B67" s="107" t="s">
        <v>76</v>
      </c>
      <c r="C67" s="128" t="s">
        <v>42</v>
      </c>
      <c r="D67" s="9">
        <v>0</v>
      </c>
      <c r="E67" s="9"/>
      <c r="F67" s="9"/>
      <c r="H67" s="61"/>
      <c r="I67" s="107" t="s">
        <v>101</v>
      </c>
      <c r="J67" s="137" t="s">
        <v>126</v>
      </c>
      <c r="K67" s="9">
        <v>3</v>
      </c>
      <c r="L67" s="9"/>
      <c r="M67" s="9"/>
    </row>
    <row r="68" spans="1:17" ht="18" customHeight="1" x14ac:dyDescent="0.2">
      <c r="A68" s="107" t="s">
        <v>11</v>
      </c>
      <c r="B68" s="107" t="s">
        <v>12</v>
      </c>
      <c r="C68" s="128" t="s">
        <v>149</v>
      </c>
      <c r="D68" s="28">
        <v>3</v>
      </c>
      <c r="E68" s="9"/>
      <c r="F68" s="9"/>
      <c r="H68" s="61"/>
      <c r="I68" s="107"/>
      <c r="J68" s="128"/>
      <c r="K68" s="9"/>
      <c r="L68" s="9"/>
      <c r="M68" s="61"/>
    </row>
    <row r="69" spans="1:17" ht="21.75" customHeight="1" x14ac:dyDescent="0.2">
      <c r="B69" s="22"/>
      <c r="C69" s="23"/>
      <c r="D69" s="17">
        <f>SUM(D62:D68)</f>
        <v>15</v>
      </c>
      <c r="G69" s="24"/>
      <c r="H69" s="83"/>
      <c r="I69" s="73" t="s">
        <v>83</v>
      </c>
      <c r="J69" s="72" t="s">
        <v>102</v>
      </c>
      <c r="K69" s="17">
        <f>SUM(K62:K68)</f>
        <v>14</v>
      </c>
      <c r="M69" s="26"/>
    </row>
    <row r="70" spans="1:17" ht="18" customHeight="1" x14ac:dyDescent="0.2">
      <c r="A70" s="5" t="s">
        <v>139</v>
      </c>
      <c r="B70" s="6"/>
      <c r="C70" s="18"/>
      <c r="D70" s="19"/>
      <c r="E70" s="19"/>
      <c r="F70" s="19"/>
      <c r="H70" s="8" t="s">
        <v>140</v>
      </c>
      <c r="I70" s="6"/>
      <c r="J70" s="18"/>
      <c r="K70" s="19"/>
      <c r="L70" s="19"/>
      <c r="M70" s="19"/>
    </row>
    <row r="71" spans="1:17" ht="18" customHeight="1" x14ac:dyDescent="0.2">
      <c r="A71" s="6"/>
      <c r="B71" s="44" t="s">
        <v>107</v>
      </c>
      <c r="C71" s="137" t="s">
        <v>122</v>
      </c>
      <c r="D71" s="9">
        <v>3</v>
      </c>
      <c r="E71" s="9"/>
      <c r="F71" s="9"/>
      <c r="H71" s="21" t="s">
        <v>90</v>
      </c>
      <c r="I71" s="6" t="s">
        <v>96</v>
      </c>
      <c r="J71" s="137" t="s">
        <v>164</v>
      </c>
      <c r="K71" s="9">
        <v>4</v>
      </c>
      <c r="L71" s="9"/>
      <c r="M71" s="9"/>
      <c r="N71" s="24"/>
    </row>
    <row r="72" spans="1:17" ht="13.5" customHeight="1" x14ac:dyDescent="0.2">
      <c r="A72" s="107" t="s">
        <v>84</v>
      </c>
      <c r="B72" s="107" t="s">
        <v>108</v>
      </c>
      <c r="C72" s="137" t="s">
        <v>132</v>
      </c>
      <c r="D72" s="9">
        <v>3</v>
      </c>
      <c r="E72" s="9"/>
      <c r="F72" s="9"/>
      <c r="H72" s="112" t="s">
        <v>91</v>
      </c>
      <c r="I72" s="3" t="s">
        <v>95</v>
      </c>
      <c r="J72" s="137" t="s">
        <v>104</v>
      </c>
      <c r="K72" s="9">
        <v>0</v>
      </c>
      <c r="L72" s="28"/>
      <c r="M72" s="9"/>
      <c r="Q72" s="2"/>
    </row>
    <row r="73" spans="1:17" ht="18" customHeight="1" x14ac:dyDescent="0.2">
      <c r="A73" s="6" t="s">
        <v>85</v>
      </c>
      <c r="B73" s="6" t="s">
        <v>86</v>
      </c>
      <c r="C73" s="137" t="s">
        <v>163</v>
      </c>
      <c r="D73" s="9">
        <v>4</v>
      </c>
      <c r="E73" s="9"/>
      <c r="F73" s="9"/>
      <c r="H73" s="112" t="s">
        <v>92</v>
      </c>
      <c r="I73" s="53" t="s">
        <v>97</v>
      </c>
      <c r="J73" s="137" t="s">
        <v>158</v>
      </c>
      <c r="K73" s="9">
        <v>3</v>
      </c>
      <c r="L73" s="9"/>
      <c r="M73" s="9"/>
    </row>
    <row r="74" spans="1:17" ht="18" customHeight="1" x14ac:dyDescent="0.2">
      <c r="A74" s="107" t="s">
        <v>87</v>
      </c>
      <c r="B74" s="107" t="s">
        <v>88</v>
      </c>
      <c r="C74" s="137" t="s">
        <v>133</v>
      </c>
      <c r="D74" s="9">
        <v>0</v>
      </c>
      <c r="E74" s="9"/>
      <c r="F74" s="9"/>
      <c r="H74" s="74" t="s">
        <v>89</v>
      </c>
      <c r="I74" s="6" t="s">
        <v>94</v>
      </c>
      <c r="J74" s="137" t="s">
        <v>162</v>
      </c>
      <c r="K74" s="9">
        <v>1</v>
      </c>
      <c r="L74" s="9"/>
      <c r="M74" s="9"/>
    </row>
    <row r="75" spans="1:17" ht="20.25" customHeight="1" x14ac:dyDescent="0.2">
      <c r="A75" s="107"/>
      <c r="B75" s="107" t="s">
        <v>123</v>
      </c>
      <c r="C75" s="137" t="s">
        <v>128</v>
      </c>
      <c r="D75" s="9">
        <v>3</v>
      </c>
      <c r="E75" s="9"/>
      <c r="F75" s="9"/>
      <c r="G75" s="56"/>
      <c r="H75" s="21" t="s">
        <v>118</v>
      </c>
      <c r="I75" s="57" t="s">
        <v>114</v>
      </c>
      <c r="J75" s="137" t="s">
        <v>155</v>
      </c>
      <c r="K75" s="9">
        <v>2</v>
      </c>
      <c r="L75" s="9"/>
      <c r="M75" s="28"/>
      <c r="O75" s="1"/>
      <c r="P75" s="2"/>
    </row>
    <row r="76" spans="1:17" ht="16.5" customHeight="1" x14ac:dyDescent="0.2">
      <c r="A76" s="112" t="s">
        <v>169</v>
      </c>
      <c r="B76" s="107" t="s">
        <v>56</v>
      </c>
      <c r="C76" s="127"/>
      <c r="D76" s="9">
        <v>2</v>
      </c>
      <c r="E76" s="9"/>
      <c r="F76" s="9"/>
      <c r="G76" s="56"/>
      <c r="H76" s="75" t="s">
        <v>119</v>
      </c>
      <c r="I76" s="6" t="s">
        <v>116</v>
      </c>
      <c r="J76" s="137" t="s">
        <v>115</v>
      </c>
      <c r="K76" s="9">
        <v>2</v>
      </c>
      <c r="L76" s="9"/>
      <c r="M76" s="9"/>
    </row>
    <row r="77" spans="1:17" ht="24" customHeight="1" x14ac:dyDescent="0.2">
      <c r="B77" s="27"/>
      <c r="C77" s="63"/>
      <c r="D77" s="17">
        <f>SUM(D71:D76)</f>
        <v>15</v>
      </c>
      <c r="H77" s="112"/>
      <c r="I77" s="6" t="s">
        <v>99</v>
      </c>
      <c r="J77" s="137" t="s">
        <v>131</v>
      </c>
      <c r="K77" s="28">
        <v>3</v>
      </c>
      <c r="L77" s="9"/>
      <c r="M77" s="9"/>
    </row>
    <row r="78" spans="1:17" ht="18" customHeight="1" x14ac:dyDescent="0.2">
      <c r="B78" s="22"/>
      <c r="C78" s="2"/>
      <c r="K78" s="17">
        <f>SUM(K71:K77)</f>
        <v>15</v>
      </c>
    </row>
    <row r="79" spans="1:17" ht="18" customHeight="1" x14ac:dyDescent="0.2">
      <c r="B79" s="27"/>
      <c r="C79" s="2"/>
      <c r="I79" s="73" t="s">
        <v>83</v>
      </c>
      <c r="J79" s="72" t="s">
        <v>102</v>
      </c>
    </row>
    <row r="80" spans="1:17" ht="18" customHeight="1" x14ac:dyDescent="0.2">
      <c r="A80" s="5" t="s">
        <v>141</v>
      </c>
      <c r="B80" s="6"/>
      <c r="C80" s="18"/>
      <c r="D80" s="19"/>
      <c r="E80" s="19"/>
      <c r="F80" s="19"/>
      <c r="H80" s="8" t="s">
        <v>142</v>
      </c>
      <c r="I80" s="6"/>
      <c r="J80" s="18"/>
      <c r="K80" s="19"/>
      <c r="L80" s="19"/>
      <c r="M80" s="19"/>
    </row>
    <row r="81" spans="1:15" ht="18" customHeight="1" x14ac:dyDescent="0.2">
      <c r="A81" s="107" t="s">
        <v>98</v>
      </c>
      <c r="B81" s="107" t="s">
        <v>109</v>
      </c>
      <c r="C81" s="127" t="s">
        <v>156</v>
      </c>
      <c r="D81" s="10">
        <v>3</v>
      </c>
      <c r="E81" s="9"/>
      <c r="F81" s="9"/>
      <c r="H81" s="21"/>
      <c r="I81" s="107" t="s">
        <v>123</v>
      </c>
      <c r="J81" s="127" t="s">
        <v>128</v>
      </c>
      <c r="K81" s="9">
        <v>4</v>
      </c>
      <c r="L81" s="9"/>
      <c r="M81" s="9"/>
      <c r="N81" s="24"/>
    </row>
    <row r="82" spans="1:15" ht="18" customHeight="1" x14ac:dyDescent="0.2">
      <c r="A82" s="107" t="s">
        <v>110</v>
      </c>
      <c r="B82" s="53" t="s">
        <v>150</v>
      </c>
      <c r="C82" s="127"/>
      <c r="D82" s="9">
        <v>4</v>
      </c>
      <c r="E82" s="9"/>
      <c r="F82" s="9"/>
      <c r="H82" s="69"/>
      <c r="I82" s="107"/>
      <c r="J82" s="127"/>
      <c r="K82" s="9"/>
      <c r="L82" s="9"/>
      <c r="M82" s="9"/>
    </row>
    <row r="83" spans="1:15" ht="18" customHeight="1" x14ac:dyDescent="0.2">
      <c r="A83" s="107" t="s">
        <v>127</v>
      </c>
      <c r="B83" s="107" t="s">
        <v>117</v>
      </c>
      <c r="C83" s="127" t="s">
        <v>157</v>
      </c>
      <c r="D83" s="9">
        <v>4</v>
      </c>
      <c r="E83" s="9"/>
      <c r="F83" s="9"/>
      <c r="H83" s="69"/>
      <c r="I83" s="107" t="s">
        <v>125</v>
      </c>
      <c r="J83" s="127"/>
      <c r="K83" s="9">
        <v>3</v>
      </c>
      <c r="L83" s="9"/>
      <c r="M83" s="9"/>
    </row>
    <row r="84" spans="1:15" ht="27" customHeight="1" x14ac:dyDescent="0.2">
      <c r="A84" s="107" t="s">
        <v>124</v>
      </c>
      <c r="B84" s="64" t="s">
        <v>129</v>
      </c>
      <c r="C84" s="137" t="s">
        <v>130</v>
      </c>
      <c r="D84" s="9">
        <v>2</v>
      </c>
      <c r="E84" s="9"/>
      <c r="F84" s="9"/>
      <c r="H84" s="112"/>
      <c r="I84" s="64" t="s">
        <v>99</v>
      </c>
      <c r="J84" s="137" t="s">
        <v>131</v>
      </c>
      <c r="K84" s="9">
        <v>2</v>
      </c>
      <c r="L84" s="9"/>
      <c r="M84" s="9"/>
    </row>
    <row r="85" spans="1:15" ht="17.25" customHeight="1" x14ac:dyDescent="0.2">
      <c r="A85" s="107"/>
      <c r="B85" s="64" t="s">
        <v>99</v>
      </c>
      <c r="C85" s="137" t="s">
        <v>131</v>
      </c>
      <c r="D85" s="9">
        <v>2</v>
      </c>
      <c r="E85" s="9"/>
      <c r="F85" s="9"/>
      <c r="H85" s="112"/>
      <c r="I85" s="107" t="s">
        <v>125</v>
      </c>
      <c r="J85" s="127"/>
      <c r="K85" s="9">
        <v>3</v>
      </c>
      <c r="L85" s="9"/>
      <c r="M85" s="28"/>
    </row>
    <row r="86" spans="1:15" ht="26.25" customHeight="1" x14ac:dyDescent="0.2">
      <c r="D86" s="17">
        <f>SUM(D81:D85)</f>
        <v>15</v>
      </c>
      <c r="H86" s="58" t="s">
        <v>93</v>
      </c>
      <c r="I86" s="6" t="s">
        <v>168</v>
      </c>
      <c r="J86" s="137" t="s">
        <v>159</v>
      </c>
      <c r="K86" s="9">
        <v>3</v>
      </c>
      <c r="L86" s="9"/>
      <c r="M86" s="28"/>
      <c r="N86" s="3"/>
    </row>
    <row r="87" spans="1:15" ht="18" customHeight="1" x14ac:dyDescent="0.2">
      <c r="C87" s="1"/>
      <c r="G87" s="24"/>
      <c r="H87" s="70"/>
      <c r="I87" s="11"/>
      <c r="J87" s="12"/>
      <c r="K87" s="13">
        <f>SUM(K81:K86)</f>
        <v>15</v>
      </c>
      <c r="L87" s="14"/>
      <c r="M87" s="25"/>
    </row>
    <row r="88" spans="1:15" ht="18" customHeight="1" x14ac:dyDescent="0.25">
      <c r="A88" s="139" t="s">
        <v>18</v>
      </c>
      <c r="B88" s="139"/>
      <c r="C88" s="139"/>
      <c r="D88" s="139"/>
      <c r="E88" s="139"/>
      <c r="F88" s="139"/>
      <c r="G88" s="139"/>
      <c r="H88" s="139"/>
      <c r="I88" s="139"/>
      <c r="J88" s="66" t="s">
        <v>16</v>
      </c>
      <c r="K88" s="17">
        <f>D60+K60+D69+K69+D77+K78+D86+K87</f>
        <v>120</v>
      </c>
    </row>
    <row r="89" spans="1:15" ht="18" customHeight="1" x14ac:dyDescent="0.2">
      <c r="B89" s="1"/>
      <c r="C89" s="1"/>
      <c r="G89" s="3"/>
      <c r="N89" s="3"/>
      <c r="O89" s="3"/>
    </row>
  </sheetData>
  <mergeCells count="9">
    <mergeCell ref="A88:I88"/>
    <mergeCell ref="A47:M47"/>
    <mergeCell ref="A1:M1"/>
    <mergeCell ref="D2:G2"/>
    <mergeCell ref="K2:M2"/>
    <mergeCell ref="D3:G3"/>
    <mergeCell ref="K3:M3"/>
    <mergeCell ref="A46:M46"/>
    <mergeCell ref="C48:I48"/>
  </mergeCells>
  <phoneticPr fontId="27" type="noConversion"/>
  <conditionalFormatting sqref="M71:M74 F73:F75 M81 F81:F85 F64 M65:M67 F67:F68 M56:M58 M83:M86">
    <cfRule type="cellIs" dxfId="2" priority="3" operator="between">
      <formula>"F"</formula>
      <formula>"F"</formula>
    </cfRule>
  </conditionalFormatting>
  <conditionalFormatting sqref="F72 F76:F77 M70 F65 M63:M64 M52:M54">
    <cfRule type="cellIs" dxfId="1" priority="2" operator="between">
      <formula>"D"</formula>
      <formula>"F"</formula>
    </cfRule>
  </conditionalFormatting>
  <conditionalFormatting sqref="M82">
    <cfRule type="cellIs" dxfId="0" priority="1" operator="between">
      <formula>"F"</formula>
      <formula>"F"</formula>
    </cfRule>
  </conditionalFormatting>
  <hyperlinks>
    <hyperlink ref="A4" r:id="rId1"/>
  </hyperlinks>
  <printOptions horizontalCentered="1" verticalCentered="1"/>
  <pageMargins left="0.25" right="0.25" top="0.25" bottom="0.25" header="0.25" footer="0.25"/>
  <pageSetup scale="72" fitToHeight="2" orientation="landscape" r:id="rId2"/>
  <rowBreaks count="1" manualBreakCount="1">
    <brk id="46" max="12"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8" sqref="A8:C9"/>
    </sheetView>
  </sheetViews>
  <sheetFormatPr defaultRowHeight="15" x14ac:dyDescent="0.25"/>
  <cols>
    <col min="1" max="1" width="15.42578125" customWidth="1"/>
    <col min="2" max="2" width="57.140625" customWidth="1"/>
    <col min="3" max="3" width="9.140625" style="136"/>
  </cols>
  <sheetData>
    <row r="1" spans="1:3" ht="15.75" x14ac:dyDescent="0.25">
      <c r="A1" s="153" t="s">
        <v>170</v>
      </c>
      <c r="B1" s="153"/>
      <c r="C1" s="153"/>
    </row>
    <row r="2" spans="1:3" ht="9.75" customHeight="1" x14ac:dyDescent="0.25">
      <c r="A2" s="154"/>
      <c r="B2" s="154"/>
      <c r="C2" s="154"/>
    </row>
    <row r="3" spans="1:3" ht="45.75" customHeight="1" x14ac:dyDescent="0.25">
      <c r="A3" s="155" t="s">
        <v>171</v>
      </c>
      <c r="B3" s="155"/>
      <c r="C3" s="155"/>
    </row>
    <row r="4" spans="1:3" x14ac:dyDescent="0.25">
      <c r="A4" s="156"/>
      <c r="B4" s="156"/>
      <c r="C4" s="156"/>
    </row>
    <row r="5" spans="1:3" x14ac:dyDescent="0.25">
      <c r="A5" s="157" t="s">
        <v>172</v>
      </c>
      <c r="B5" s="157"/>
      <c r="C5" s="157"/>
    </row>
    <row r="6" spans="1:3" x14ac:dyDescent="0.25">
      <c r="A6" s="129" t="s">
        <v>173</v>
      </c>
      <c r="B6" s="129" t="s">
        <v>174</v>
      </c>
      <c r="C6" s="130" t="s">
        <v>175</v>
      </c>
    </row>
    <row r="7" spans="1:3" x14ac:dyDescent="0.25">
      <c r="A7" s="131" t="s">
        <v>107</v>
      </c>
      <c r="B7" s="131" t="s">
        <v>176</v>
      </c>
      <c r="C7" s="132">
        <v>3</v>
      </c>
    </row>
    <row r="8" spans="1:3" x14ac:dyDescent="0.25">
      <c r="A8" s="131" t="s">
        <v>101</v>
      </c>
      <c r="B8" s="131" t="s">
        <v>176</v>
      </c>
      <c r="C8" s="132">
        <v>3</v>
      </c>
    </row>
    <row r="9" spans="1:3" x14ac:dyDescent="0.25">
      <c r="A9" s="131" t="s">
        <v>103</v>
      </c>
      <c r="B9" s="131" t="s">
        <v>176</v>
      </c>
      <c r="C9" s="132">
        <v>3</v>
      </c>
    </row>
    <row r="10" spans="1:3" x14ac:dyDescent="0.25">
      <c r="A10" s="131"/>
      <c r="B10" s="131"/>
      <c r="C10" s="132"/>
    </row>
    <row r="11" spans="1:3" x14ac:dyDescent="0.25">
      <c r="A11" s="131"/>
      <c r="B11" s="131"/>
      <c r="C11" s="132"/>
    </row>
    <row r="12" spans="1:3" x14ac:dyDescent="0.25">
      <c r="A12" s="131"/>
      <c r="B12" s="131"/>
      <c r="C12" s="132"/>
    </row>
    <row r="13" spans="1:3" x14ac:dyDescent="0.25">
      <c r="A13" s="131"/>
      <c r="B13" s="131"/>
      <c r="C13" s="132"/>
    </row>
    <row r="14" spans="1:3" x14ac:dyDescent="0.25">
      <c r="A14" s="131"/>
      <c r="B14" s="131"/>
      <c r="C14" s="132"/>
    </row>
    <row r="15" spans="1:3" x14ac:dyDescent="0.25">
      <c r="A15" s="131"/>
      <c r="B15" s="131"/>
      <c r="C15" s="132"/>
    </row>
    <row r="17" spans="1:3" x14ac:dyDescent="0.25">
      <c r="A17" s="157" t="s">
        <v>177</v>
      </c>
      <c r="B17" s="157"/>
      <c r="C17" s="157"/>
    </row>
    <row r="18" spans="1:3" x14ac:dyDescent="0.25">
      <c r="A18" s="129" t="s">
        <v>173</v>
      </c>
      <c r="B18" s="129" t="s">
        <v>174</v>
      </c>
      <c r="C18" s="130" t="s">
        <v>175</v>
      </c>
    </row>
    <row r="19" spans="1:3" x14ac:dyDescent="0.25">
      <c r="A19" s="131" t="s">
        <v>178</v>
      </c>
      <c r="B19" s="131" t="s">
        <v>179</v>
      </c>
      <c r="C19" s="132">
        <v>2</v>
      </c>
    </row>
    <row r="20" spans="1:3" x14ac:dyDescent="0.25">
      <c r="A20" s="131" t="s">
        <v>180</v>
      </c>
      <c r="B20" s="131" t="s">
        <v>181</v>
      </c>
      <c r="C20" s="132">
        <v>2</v>
      </c>
    </row>
    <row r="21" spans="1:3" x14ac:dyDescent="0.25">
      <c r="A21" s="131" t="s">
        <v>182</v>
      </c>
      <c r="B21" s="131" t="s">
        <v>183</v>
      </c>
      <c r="C21" s="132">
        <v>1</v>
      </c>
    </row>
    <row r="22" spans="1:3" x14ac:dyDescent="0.25">
      <c r="A22" s="131" t="s">
        <v>184</v>
      </c>
      <c r="B22" s="131" t="s">
        <v>185</v>
      </c>
      <c r="C22" s="132">
        <v>1</v>
      </c>
    </row>
    <row r="24" spans="1:3" x14ac:dyDescent="0.25">
      <c r="A24" s="149" t="s">
        <v>186</v>
      </c>
      <c r="B24" s="149"/>
      <c r="C24" s="149"/>
    </row>
    <row r="25" spans="1:3" ht="121.5" customHeight="1" x14ac:dyDescent="0.25">
      <c r="A25" s="150" t="s">
        <v>187</v>
      </c>
      <c r="B25" s="151"/>
      <c r="C25" s="152"/>
    </row>
    <row r="26" spans="1:3" x14ac:dyDescent="0.25">
      <c r="A26" s="133" t="s">
        <v>188</v>
      </c>
      <c r="B26" s="134"/>
      <c r="C26" s="135"/>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13ADA-A522-41E9-8BA9-D1198C79D48E}">
  <ds:schemaRefs>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http://schemas.microsoft.com/office/2006/metadata/properties"/>
    <ds:schemaRef ds:uri="http://purl.org/dc/dcmitype/"/>
    <ds:schemaRef ds:uri="http://schemas.microsoft.com/office/2006/documentManagement/type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B827A167-7BA2-4B12-B885-7C6C640A3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Microbiology - Chemistry Minor</vt:lpstr>
      <vt:lpstr>Course Options - No Prereqs</vt:lpstr>
      <vt:lpstr>'Microbiology - Chemistry Minor'!Print_Area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2015-05-13T18:45:01Z</cp:lastPrinted>
  <dcterms:created xsi:type="dcterms:W3CDTF">2011-09-23T19:24:55Z</dcterms:created>
  <dcterms:modified xsi:type="dcterms:W3CDTF">2015-06-03T21:16:14Z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