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00" windowWidth="17055" windowHeight="8880"/>
  </bookViews>
  <sheets>
    <sheet name="Ag Education specialization" sheetId="5" r:id="rId1"/>
  </sheets>
  <calcPr calcId="145621"/>
</workbook>
</file>

<file path=xl/calcChain.xml><?xml version="1.0" encoding="utf-8"?>
<calcChain xmlns="http://schemas.openxmlformats.org/spreadsheetml/2006/main">
  <c r="K42" i="5" l="1"/>
  <c r="J16" i="5" l="1"/>
  <c r="I16" i="5"/>
  <c r="K5" i="5"/>
  <c r="M33" i="5"/>
  <c r="L33" i="5"/>
  <c r="K33" i="5"/>
  <c r="J33" i="5"/>
  <c r="I33" i="5"/>
  <c r="M32" i="5"/>
  <c r="L32" i="5"/>
  <c r="K32" i="5"/>
  <c r="J32" i="5"/>
  <c r="I32" i="5"/>
  <c r="H30" i="5"/>
  <c r="I30" i="5"/>
  <c r="J30" i="5"/>
  <c r="K30" i="5"/>
  <c r="L30" i="5"/>
  <c r="M30" i="5"/>
  <c r="H31" i="5"/>
  <c r="I31" i="5"/>
  <c r="J31" i="5"/>
  <c r="K31" i="5"/>
  <c r="L31" i="5"/>
  <c r="M31" i="5"/>
  <c r="M27" i="5"/>
  <c r="L27" i="5"/>
  <c r="K27" i="5"/>
  <c r="J27" i="5"/>
  <c r="I27" i="5"/>
  <c r="H27" i="5"/>
  <c r="M26" i="5"/>
  <c r="L26" i="5"/>
  <c r="K26" i="5"/>
  <c r="J26" i="5"/>
  <c r="I26" i="5"/>
  <c r="H26" i="5"/>
  <c r="M25" i="5"/>
  <c r="L25" i="5"/>
  <c r="K25" i="5"/>
  <c r="J25" i="5"/>
  <c r="I25" i="5"/>
  <c r="H25" i="5"/>
  <c r="M37" i="5"/>
  <c r="L37" i="5"/>
  <c r="K37" i="5"/>
  <c r="J37" i="5"/>
  <c r="I37" i="5"/>
  <c r="M36" i="5"/>
  <c r="L36" i="5"/>
  <c r="K36" i="5"/>
  <c r="J36" i="5"/>
  <c r="I36" i="5"/>
  <c r="H37" i="5"/>
  <c r="H36" i="5"/>
  <c r="M35" i="5"/>
  <c r="L35" i="5"/>
  <c r="K35" i="5"/>
  <c r="J35" i="5"/>
  <c r="I35" i="5"/>
  <c r="H35" i="5"/>
  <c r="K34" i="5"/>
  <c r="J34" i="5"/>
  <c r="I34" i="5"/>
  <c r="H34" i="5"/>
  <c r="H32" i="5"/>
  <c r="H33" i="5"/>
  <c r="M29" i="5"/>
  <c r="L29" i="5"/>
  <c r="K29" i="5"/>
  <c r="J29" i="5"/>
  <c r="I29" i="5"/>
  <c r="H29" i="5"/>
  <c r="M28" i="5"/>
  <c r="L28" i="5"/>
  <c r="K28" i="5"/>
  <c r="J28" i="5"/>
  <c r="I28" i="5"/>
  <c r="H28" i="5"/>
  <c r="M21" i="5"/>
  <c r="L21" i="5"/>
  <c r="K21" i="5"/>
  <c r="J21" i="5"/>
  <c r="I21" i="5"/>
  <c r="H21" i="5"/>
  <c r="M19" i="5"/>
  <c r="L19" i="5"/>
  <c r="K19" i="5"/>
  <c r="J19" i="5"/>
  <c r="I19" i="5"/>
  <c r="H19" i="5"/>
  <c r="M18" i="5"/>
  <c r="L18" i="5"/>
  <c r="K18" i="5"/>
  <c r="J18" i="5"/>
  <c r="I18" i="5"/>
  <c r="H18" i="5"/>
  <c r="M17" i="5"/>
  <c r="L17" i="5"/>
  <c r="K17" i="5"/>
  <c r="J17" i="5"/>
  <c r="I17" i="5"/>
  <c r="H17" i="5"/>
  <c r="M16" i="5"/>
  <c r="L16" i="5"/>
  <c r="K16" i="5"/>
  <c r="H16" i="5"/>
  <c r="M15" i="5"/>
  <c r="L15" i="5"/>
  <c r="K15" i="5"/>
  <c r="J15" i="5"/>
  <c r="I15" i="5"/>
  <c r="H15" i="5"/>
  <c r="M13" i="5"/>
  <c r="L13" i="5"/>
  <c r="K13" i="5"/>
  <c r="J13" i="5"/>
  <c r="I13" i="5"/>
  <c r="H13" i="5"/>
  <c r="M12" i="5"/>
  <c r="L12" i="5"/>
  <c r="K12" i="5"/>
  <c r="J12" i="5"/>
  <c r="I12" i="5"/>
  <c r="H12" i="5"/>
  <c r="M11" i="5"/>
  <c r="L11" i="5"/>
  <c r="K11" i="5"/>
  <c r="J11" i="5"/>
  <c r="I11" i="5"/>
  <c r="H11" i="5"/>
  <c r="H10" i="5"/>
  <c r="M9" i="5"/>
  <c r="L9" i="5"/>
  <c r="K9" i="5"/>
  <c r="J9" i="5"/>
  <c r="I9" i="5"/>
  <c r="H9" i="5"/>
  <c r="M8" i="5"/>
  <c r="L8" i="5"/>
  <c r="K8" i="5"/>
  <c r="J8" i="5"/>
  <c r="I8" i="5"/>
  <c r="H8" i="5"/>
  <c r="M7" i="5"/>
  <c r="L7" i="5"/>
  <c r="K7" i="5"/>
  <c r="J7" i="5"/>
  <c r="I7" i="5"/>
  <c r="H7" i="5"/>
  <c r="M6" i="5"/>
  <c r="L6" i="5"/>
  <c r="K6" i="5"/>
  <c r="J6" i="5"/>
  <c r="I6" i="5"/>
  <c r="H6" i="5"/>
  <c r="M41" i="5" l="1"/>
  <c r="L41" i="5"/>
  <c r="K41" i="5"/>
  <c r="J41" i="5"/>
  <c r="I41" i="5"/>
  <c r="H41" i="5"/>
  <c r="M34" i="5"/>
  <c r="L34" i="5"/>
  <c r="M24" i="5"/>
  <c r="L24" i="5"/>
  <c r="K24" i="5"/>
  <c r="J24" i="5"/>
  <c r="I24" i="5"/>
  <c r="H24" i="5"/>
  <c r="M14" i="5"/>
  <c r="L14" i="5"/>
  <c r="K14" i="5"/>
  <c r="J14" i="5"/>
  <c r="I14" i="5"/>
  <c r="H14" i="5"/>
  <c r="M10" i="5"/>
  <c r="L10" i="5"/>
  <c r="K10" i="5"/>
  <c r="J10" i="5"/>
  <c r="I10" i="5"/>
  <c r="C22" i="5"/>
  <c r="F41" i="5"/>
  <c r="E41" i="5"/>
  <c r="C41" i="5"/>
  <c r="B41" i="5"/>
  <c r="A41" i="5"/>
  <c r="F38" i="5"/>
  <c r="E38" i="5"/>
  <c r="C38" i="5"/>
  <c r="B38" i="5"/>
  <c r="A38" i="5"/>
  <c r="F35" i="5"/>
  <c r="E35" i="5"/>
  <c r="D35" i="5"/>
  <c r="C35" i="5"/>
  <c r="B35" i="5"/>
  <c r="A35" i="5"/>
  <c r="F32" i="5"/>
  <c r="E32" i="5"/>
  <c r="D32" i="5"/>
  <c r="C32" i="5"/>
  <c r="B32" i="5"/>
  <c r="A32" i="5"/>
  <c r="M20" i="5"/>
  <c r="L20" i="5"/>
  <c r="K20" i="5"/>
  <c r="J20" i="5"/>
  <c r="I20" i="5"/>
  <c r="H20" i="5"/>
  <c r="F26" i="5"/>
  <c r="E26" i="5"/>
  <c r="D26" i="5"/>
  <c r="C26" i="5"/>
  <c r="B26" i="5"/>
  <c r="A26" i="5"/>
  <c r="F25" i="5"/>
  <c r="E25" i="5"/>
  <c r="D25" i="5"/>
  <c r="C25" i="5"/>
  <c r="B25" i="5"/>
  <c r="A25" i="5"/>
  <c r="F22" i="5"/>
  <c r="E22" i="5"/>
  <c r="D22" i="5"/>
  <c r="B22" i="5"/>
  <c r="A22" i="5"/>
  <c r="F19" i="5"/>
  <c r="E19" i="5"/>
  <c r="D19" i="5"/>
  <c r="C19" i="5"/>
  <c r="B19" i="5"/>
  <c r="A19" i="5"/>
  <c r="F18" i="5"/>
  <c r="E18" i="5"/>
  <c r="D18" i="5"/>
  <c r="C18" i="5"/>
  <c r="B18" i="5"/>
  <c r="A18" i="5"/>
  <c r="F15" i="5"/>
  <c r="E15" i="5"/>
  <c r="D15" i="5"/>
  <c r="C15" i="5"/>
  <c r="B15" i="5"/>
  <c r="A15" i="5"/>
  <c r="F14" i="5"/>
  <c r="E14" i="5"/>
  <c r="D14" i="5"/>
  <c r="C14" i="5"/>
  <c r="B14" i="5"/>
  <c r="A14" i="5"/>
  <c r="F11" i="5"/>
  <c r="E11" i="5"/>
  <c r="D11" i="5"/>
  <c r="C11" i="5"/>
  <c r="B11" i="5"/>
  <c r="A11" i="5"/>
  <c r="F8" i="5"/>
  <c r="E8" i="5"/>
  <c r="D8" i="5"/>
  <c r="C8" i="5"/>
  <c r="B8" i="5"/>
  <c r="A8" i="5"/>
  <c r="F7" i="5"/>
  <c r="E7" i="5"/>
  <c r="D7" i="5"/>
  <c r="C7" i="5"/>
  <c r="B7" i="5"/>
  <c r="A7" i="5"/>
  <c r="K3" i="5" l="1"/>
  <c r="K40" i="5" l="1"/>
  <c r="D21" i="5" l="1"/>
  <c r="K83" i="5"/>
  <c r="D76" i="5"/>
  <c r="K58" i="5"/>
  <c r="D58" i="5"/>
  <c r="K23" i="5" l="1"/>
  <c r="D31" i="5" l="1"/>
  <c r="D34" i="5" l="1"/>
  <c r="D24" i="5"/>
  <c r="D17" i="5"/>
  <c r="D10" i="5"/>
  <c r="D84" i="5"/>
  <c r="K75" i="5"/>
  <c r="K66" i="5"/>
  <c r="D66" i="5"/>
  <c r="D6" i="5" l="1"/>
  <c r="D13" i="5"/>
  <c r="K84" i="5"/>
</calcChain>
</file>

<file path=xl/sharedStrings.xml><?xml version="1.0" encoding="utf-8"?>
<sst xmlns="http://schemas.openxmlformats.org/spreadsheetml/2006/main" count="163" uniqueCount="142">
  <si>
    <t>Student</t>
  </si>
  <si>
    <t>Advisor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</si>
  <si>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</si>
  <si>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</si>
  <si>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</si>
  <si>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</si>
  <si>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</si>
  <si>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</si>
  <si>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</si>
  <si>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</si>
  <si>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</si>
  <si>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</si>
  <si>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</si>
  <si>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</si>
  <si>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</si>
  <si>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</si>
  <si>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</si>
  <si>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</si>
  <si>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</si>
  <si>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</si>
  <si>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First Year Seminar (IGR 1)</t>
  </si>
  <si>
    <t>SPCM 101</t>
  </si>
  <si>
    <t>Fundamentals of Speech (SGR 2)</t>
  </si>
  <si>
    <t>SGR #4</t>
  </si>
  <si>
    <t>Humanities/Arts Diversity (SGR 4)</t>
  </si>
  <si>
    <t>ENGL 101</t>
  </si>
  <si>
    <t>Composition I (SGR 1)</t>
  </si>
  <si>
    <t>SGR #5</t>
  </si>
  <si>
    <t>Mathematics (SGR 5)</t>
  </si>
  <si>
    <t>Math 102 or higher</t>
  </si>
  <si>
    <t>ENGL 201</t>
  </si>
  <si>
    <t>Composition II (SGR 1)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</si>
  <si>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</si>
  <si>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</si>
  <si>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</si>
  <si>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</si>
  <si>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</si>
  <si>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</si>
  <si>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</si>
  <si>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</si>
  <si>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TOTAL CREDITS</t>
  </si>
  <si>
    <t xml:space="preserve">Major Courses (NOTE GRADE REQUIREMENTS HERE) </t>
  </si>
  <si>
    <t>Student ID#</t>
  </si>
  <si>
    <t>Anticipated Graduation Term</t>
  </si>
  <si>
    <t xml:space="preserve">Today's Date </t>
  </si>
  <si>
    <t>GR</t>
  </si>
  <si>
    <t>SGR #3</t>
  </si>
  <si>
    <t>Social Sciences/Diversity (SGR 3)</t>
  </si>
  <si>
    <t>AGED 109</t>
  </si>
  <si>
    <t>PS 103-103L</t>
  </si>
  <si>
    <t>Crop Production</t>
  </si>
  <si>
    <t>GEOG 131-131L</t>
  </si>
  <si>
    <t>Physical Geography: Weather and Climate and Lab</t>
  </si>
  <si>
    <t>AS 101-101L</t>
  </si>
  <si>
    <t>Intro to Animal Science and Lab</t>
  </si>
  <si>
    <t>BIOL 101-101L</t>
  </si>
  <si>
    <t>Biology Survey I and Lab</t>
  </si>
  <si>
    <t>ECON 201 or ECON 202</t>
  </si>
  <si>
    <t>CHEM 106-106L</t>
  </si>
  <si>
    <t>Chemistry Survey I and Lab</t>
  </si>
  <si>
    <t>MATH 101 or higher</t>
  </si>
  <si>
    <t>HO 111-111L</t>
  </si>
  <si>
    <t>Biology of Horticulture</t>
  </si>
  <si>
    <t>AST 202-202L</t>
  </si>
  <si>
    <t>Construction Technology and Materials and Lab</t>
  </si>
  <si>
    <t>AS 241-241L</t>
  </si>
  <si>
    <t>Intro to Meat Science</t>
  </si>
  <si>
    <t>AGED 295</t>
  </si>
  <si>
    <t>Practicum</t>
  </si>
  <si>
    <t>AGED 405</t>
  </si>
  <si>
    <t>Philosophy of Career and Tech Education</t>
  </si>
  <si>
    <t>Education Psychology</t>
  </si>
  <si>
    <t>EPSY 302</t>
  </si>
  <si>
    <t>AS 285-285L</t>
  </si>
  <si>
    <t>Livestock Evaluation and Marketing</t>
  </si>
  <si>
    <t>EDFN 365</t>
  </si>
  <si>
    <t>Computer Based Technology and Learning</t>
  </si>
  <si>
    <t>EDFN 427</t>
  </si>
  <si>
    <t>Middle School: Philosophy and Application</t>
  </si>
  <si>
    <t>AST 211-211L</t>
  </si>
  <si>
    <t>Ag and Outdoor Power for Teachers and Lab</t>
  </si>
  <si>
    <t>PS 213-213L</t>
  </si>
  <si>
    <t>Soils and Lab</t>
  </si>
  <si>
    <t>AGED 404</t>
  </si>
  <si>
    <t>AST 311-311L</t>
  </si>
  <si>
    <t>Applied Electricity for Teachers and Lab</t>
  </si>
  <si>
    <t>AGEC 271-271L</t>
  </si>
  <si>
    <t>Farm and Ranch Management and Lab</t>
  </si>
  <si>
    <t>MATH 102 or higher</t>
  </si>
  <si>
    <t>AGED 412-412L</t>
  </si>
  <si>
    <t>Preparation for Supervised Teaching Internship in AGED and Lab</t>
  </si>
  <si>
    <t>AGED 488</t>
  </si>
  <si>
    <t>7-12 Student Teaching in AGED</t>
  </si>
  <si>
    <t>PHYS 101-101L</t>
  </si>
  <si>
    <t>Survey of Physics and Lab</t>
  </si>
  <si>
    <t>NRM 110 or WL 220</t>
  </si>
  <si>
    <t>ANTH 421</t>
  </si>
  <si>
    <t>Indians of North America</t>
  </si>
  <si>
    <t>AGED 494</t>
  </si>
  <si>
    <t>Internship</t>
  </si>
  <si>
    <t>Take over summer</t>
  </si>
  <si>
    <t>EDFN 475</t>
  </si>
  <si>
    <t>Human Relations</t>
  </si>
  <si>
    <t>SEED 314</t>
  </si>
  <si>
    <t>Supervised Clinical/Field Experience</t>
  </si>
  <si>
    <t>SEED 450</t>
  </si>
  <si>
    <t>7-12 Reading and content Literacy</t>
  </si>
  <si>
    <t>SEED 420-420L</t>
  </si>
  <si>
    <t>5-12 Teaching Methods and Lab</t>
  </si>
  <si>
    <t>SPED 405</t>
  </si>
  <si>
    <t>Educating Secondary students with disabilities</t>
  </si>
  <si>
    <t>Minimum GPA (2.8 in Education, 2.6 in Major classes, 2.5 overall)</t>
  </si>
  <si>
    <t>Environmental conservation or Intro to WLF mgmt</t>
  </si>
  <si>
    <t>Fall only</t>
  </si>
  <si>
    <t>Spring only</t>
  </si>
  <si>
    <t>AGED 491</t>
  </si>
  <si>
    <t>Independent Study- Welding</t>
  </si>
  <si>
    <t>Elective course</t>
  </si>
  <si>
    <t>Education Requirements</t>
  </si>
  <si>
    <t>Other Requirements:</t>
  </si>
  <si>
    <t>Requirements for College of Agriculture and Biological Sciences</t>
  </si>
  <si>
    <t>Prerequsites/Comments</t>
  </si>
  <si>
    <t>Methods in AGED</t>
  </si>
  <si>
    <t>First Year Fall Courses</t>
  </si>
  <si>
    <t>First Year Spring Courses</t>
  </si>
  <si>
    <t>Second Year Fall Courses</t>
  </si>
  <si>
    <t>Third Year Fall Courses</t>
  </si>
  <si>
    <t>Third Year Spring Courses</t>
  </si>
  <si>
    <t>Fourth Year Fall Courses</t>
  </si>
  <si>
    <t>Fourth Year Spring Courses</t>
  </si>
  <si>
    <t>First Year Seminar</t>
  </si>
  <si>
    <t xml:space="preserve">Cultural Awareness and Social and Environmental Responsibility         </t>
  </si>
  <si>
    <t>(Must have a different prefix than the courses used to meet SGR 3, 4 and 6)</t>
  </si>
  <si>
    <t>Bachelor of Science in Agriculture: Agricultural Education, Communication and Leadership Major - Agricultural Education Specialization  (Fall 2014)</t>
  </si>
  <si>
    <t>Sample 4 Year Plan</t>
  </si>
  <si>
    <t>2014-2015 Undergraduate Catalog Requirements</t>
  </si>
  <si>
    <t>BIOL 101-101L (or students can take GEOG 132-132L)</t>
  </si>
  <si>
    <t>Not ECON</t>
  </si>
  <si>
    <r>
      <t xml:space="preserve">BIOL 103-103L </t>
    </r>
    <r>
      <rPr>
        <sz val="9"/>
        <color rgb="FFFF0000"/>
        <rFont val="Calibri"/>
        <family val="2"/>
      </rPr>
      <t>OR</t>
    </r>
    <r>
      <rPr>
        <sz val="9"/>
        <rFont val="Calibri"/>
        <family val="2"/>
      </rPr>
      <t xml:space="preserve"> GEOG 132-132L</t>
    </r>
  </si>
  <si>
    <r>
      <t xml:space="preserve">Introduction to Dairy Science and Lab </t>
    </r>
    <r>
      <rPr>
        <sz val="9"/>
        <color rgb="FFFF0000"/>
        <rFont val="Calibri"/>
        <family val="2"/>
      </rPr>
      <t>OR</t>
    </r>
    <r>
      <rPr>
        <sz val="9"/>
        <color theme="1"/>
        <rFont val="Calibri"/>
        <family val="2"/>
      </rPr>
      <t xml:space="preserve"> Dairy Foods</t>
    </r>
  </si>
  <si>
    <t>Biology Survey II and Lab OR Physical Geography: Natural Landscapes and Lab</t>
  </si>
  <si>
    <r>
      <t xml:space="preserve">DS 130-130L </t>
    </r>
    <r>
      <rPr>
        <sz val="9"/>
        <color rgb="FFFF0000"/>
        <rFont val="Calibri"/>
        <family val="2"/>
      </rPr>
      <t>OR</t>
    </r>
    <r>
      <rPr>
        <sz val="9"/>
        <rFont val="Calibri"/>
        <family val="2"/>
      </rPr>
      <t xml:space="preserve"> DS 231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</si>
</sst>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rgb="FF0070C0"/>
      <name val="Calibri"/>
      <family val="2"/>
    </font>
    <font>
      <sz val="8"/>
      <name val="Calibri"/>
      <family val="2"/>
    </font>
    <font>
      <i/>
      <u/>
      <sz val="9"/>
      <name val="Calibri"/>
      <family val="2"/>
    </font>
    <font>
      <u/>
      <sz val="8"/>
      <name val="Calibri"/>
      <family val="2"/>
    </font>
    <font>
      <sz val="9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9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u/>
      <sz val="9"/>
      <color theme="1"/>
      <name val="Calibri"/>
      <family val="2"/>
    </font>
    <font>
      <u/>
      <sz val="9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7" tint="0.59999389629810485"/>
        <bgColor rgb="FF000000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3"/>
      </left>
      <right style="hair">
        <color indexed="64"/>
      </right>
      <top style="medium">
        <color theme="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3"/>
      </top>
      <bottom style="hair">
        <color indexed="64"/>
      </bottom>
      <diagonal/>
    </border>
    <border>
      <left style="hair">
        <color indexed="64"/>
      </left>
      <right style="medium">
        <color theme="3"/>
      </right>
      <top style="medium">
        <color theme="3"/>
      </top>
      <bottom style="hair">
        <color indexed="64"/>
      </bottom>
      <diagonal/>
    </border>
    <border>
      <left style="medium">
        <color theme="3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hair">
        <color indexed="64"/>
      </right>
      <top style="hair">
        <color indexed="64"/>
      </top>
      <bottom style="medium">
        <color theme="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hair">
        <color indexed="64"/>
      </left>
      <right style="medium">
        <color theme="3"/>
      </right>
      <top style="hair">
        <color indexed="64"/>
      </top>
      <bottom style="medium">
        <color theme="3"/>
      </bottom>
      <diagonal/>
    </border>
    <border>
      <left/>
      <right style="hair">
        <color indexed="64"/>
      </right>
      <top style="medium">
        <color theme="3"/>
      </top>
      <bottom style="hair">
        <color indexed="64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hair">
        <color indexed="64"/>
      </right>
      <top/>
      <bottom style="medium">
        <color theme="3"/>
      </bottom>
      <diagonal/>
    </border>
    <border>
      <left/>
      <right style="medium">
        <color theme="3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theme="3"/>
      </bottom>
      <diagonal/>
    </border>
    <border>
      <left style="hair">
        <color indexed="64"/>
      </left>
      <right style="hair">
        <color indexed="64"/>
      </right>
      <top/>
      <bottom style="medium">
        <color theme="3"/>
      </bottom>
      <diagonal/>
    </border>
    <border>
      <left style="medium">
        <color theme="3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theme="3"/>
      </right>
      <top/>
      <bottom style="hair">
        <color indexed="64"/>
      </bottom>
      <diagonal/>
    </border>
    <border>
      <left style="hair">
        <color indexed="64"/>
      </left>
      <right style="medium">
        <color theme="3"/>
      </right>
      <top/>
      <bottom style="medium">
        <color theme="3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91">
    <xf numFmtId="0" fontId="0" fillId="0" borderId="0" xfId="0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/>
    <xf numFmtId="0" fontId="10" fillId="0" borderId="0" xfId="2" applyFont="1" applyFill="1" applyBorder="1" applyAlignment="1">
      <alignment horizontal="center"/>
    </xf>
    <xf numFmtId="0" fontId="10" fillId="0" borderId="2" xfId="2" applyFont="1" applyFill="1" applyBorder="1"/>
    <xf numFmtId="0" fontId="7" fillId="0" borderId="2" xfId="2" applyFont="1" applyFill="1" applyBorder="1"/>
    <xf numFmtId="0" fontId="11" fillId="0" borderId="0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left"/>
    </xf>
    <xf numFmtId="0" fontId="7" fillId="0" borderId="2" xfId="2" applyFont="1" applyFill="1" applyBorder="1" applyAlignment="1">
      <alignment horizontal="center"/>
    </xf>
    <xf numFmtId="0" fontId="12" fillId="0" borderId="2" xfId="2" applyFont="1" applyFill="1" applyBorder="1" applyAlignment="1">
      <alignment horizontal="center"/>
    </xf>
    <xf numFmtId="0" fontId="7" fillId="0" borderId="2" xfId="0" applyFont="1" applyFill="1" applyBorder="1"/>
    <xf numFmtId="0" fontId="7" fillId="0" borderId="3" xfId="2" applyFont="1" applyFill="1" applyBorder="1" applyAlignment="1">
      <alignment horizontal="center"/>
    </xf>
    <xf numFmtId="0" fontId="12" fillId="0" borderId="0" xfId="2" applyFont="1" applyFill="1" applyBorder="1"/>
    <xf numFmtId="0" fontId="12" fillId="0" borderId="0" xfId="2" applyFont="1" applyFill="1" applyBorder="1" applyAlignment="1">
      <alignment horizontal="left"/>
    </xf>
    <xf numFmtId="0" fontId="12" fillId="0" borderId="9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7" fillId="0" borderId="11" xfId="2" applyFont="1" applyFill="1" applyBorder="1"/>
    <xf numFmtId="0" fontId="7" fillId="0" borderId="12" xfId="2" applyFont="1" applyFill="1" applyBorder="1" applyAlignment="1">
      <alignment horizontal="left"/>
    </xf>
    <xf numFmtId="0" fontId="7" fillId="0" borderId="9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left"/>
    </xf>
    <xf numFmtId="0" fontId="7" fillId="0" borderId="7" xfId="2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left"/>
    </xf>
    <xf numFmtId="0" fontId="7" fillId="0" borderId="2" xfId="2" quotePrefix="1" applyFont="1" applyFill="1" applyBorder="1" applyAlignment="1">
      <alignment horizontal="left"/>
    </xf>
    <xf numFmtId="0" fontId="7" fillId="0" borderId="0" xfId="2" quotePrefix="1" applyFont="1" applyFill="1" applyBorder="1" applyAlignment="1">
      <alignment horizontal="right"/>
    </xf>
    <xf numFmtId="0" fontId="7" fillId="0" borderId="13" xfId="2" applyFont="1" applyFill="1" applyBorder="1" applyAlignment="1">
      <alignment horizontal="left"/>
    </xf>
    <xf numFmtId="0" fontId="13" fillId="0" borderId="0" xfId="2" applyFont="1" applyFill="1" applyBorder="1" applyAlignment="1">
      <alignment horizontal="center"/>
    </xf>
    <xf numFmtId="0" fontId="12" fillId="0" borderId="11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0" fontId="7" fillId="0" borderId="11" xfId="2" quotePrefix="1" applyFont="1" applyFill="1" applyBorder="1" applyAlignment="1">
      <alignment horizontal="right"/>
    </xf>
    <xf numFmtId="0" fontId="7" fillId="0" borderId="11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14" fillId="0" borderId="11" xfId="2" applyFont="1" applyFill="1" applyBorder="1"/>
    <xf numFmtId="0" fontId="7" fillId="2" borderId="0" xfId="2" applyFont="1" applyFill="1" applyBorder="1"/>
    <xf numFmtId="0" fontId="3" fillId="0" borderId="0" xfId="2" applyFont="1" applyFill="1" applyBorder="1" applyAlignment="1">
      <alignment horizontal="left" readingOrder="1"/>
    </xf>
    <xf numFmtId="0" fontId="10" fillId="0" borderId="0" xfId="2" applyFont="1" applyFill="1" applyBorder="1" applyAlignment="1">
      <alignment horizontal="right"/>
    </xf>
    <xf numFmtId="0" fontId="7" fillId="3" borderId="0" xfId="2" applyFont="1" applyFill="1" applyBorder="1"/>
    <xf numFmtId="0" fontId="7" fillId="4" borderId="0" xfId="2" applyFont="1" applyFill="1" applyBorder="1"/>
    <xf numFmtId="0" fontId="7" fillId="4" borderId="0" xfId="2" applyFont="1" applyFill="1" applyBorder="1" applyAlignment="1"/>
    <xf numFmtId="0" fontId="7" fillId="5" borderId="0" xfId="2" applyFont="1" applyFill="1" applyBorder="1"/>
    <xf numFmtId="0" fontId="7" fillId="5" borderId="0" xfId="2" applyFont="1" applyFill="1" applyBorder="1" applyAlignment="1"/>
    <xf numFmtId="0" fontId="7" fillId="6" borderId="0" xfId="2" applyFont="1" applyFill="1" applyBorder="1"/>
    <xf numFmtId="0" fontId="7" fillId="6" borderId="0" xfId="2" applyFont="1" applyFill="1" applyBorder="1" applyAlignment="1"/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7" fillId="0" borderId="8" xfId="0" applyFont="1" applyFill="1" applyBorder="1"/>
    <xf numFmtId="0" fontId="7" fillId="0" borderId="2" xfId="3" applyFont="1" applyFill="1" applyBorder="1"/>
    <xf numFmtId="0" fontId="15" fillId="0" borderId="2" xfId="2" quotePrefix="1" applyFont="1" applyFill="1" applyBorder="1" applyAlignment="1">
      <alignment horizontal="left"/>
    </xf>
    <xf numFmtId="0" fontId="7" fillId="0" borderId="4" xfId="0" applyFont="1" applyFill="1" applyBorder="1"/>
    <xf numFmtId="0" fontId="18" fillId="0" borderId="0" xfId="2" applyFont="1" applyAlignment="1">
      <alignment horizontal="center"/>
    </xf>
    <xf numFmtId="0" fontId="19" fillId="0" borderId="1" xfId="2" applyFont="1" applyBorder="1"/>
    <xf numFmtId="0" fontId="20" fillId="0" borderId="0" xfId="2" applyFont="1" applyBorder="1" applyAlignment="1">
      <alignment horizontal="right"/>
    </xf>
    <xf numFmtId="0" fontId="8" fillId="0" borderId="0" xfId="2" applyFont="1" applyAlignment="1">
      <alignment horizontal="right" wrapText="1"/>
    </xf>
    <xf numFmtId="0" fontId="21" fillId="0" borderId="0" xfId="2" applyFont="1" applyFill="1" applyAlignment="1">
      <alignment horizontal="left"/>
    </xf>
    <xf numFmtId="0" fontId="21" fillId="0" borderId="0" xfId="2" applyFont="1" applyFill="1"/>
    <xf numFmtId="0" fontId="19" fillId="0" borderId="0" xfId="2" applyFont="1" applyBorder="1" applyAlignment="1">
      <alignment horizontal="right"/>
    </xf>
    <xf numFmtId="0" fontId="17" fillId="0" borderId="0" xfId="0" applyFont="1" applyAlignment="1">
      <alignment horizontal="center"/>
    </xf>
    <xf numFmtId="0" fontId="7" fillId="0" borderId="6" xfId="2" applyFont="1" applyFill="1" applyBorder="1"/>
    <xf numFmtId="0" fontId="7" fillId="0" borderId="6" xfId="3" applyFont="1" applyFill="1" applyBorder="1"/>
    <xf numFmtId="0" fontId="7" fillId="0" borderId="6" xfId="2" applyFont="1" applyFill="1" applyBorder="1" applyAlignment="1">
      <alignment horizontal="left"/>
    </xf>
    <xf numFmtId="0" fontId="12" fillId="0" borderId="15" xfId="2" applyFont="1" applyFill="1" applyBorder="1" applyAlignment="1">
      <alignment horizontal="left"/>
    </xf>
    <xf numFmtId="0" fontId="12" fillId="0" borderId="16" xfId="2" applyFont="1" applyFill="1" applyBorder="1" applyAlignment="1">
      <alignment horizontal="center"/>
    </xf>
    <xf numFmtId="0" fontId="7" fillId="0" borderId="17" xfId="2" applyFont="1" applyFill="1" applyBorder="1"/>
    <xf numFmtId="0" fontId="7" fillId="0" borderId="18" xfId="3" applyFont="1" applyFill="1" applyBorder="1"/>
    <xf numFmtId="0" fontId="7" fillId="0" borderId="18" xfId="2" applyFont="1" applyFill="1" applyBorder="1" applyAlignment="1">
      <alignment horizontal="left"/>
    </xf>
    <xf numFmtId="0" fontId="7" fillId="0" borderId="18" xfId="2" applyFont="1" applyFill="1" applyBorder="1" applyAlignment="1">
      <alignment horizontal="center"/>
    </xf>
    <xf numFmtId="0" fontId="7" fillId="0" borderId="19" xfId="2" applyFont="1" applyFill="1" applyBorder="1" applyAlignment="1">
      <alignment horizontal="center"/>
    </xf>
    <xf numFmtId="0" fontId="7" fillId="0" borderId="20" xfId="2" applyFont="1" applyFill="1" applyBorder="1"/>
    <xf numFmtId="0" fontId="7" fillId="0" borderId="21" xfId="2" applyFont="1" applyFill="1" applyBorder="1" applyAlignment="1">
      <alignment horizontal="center"/>
    </xf>
    <xf numFmtId="0" fontId="7" fillId="0" borderId="22" xfId="2" applyFont="1" applyFill="1" applyBorder="1"/>
    <xf numFmtId="0" fontId="7" fillId="0" borderId="23" xfId="2" applyFont="1" applyFill="1" applyBorder="1"/>
    <xf numFmtId="0" fontId="7" fillId="0" borderId="23" xfId="2" quotePrefix="1" applyFont="1" applyFill="1" applyBorder="1" applyAlignment="1">
      <alignment horizontal="left"/>
    </xf>
    <xf numFmtId="0" fontId="7" fillId="0" borderId="24" xfId="2" applyFont="1" applyFill="1" applyBorder="1" applyAlignment="1">
      <alignment horizontal="center"/>
    </xf>
    <xf numFmtId="0" fontId="7" fillId="0" borderId="23" xfId="2" applyFont="1" applyFill="1" applyBorder="1" applyAlignment="1">
      <alignment horizontal="center"/>
    </xf>
    <xf numFmtId="0" fontId="7" fillId="0" borderId="25" xfId="2" applyFont="1" applyFill="1" applyBorder="1" applyAlignment="1">
      <alignment horizontal="center"/>
    </xf>
    <xf numFmtId="0" fontId="10" fillId="0" borderId="5" xfId="2" applyFont="1" applyFill="1" applyBorder="1"/>
    <xf numFmtId="0" fontId="7" fillId="0" borderId="17" xfId="0" applyFont="1" applyFill="1" applyBorder="1"/>
    <xf numFmtId="0" fontId="10" fillId="0" borderId="6" xfId="2" applyFont="1" applyFill="1" applyBorder="1"/>
    <xf numFmtId="0" fontId="12" fillId="0" borderId="18" xfId="0" applyFont="1" applyFill="1" applyBorder="1"/>
    <xf numFmtId="0" fontId="7" fillId="0" borderId="26" xfId="2" applyFont="1" applyFill="1" applyBorder="1" applyAlignment="1">
      <alignment horizontal="center"/>
    </xf>
    <xf numFmtId="0" fontId="21" fillId="0" borderId="2" xfId="2" applyFont="1" applyFill="1" applyBorder="1"/>
    <xf numFmtId="0" fontId="21" fillId="0" borderId="2" xfId="2" applyFont="1" applyFill="1" applyBorder="1" applyAlignment="1">
      <alignment horizontal="center"/>
    </xf>
    <xf numFmtId="0" fontId="21" fillId="0" borderId="2" xfId="2" applyFont="1" applyFill="1" applyBorder="1" applyAlignment="1">
      <alignment horizontal="left"/>
    </xf>
    <xf numFmtId="0" fontId="7" fillId="0" borderId="8" xfId="2" applyFont="1" applyFill="1" applyBorder="1" applyAlignment="1">
      <alignment horizontal="center"/>
    </xf>
    <xf numFmtId="0" fontId="12" fillId="0" borderId="27" xfId="2" applyFont="1" applyFill="1" applyBorder="1" applyAlignment="1">
      <alignment horizontal="center"/>
    </xf>
    <xf numFmtId="0" fontId="7" fillId="0" borderId="28" xfId="2" applyFont="1" applyFill="1" applyBorder="1"/>
    <xf numFmtId="0" fontId="7" fillId="0" borderId="20" xfId="0" applyFont="1" applyFill="1" applyBorder="1"/>
    <xf numFmtId="0" fontId="12" fillId="0" borderId="29" xfId="2" applyFont="1" applyFill="1" applyBorder="1" applyAlignment="1">
      <alignment horizontal="center"/>
    </xf>
    <xf numFmtId="0" fontId="12" fillId="0" borderId="3" xfId="2" applyFont="1" applyFill="1" applyBorder="1" applyAlignment="1">
      <alignment horizontal="center"/>
    </xf>
    <xf numFmtId="0" fontId="12" fillId="0" borderId="30" xfId="2" applyFont="1" applyFill="1" applyBorder="1" applyAlignment="1">
      <alignment horizontal="center"/>
    </xf>
    <xf numFmtId="0" fontId="7" fillId="0" borderId="3" xfId="2" quotePrefix="1" applyFont="1" applyFill="1" applyBorder="1" applyAlignment="1">
      <alignment horizontal="left"/>
    </xf>
    <xf numFmtId="0" fontId="7" fillId="0" borderId="30" xfId="2" quotePrefix="1" applyFont="1" applyFill="1" applyBorder="1" applyAlignment="1">
      <alignment horizontal="left"/>
    </xf>
    <xf numFmtId="0" fontId="7" fillId="0" borderId="31" xfId="2" applyFont="1" applyFill="1" applyBorder="1"/>
    <xf numFmtId="0" fontId="7" fillId="0" borderId="32" xfId="0" applyFont="1" applyFill="1" applyBorder="1"/>
    <xf numFmtId="0" fontId="12" fillId="0" borderId="33" xfId="2" applyFont="1" applyFill="1" applyBorder="1" applyAlignment="1">
      <alignment horizontal="center"/>
    </xf>
    <xf numFmtId="0" fontId="12" fillId="0" borderId="34" xfId="2" applyFont="1" applyFill="1" applyBorder="1" applyAlignment="1">
      <alignment horizontal="center"/>
    </xf>
    <xf numFmtId="0" fontId="7" fillId="0" borderId="33" xfId="2" quotePrefix="1" applyFont="1" applyFill="1" applyBorder="1" applyAlignment="1">
      <alignment horizontal="left"/>
    </xf>
    <xf numFmtId="0" fontId="7" fillId="0" borderId="33" xfId="2" applyFont="1" applyFill="1" applyBorder="1" applyAlignment="1">
      <alignment horizontal="center"/>
    </xf>
    <xf numFmtId="0" fontId="16" fillId="0" borderId="0" xfId="0" applyFont="1" applyAlignment="1"/>
    <xf numFmtId="0" fontId="19" fillId="0" borderId="0" xfId="2" applyFont="1" applyBorder="1" applyAlignment="1">
      <alignment horizontal="center"/>
    </xf>
    <xf numFmtId="2" fontId="17" fillId="0" borderId="0" xfId="2" applyNumberFormat="1" applyFont="1" applyBorder="1" applyAlignment="1">
      <alignment horizontal="center"/>
    </xf>
    <xf numFmtId="0" fontId="21" fillId="0" borderId="28" xfId="0" applyFont="1" applyFill="1" applyBorder="1"/>
    <xf numFmtId="0" fontId="21" fillId="0" borderId="31" xfId="0" applyFont="1" applyFill="1" applyBorder="1"/>
    <xf numFmtId="0" fontId="21" fillId="0" borderId="31" xfId="2" applyFont="1" applyFill="1" applyBorder="1" applyAlignment="1">
      <alignment horizontal="left"/>
    </xf>
    <xf numFmtId="0" fontId="21" fillId="0" borderId="31" xfId="2" applyFont="1" applyFill="1" applyBorder="1" applyAlignment="1">
      <alignment horizontal="center"/>
    </xf>
    <xf numFmtId="0" fontId="21" fillId="0" borderId="35" xfId="2" applyFont="1" applyFill="1" applyBorder="1" applyAlignment="1">
      <alignment horizontal="center"/>
    </xf>
    <xf numFmtId="0" fontId="7" fillId="0" borderId="0" xfId="2" applyFont="1" applyFill="1" applyBorder="1" applyAlignment="1"/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1" fontId="7" fillId="0" borderId="2" xfId="2" applyNumberFormat="1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7" fillId="8" borderId="2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25" fillId="0" borderId="7" xfId="0" quotePrefix="1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6" fillId="0" borderId="0" xfId="0" applyFont="1"/>
    <xf numFmtId="0" fontId="7" fillId="10" borderId="2" xfId="0" applyFont="1" applyFill="1" applyBorder="1"/>
    <xf numFmtId="0" fontId="7" fillId="1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25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25" fillId="0" borderId="7" xfId="1" quotePrefix="1" applyFont="1" applyFill="1" applyBorder="1" applyAlignment="1">
      <alignment horizontal="center"/>
    </xf>
    <xf numFmtId="0" fontId="25" fillId="0" borderId="7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11" borderId="2" xfId="0" applyFont="1" applyFill="1" applyBorder="1"/>
    <xf numFmtId="0" fontId="7" fillId="11" borderId="2" xfId="0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left"/>
    </xf>
    <xf numFmtId="0" fontId="7" fillId="9" borderId="2" xfId="0" applyFont="1" applyFill="1" applyBorder="1"/>
    <xf numFmtId="0" fontId="7" fillId="9" borderId="2" xfId="0" applyFont="1" applyFill="1" applyBorder="1" applyAlignment="1">
      <alignment horizontal="left"/>
    </xf>
    <xf numFmtId="0" fontId="7" fillId="9" borderId="2" xfId="0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10" fillId="0" borderId="2" xfId="1" applyFont="1" applyFill="1" applyBorder="1"/>
    <xf numFmtId="0" fontId="10" fillId="0" borderId="2" xfId="1" applyFont="1" applyFill="1" applyBorder="1" applyAlignment="1">
      <alignment horizontal="left"/>
    </xf>
    <xf numFmtId="0" fontId="25" fillId="0" borderId="2" xfId="1" quotePrefix="1" applyFont="1" applyFill="1" applyBorder="1" applyAlignment="1">
      <alignment horizontal="center"/>
    </xf>
    <xf numFmtId="0" fontId="25" fillId="0" borderId="2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12" borderId="2" xfId="0" applyFont="1" applyFill="1" applyBorder="1"/>
    <xf numFmtId="0" fontId="7" fillId="12" borderId="2" xfId="0" applyFont="1" applyFill="1" applyBorder="1" applyAlignment="1">
      <alignment horizontal="center"/>
    </xf>
    <xf numFmtId="0" fontId="7" fillId="7" borderId="2" xfId="0" applyFont="1" applyFill="1" applyBorder="1"/>
    <xf numFmtId="0" fontId="7" fillId="7" borderId="2" xfId="0" applyFont="1" applyFill="1" applyBorder="1" applyAlignment="1">
      <alignment horizontal="center"/>
    </xf>
    <xf numFmtId="0" fontId="27" fillId="2" borderId="0" xfId="2" applyFont="1" applyFill="1" applyBorder="1" applyAlignment="1">
      <alignment horizontal="left" readingOrder="1"/>
    </xf>
    <xf numFmtId="0" fontId="7" fillId="8" borderId="2" xfId="0" applyFont="1" applyFill="1" applyBorder="1" applyAlignment="1">
      <alignment horizontal="center"/>
    </xf>
    <xf numFmtId="0" fontId="28" fillId="8" borderId="2" xfId="0" applyFont="1" applyFill="1" applyBorder="1"/>
    <xf numFmtId="0" fontId="28" fillId="0" borderId="0" xfId="0" applyFont="1" applyFill="1" applyBorder="1"/>
    <xf numFmtId="0" fontId="29" fillId="0" borderId="0" xfId="0" applyFont="1" applyFill="1" applyBorder="1"/>
    <xf numFmtId="0" fontId="28" fillId="9" borderId="2" xfId="0" applyFont="1" applyFill="1" applyBorder="1"/>
    <xf numFmtId="0" fontId="10" fillId="0" borderId="0" xfId="0" applyFont="1" applyFill="1" applyBorder="1" applyAlignment="1">
      <alignment horizontal="left"/>
    </xf>
    <xf numFmtId="0" fontId="7" fillId="0" borderId="0" xfId="1" applyFont="1" applyFill="1" applyBorder="1" applyAlignment="1">
      <alignment vertical="top"/>
    </xf>
    <xf numFmtId="0" fontId="5" fillId="0" borderId="0" xfId="2" applyFont="1" applyFill="1" applyBorder="1" applyAlignment="1">
      <alignment horizontal="center"/>
    </xf>
    <xf numFmtId="0" fontId="16" fillId="0" borderId="0" xfId="2" applyFont="1" applyFill="1" applyAlignment="1">
      <alignment horizontal="left"/>
    </xf>
    <xf numFmtId="0" fontId="19" fillId="0" borderId="0" xfId="2" applyFont="1" applyBorder="1"/>
    <xf numFmtId="164" fontId="22" fillId="0" borderId="0" xfId="2" applyNumberFormat="1" applyFont="1" applyFill="1" applyBorder="1" applyAlignment="1">
      <alignment horizontal="center"/>
    </xf>
    <xf numFmtId="0" fontId="18" fillId="0" borderId="0" xfId="6" applyFont="1" applyAlignment="1">
      <alignment horizontal="right"/>
    </xf>
    <xf numFmtId="0" fontId="19" fillId="0" borderId="1" xfId="6" applyFont="1" applyBorder="1"/>
    <xf numFmtId="0" fontId="18" fillId="0" borderId="0" xfId="6" applyFont="1" applyBorder="1" applyAlignment="1">
      <alignment horizontal="right" wrapText="1"/>
    </xf>
    <xf numFmtId="0" fontId="0" fillId="0" borderId="36" xfId="0" applyBorder="1" applyAlignment="1">
      <alignment horizontal="center"/>
    </xf>
    <xf numFmtId="0" fontId="30" fillId="0" borderId="0" xfId="3" applyFont="1" applyFill="1" applyBorder="1" applyProtection="1">
      <protection locked="0"/>
    </xf>
    <xf numFmtId="0" fontId="28" fillId="8" borderId="2" xfId="0" applyFont="1" applyFill="1" applyBorder="1" applyAlignment="1">
      <alignment wrapText="1"/>
    </xf>
    <xf numFmtId="0" fontId="7" fillId="0" borderId="2" xfId="2" applyFont="1" applyFill="1" applyBorder="1" applyAlignment="1">
      <alignment horizontal="left" wrapText="1"/>
    </xf>
    <xf numFmtId="0" fontId="7" fillId="0" borderId="2" xfId="2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vertical="center" wrapText="1"/>
    </xf>
    <xf numFmtId="0" fontId="28" fillId="8" borderId="2" xfId="0" applyFont="1" applyFill="1" applyBorder="1" applyAlignment="1">
      <alignment vertical="center" wrapText="1"/>
    </xf>
    <xf numFmtId="0" fontId="28" fillId="8" borderId="2" xfId="0" applyFont="1" applyFill="1" applyBorder="1" applyAlignment="1">
      <alignment horizontal="center"/>
    </xf>
    <xf numFmtId="0" fontId="28" fillId="8" borderId="2" xfId="0" applyFont="1" applyFill="1" applyBorder="1" applyAlignment="1">
      <alignment horizontal="center" vertical="center" wrapText="1"/>
    </xf>
    <xf numFmtId="0" fontId="28" fillId="8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vertical="top" wrapText="1"/>
    </xf>
    <xf numFmtId="0" fontId="28" fillId="8" borderId="2" xfId="0" applyFont="1" applyFill="1" applyBorder="1" applyAlignment="1">
      <alignment horizontal="left" wrapText="1"/>
    </xf>
    <xf numFmtId="0" fontId="7" fillId="8" borderId="2" xfId="0" applyFont="1" applyFill="1" applyBorder="1" applyAlignment="1">
      <alignment horizontal="left"/>
    </xf>
    <xf numFmtId="0" fontId="28" fillId="8" borderId="2" xfId="0" applyFont="1" applyFill="1" applyBorder="1" applyAlignment="1">
      <alignment horizontal="left"/>
    </xf>
    <xf numFmtId="0" fontId="6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20" fillId="0" borderId="0" xfId="2" applyFont="1" applyAlignment="1">
      <alignment horizontal="right" wrapText="1"/>
    </xf>
    <xf numFmtId="0" fontId="20" fillId="0" borderId="14" xfId="2" applyFont="1" applyBorder="1" applyAlignment="1">
      <alignment horizontal="center"/>
    </xf>
    <xf numFmtId="0" fontId="0" fillId="0" borderId="14" xfId="0" applyBorder="1" applyAlignment="1">
      <alignment horizontal="center"/>
    </xf>
    <xf numFmtId="164" fontId="22" fillId="0" borderId="14" xfId="2" applyNumberFormat="1" applyFont="1" applyFill="1" applyBorder="1" applyAlignment="1">
      <alignment horizontal="center"/>
    </xf>
  </cellXfs>
  <cellStyles count="8">
    <cellStyle name="Hyperlink" xfId="3" builtinId="8"/>
    <cellStyle name="Normal" xfId="0" builtinId="0"/>
    <cellStyle name="Normal 2" xfId="1"/>
    <cellStyle name="Normal 3" xfId="2"/>
    <cellStyle name="Normal 3 2" xfId="6"/>
    <cellStyle name="Normal 3 3" xfId="5"/>
    <cellStyle name="Normal 3 4" xfId="4"/>
    <cellStyle name="Normal 4" xfId="7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66"/>
      <color rgb="FFFFFF99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talog.sdstate.edu/content.php?catoid=24&amp;navoid=22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86"/>
  <sheetViews>
    <sheetView tabSelected="1" zoomScale="90" zoomScaleNormal="90" zoomScaleSheetLayoutView="85" workbookViewId="0">
      <selection activeCell="C74" sqref="C74"/>
    </sheetView>
  </sheetViews>
  <sheetFormatPr defaultColWidth="9.140625" defaultRowHeight="18" customHeight="1" x14ac:dyDescent="0.2"/>
  <cols>
    <col min="1" max="1" width="12.85546875" style="3" customWidth="1"/>
    <col min="2" max="2" width="30.5703125" style="3" customWidth="1"/>
    <col min="3" max="3" width="29.28515625" style="3" customWidth="1"/>
    <col min="4" max="6" width="4.7109375" style="1" customWidth="1"/>
    <col min="7" max="7" width="2.140625" style="1" customWidth="1"/>
    <col min="8" max="8" width="15.7109375" style="3" customWidth="1"/>
    <col min="9" max="9" width="36.28515625" style="3" customWidth="1"/>
    <col min="10" max="10" width="32.5703125" style="3" customWidth="1"/>
    <col min="11" max="13" width="4.7109375" style="1" customWidth="1"/>
    <col min="14" max="14" width="6.5703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5" ht="18" customHeight="1" x14ac:dyDescent="0.25">
      <c r="A1" s="186" t="s">
        <v>133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5" s="61" customFormat="1" ht="18" customHeight="1" thickBot="1" x14ac:dyDescent="0.3">
      <c r="A2" s="56" t="s">
        <v>0</v>
      </c>
      <c r="B2" s="57"/>
      <c r="C2" s="57"/>
      <c r="D2" s="187" t="s">
        <v>42</v>
      </c>
      <c r="E2" s="187"/>
      <c r="F2" s="187"/>
      <c r="G2" s="187"/>
      <c r="H2" s="106"/>
      <c r="I2" s="58"/>
      <c r="J2" s="59" t="s">
        <v>43</v>
      </c>
      <c r="K2" s="188"/>
      <c r="L2" s="189"/>
      <c r="M2" s="189"/>
      <c r="N2" s="60"/>
    </row>
    <row r="3" spans="1:15" s="61" customFormat="1" ht="18" customHeight="1" thickBot="1" x14ac:dyDescent="0.3">
      <c r="A3" s="56" t="s">
        <v>1</v>
      </c>
      <c r="B3" s="57"/>
      <c r="C3" s="57"/>
      <c r="D3" s="164" t="s">
        <v>111</v>
      </c>
      <c r="E3" s="118"/>
      <c r="F3" s="118"/>
      <c r="G3" s="105"/>
      <c r="H3" s="107"/>
      <c r="I3" s="62"/>
      <c r="J3" s="59" t="s">
        <v>44</v>
      </c>
      <c r="K3" s="190">
        <f ca="1">NOW()</f>
        <v>41796.58080358796</v>
      </c>
      <c r="L3" s="190"/>
      <c r="M3" s="190"/>
      <c r="N3" s="60"/>
    </row>
    <row r="4" spans="1:15" s="61" customFormat="1" ht="15" customHeight="1" x14ac:dyDescent="0.25">
      <c r="A4" s="171" t="s">
        <v>135</v>
      </c>
      <c r="B4" s="165"/>
      <c r="C4" s="165"/>
      <c r="D4" s="164"/>
      <c r="E4" s="118"/>
      <c r="F4" s="118"/>
      <c r="G4" s="105"/>
      <c r="H4" s="107"/>
      <c r="I4" s="62"/>
      <c r="J4" s="59"/>
      <c r="K4" s="166"/>
      <c r="L4" s="166"/>
      <c r="M4" s="166"/>
      <c r="N4" s="60"/>
    </row>
    <row r="5" spans="1:15" s="48" customFormat="1" ht="19.5" customHeight="1" x14ac:dyDescent="0.2">
      <c r="A5" s="120" t="s">
        <v>32</v>
      </c>
      <c r="B5" s="119"/>
      <c r="C5" s="119"/>
      <c r="D5" s="121"/>
      <c r="E5" s="121"/>
      <c r="F5" s="45"/>
      <c r="G5" s="45"/>
      <c r="H5" s="122" t="s">
        <v>120</v>
      </c>
      <c r="I5" s="122"/>
      <c r="J5" s="123"/>
      <c r="K5" s="121">
        <f>SUM(K6:K21)</f>
        <v>43</v>
      </c>
      <c r="L5" s="121" t="s">
        <v>14</v>
      </c>
      <c r="M5" s="121" t="s">
        <v>45</v>
      </c>
      <c r="N5" s="46"/>
      <c r="O5" s="47"/>
    </row>
    <row r="6" spans="1:15" s="48" customFormat="1" ht="15" customHeight="1" x14ac:dyDescent="0.2">
      <c r="A6" s="119" t="s">
        <v>4</v>
      </c>
      <c r="B6" s="119" t="s">
        <v>33</v>
      </c>
      <c r="C6" s="51"/>
      <c r="D6" s="127">
        <f>SUM(D7:D8)</f>
        <v>6</v>
      </c>
      <c r="E6" s="128" t="s">
        <v>14</v>
      </c>
      <c r="F6" s="121" t="s">
        <v>45</v>
      </c>
      <c r="G6" s="46"/>
      <c r="H6" s="157" t="str">
        <f>IF(ISBLANK(H74)=TRUE,"",H74)</f>
        <v>AGEC 271-271L</v>
      </c>
      <c r="I6" s="157" t="str">
        <f t="shared" ref="I6:M6" si="0">IF(ISBLANK(I74)=TRUE,"",I74)</f>
        <v>Farm and Ranch Management and Lab</v>
      </c>
      <c r="J6" s="157" t="str">
        <f t="shared" si="0"/>
        <v>MATH 102 or higher</v>
      </c>
      <c r="K6" s="178">
        <f t="shared" si="0"/>
        <v>4</v>
      </c>
      <c r="L6" s="157" t="str">
        <f t="shared" si="0"/>
        <v/>
      </c>
      <c r="M6" s="157" t="str">
        <f t="shared" si="0"/>
        <v/>
      </c>
      <c r="N6" s="46"/>
      <c r="O6" s="47"/>
    </row>
    <row r="7" spans="1:15" s="48" customFormat="1" ht="15" customHeight="1" x14ac:dyDescent="0.2">
      <c r="A7" s="125" t="str">
        <f>IF(ISBLANK(H52)=TRUE,"",H52)</f>
        <v>ENGL 101</v>
      </c>
      <c r="B7" s="125" t="str">
        <f t="shared" ref="B7:F7" si="1">IF(ISBLANK(I52)=TRUE,"",I52)</f>
        <v>Composition I (SGR 1)</v>
      </c>
      <c r="C7" s="125" t="str">
        <f t="shared" si="1"/>
        <v/>
      </c>
      <c r="D7" s="126">
        <f t="shared" si="1"/>
        <v>3</v>
      </c>
      <c r="E7" s="126" t="str">
        <f t="shared" si="1"/>
        <v/>
      </c>
      <c r="F7" s="126" t="str">
        <f t="shared" si="1"/>
        <v/>
      </c>
      <c r="G7" s="46"/>
      <c r="H7" s="157" t="str">
        <f>IF(ISBLANK(H80)=TRUE,"",H80)</f>
        <v>AGED 491</v>
      </c>
      <c r="I7" s="157" t="str">
        <f t="shared" ref="I7:M7" si="2">IF(ISBLANK(I80)=TRUE,"",I80)</f>
        <v>Independent Study- Welding</v>
      </c>
      <c r="J7" s="157" t="str">
        <f t="shared" si="2"/>
        <v/>
      </c>
      <c r="K7" s="178">
        <f t="shared" si="2"/>
        <v>1</v>
      </c>
      <c r="L7" s="157" t="str">
        <f t="shared" si="2"/>
        <v/>
      </c>
      <c r="M7" s="157" t="str">
        <f t="shared" si="2"/>
        <v/>
      </c>
      <c r="N7" s="46"/>
      <c r="O7" s="47"/>
    </row>
    <row r="8" spans="1:15" s="48" customFormat="1" ht="15.75" customHeight="1" x14ac:dyDescent="0.2">
      <c r="A8" s="125" t="str">
        <f>IF(ISBLANK(A60)=TRUE,"",A60)</f>
        <v>ENGL 201</v>
      </c>
      <c r="B8" s="125" t="str">
        <f t="shared" ref="B8:F8" si="3">IF(ISBLANK(B60)=TRUE,"",B60)</f>
        <v>Composition II (SGR 1)</v>
      </c>
      <c r="C8" s="125" t="str">
        <f t="shared" si="3"/>
        <v>ENGL 101</v>
      </c>
      <c r="D8" s="126">
        <f t="shared" si="3"/>
        <v>3</v>
      </c>
      <c r="E8" s="126" t="str">
        <f t="shared" si="3"/>
        <v/>
      </c>
      <c r="F8" s="126" t="str">
        <f t="shared" si="3"/>
        <v/>
      </c>
      <c r="G8" s="46"/>
      <c r="H8" s="157" t="str">
        <f>IF(ISBLANK(A73)=TRUE,"",A73)</f>
        <v>AGED 494</v>
      </c>
      <c r="I8" s="157" t="str">
        <f t="shared" ref="I8:M8" si="4">IF(ISBLANK(B73)=TRUE,"",B73)</f>
        <v>Internship</v>
      </c>
      <c r="J8" s="157" t="str">
        <f t="shared" si="4"/>
        <v>Take over summer</v>
      </c>
      <c r="K8" s="178">
        <f t="shared" si="4"/>
        <v>1</v>
      </c>
      <c r="L8" s="157" t="str">
        <f t="shared" si="4"/>
        <v/>
      </c>
      <c r="M8" s="157" t="str">
        <f t="shared" si="4"/>
        <v/>
      </c>
      <c r="N8" s="46"/>
      <c r="O8" s="47"/>
    </row>
    <row r="9" spans="1:15" s="48" customFormat="1" ht="16.5" customHeight="1" x14ac:dyDescent="0.2">
      <c r="C9" s="47"/>
      <c r="D9" s="46"/>
      <c r="E9" s="46"/>
      <c r="F9" s="46"/>
      <c r="G9" s="52"/>
      <c r="H9" s="157" t="str">
        <f>IF(ISBLANK(H53)=TRUE,"",H53)</f>
        <v>AS 101-101L</v>
      </c>
      <c r="I9" s="157" t="str">
        <f t="shared" ref="I9:M9" si="5">IF(ISBLANK(I53)=TRUE,"",I53)</f>
        <v>Intro to Animal Science and Lab</v>
      </c>
      <c r="J9" s="157" t="str">
        <f t="shared" si="5"/>
        <v/>
      </c>
      <c r="K9" s="178">
        <f t="shared" si="5"/>
        <v>3</v>
      </c>
      <c r="L9" s="157" t="str">
        <f t="shared" si="5"/>
        <v/>
      </c>
      <c r="M9" s="157" t="str">
        <f t="shared" si="5"/>
        <v/>
      </c>
      <c r="N9" s="46"/>
      <c r="O9" s="47"/>
    </row>
    <row r="10" spans="1:15" s="48" customFormat="1" ht="15" customHeight="1" x14ac:dyDescent="0.2">
      <c r="A10" s="119" t="s">
        <v>7</v>
      </c>
      <c r="B10" s="119" t="s">
        <v>34</v>
      </c>
      <c r="C10" s="123"/>
      <c r="D10" s="127">
        <f>D11</f>
        <v>3</v>
      </c>
      <c r="E10" s="128"/>
      <c r="F10" s="46"/>
      <c r="G10" s="46"/>
      <c r="H10" s="157" t="str">
        <f>IF(ISBLANK(H62)=TRUE,"",H62)</f>
        <v>AS 241-241L</v>
      </c>
      <c r="I10" s="124" t="str">
        <f t="shared" ref="I10:M10" si="6">IF(ISBLANK(I62)=TRUE,"",I62)</f>
        <v>Intro to Meat Science</v>
      </c>
      <c r="J10" s="124" t="str">
        <f t="shared" si="6"/>
        <v/>
      </c>
      <c r="K10" s="156">
        <f t="shared" si="6"/>
        <v>3</v>
      </c>
      <c r="L10" s="156" t="str">
        <f t="shared" si="6"/>
        <v/>
      </c>
      <c r="M10" s="156" t="str">
        <f t="shared" si="6"/>
        <v/>
      </c>
      <c r="N10" s="46"/>
      <c r="O10" s="47"/>
    </row>
    <row r="11" spans="1:15" s="48" customFormat="1" ht="15" customHeight="1" x14ac:dyDescent="0.2">
      <c r="A11" s="125" t="str">
        <f>IF(ISBLANK(A54)=TRUE,"",A54)</f>
        <v>SPCM 101</v>
      </c>
      <c r="B11" s="125" t="str">
        <f t="shared" ref="B11:F11" si="7">IF(ISBLANK(B54)=TRUE,"",B54)</f>
        <v>Fundamentals of Speech (SGR 2)</v>
      </c>
      <c r="C11" s="125" t="str">
        <f t="shared" si="7"/>
        <v/>
      </c>
      <c r="D11" s="126">
        <f t="shared" si="7"/>
        <v>3</v>
      </c>
      <c r="E11" s="126" t="str">
        <f t="shared" si="7"/>
        <v/>
      </c>
      <c r="F11" s="126" t="str">
        <f t="shared" si="7"/>
        <v/>
      </c>
      <c r="G11" s="46"/>
      <c r="H11" s="157" t="str">
        <f>IF(ISBLANK(H79)=TRUE,"",H79)</f>
        <v>AS 285-285L</v>
      </c>
      <c r="I11" s="157" t="str">
        <f t="shared" ref="I11:M11" si="8">IF(ISBLANK(I79)=TRUE,"",I79)</f>
        <v>Livestock Evaluation and Marketing</v>
      </c>
      <c r="J11" s="157" t="str">
        <f t="shared" si="8"/>
        <v>AS 101-101L</v>
      </c>
      <c r="K11" s="178">
        <f t="shared" si="8"/>
        <v>4</v>
      </c>
      <c r="L11" s="157" t="str">
        <f t="shared" si="8"/>
        <v/>
      </c>
      <c r="M11" s="157" t="str">
        <f t="shared" si="8"/>
        <v/>
      </c>
      <c r="N11" s="46"/>
      <c r="O11" s="47"/>
    </row>
    <row r="12" spans="1:15" s="48" customFormat="1" ht="24" customHeight="1" x14ac:dyDescent="0.2">
      <c r="C12" s="47"/>
      <c r="D12" s="46"/>
      <c r="E12" s="46"/>
      <c r="F12" s="46"/>
      <c r="G12" s="46"/>
      <c r="H12" s="157" t="str">
        <f>IF(ISBLANK(A64)=TRUE,"",A64)</f>
        <v>AST 202-202L</v>
      </c>
      <c r="I12" s="177" t="str">
        <f t="shared" ref="I12:M12" si="9">IF(ISBLANK(B64)=TRUE,"",B64)</f>
        <v>Construction Technology and Materials and Lab</v>
      </c>
      <c r="J12" s="157" t="str">
        <f t="shared" si="9"/>
        <v>Fall only</v>
      </c>
      <c r="K12" s="178">
        <f t="shared" si="9"/>
        <v>2</v>
      </c>
      <c r="L12" s="157" t="str">
        <f t="shared" si="9"/>
        <v/>
      </c>
      <c r="M12" s="157" t="str">
        <f t="shared" si="9"/>
        <v/>
      </c>
      <c r="N12" s="46"/>
      <c r="O12" s="47"/>
    </row>
    <row r="13" spans="1:15" s="48" customFormat="1" ht="15.75" customHeight="1" x14ac:dyDescent="0.2">
      <c r="A13" s="119" t="s">
        <v>8</v>
      </c>
      <c r="B13" s="119" t="s">
        <v>35</v>
      </c>
      <c r="C13" s="129"/>
      <c r="D13" s="127">
        <f>SUM(D14:D15)</f>
        <v>6</v>
      </c>
      <c r="E13" s="128"/>
      <c r="F13" s="46"/>
      <c r="G13" s="46"/>
      <c r="H13" s="177" t="str">
        <f>IF(ISBLANK(A72)=TRUE,"",A72)</f>
        <v>AST 211-211L</v>
      </c>
      <c r="I13" s="177" t="str">
        <f t="shared" ref="I13:M13" si="10">IF(ISBLANK(B72)=TRUE,"",B72)</f>
        <v>Ag and Outdoor Power for Teachers and Lab</v>
      </c>
      <c r="J13" s="177" t="str">
        <f t="shared" si="10"/>
        <v>Fall only</v>
      </c>
      <c r="K13" s="179">
        <f t="shared" si="10"/>
        <v>1</v>
      </c>
      <c r="L13" s="177" t="str">
        <f t="shared" si="10"/>
        <v/>
      </c>
      <c r="M13" s="177" t="str">
        <f t="shared" si="10"/>
        <v/>
      </c>
      <c r="N13" s="46"/>
      <c r="O13" s="47"/>
    </row>
    <row r="14" spans="1:15" s="48" customFormat="1" ht="15" customHeight="1" x14ac:dyDescent="0.2">
      <c r="A14" s="125" t="str">
        <f>IF(ISBLANK(H54)=TRUE,"",H54)</f>
        <v>SGR #3</v>
      </c>
      <c r="B14" s="125" t="str">
        <f t="shared" ref="B14:F14" si="11">IF(ISBLANK(I54)=TRUE,"",I54)</f>
        <v>Social Sciences/Diversity (SGR 3)</v>
      </c>
      <c r="C14" s="125" t="str">
        <f t="shared" si="11"/>
        <v>Not ECON</v>
      </c>
      <c r="D14" s="126">
        <f t="shared" si="11"/>
        <v>3</v>
      </c>
      <c r="E14" s="126" t="str">
        <f t="shared" si="11"/>
        <v/>
      </c>
      <c r="F14" s="126" t="str">
        <f t="shared" si="11"/>
        <v/>
      </c>
      <c r="G14" s="46"/>
      <c r="H14" s="157" t="str">
        <f t="shared" ref="H14:M14" si="12">IF(ISBLANK(H73)=TRUE,"",H73)</f>
        <v>AST 311-311L</v>
      </c>
      <c r="I14" s="124" t="str">
        <f t="shared" si="12"/>
        <v>Applied Electricity for Teachers and Lab</v>
      </c>
      <c r="J14" s="124" t="str">
        <f t="shared" si="12"/>
        <v>Spring only</v>
      </c>
      <c r="K14" s="156">
        <f t="shared" si="12"/>
        <v>1</v>
      </c>
      <c r="L14" s="156" t="str">
        <f t="shared" si="12"/>
        <v/>
      </c>
      <c r="M14" s="156" t="str">
        <f t="shared" si="12"/>
        <v/>
      </c>
      <c r="N14" s="46"/>
      <c r="O14" s="47"/>
    </row>
    <row r="15" spans="1:15" s="48" customFormat="1" ht="22.5" customHeight="1" x14ac:dyDescent="0.2">
      <c r="A15" s="125" t="str">
        <f>IF(ISBLANK(A61)=TRUE,"",A61)</f>
        <v>SGR #3</v>
      </c>
      <c r="B15" s="125" t="str">
        <f t="shared" ref="B15:F15" si="13">IF(ISBLANK(B61)=TRUE,"",B61)</f>
        <v>ECON 201 or ECON 202</v>
      </c>
      <c r="C15" s="125" t="str">
        <f t="shared" si="13"/>
        <v/>
      </c>
      <c r="D15" s="126">
        <f t="shared" si="13"/>
        <v>3</v>
      </c>
      <c r="E15" s="126" t="str">
        <f t="shared" si="13"/>
        <v/>
      </c>
      <c r="F15" s="126" t="str">
        <f t="shared" si="13"/>
        <v/>
      </c>
      <c r="G15" s="46"/>
      <c r="H15" s="172" t="str">
        <f>IF(ISBLANK(H61)=TRUE,"",H61)</f>
        <v>BIOL 103-103L OR GEOG 132-132L</v>
      </c>
      <c r="I15" s="172" t="str">
        <f t="shared" ref="I15:M15" si="14">IF(ISBLANK(I61)=TRUE,"",I61)</f>
        <v>Biology Survey II and Lab OR Physical Geography: Natural Landscapes and Lab</v>
      </c>
      <c r="J15" s="172" t="str">
        <f t="shared" si="14"/>
        <v>BIOL 101-101L (or students can take GEOG 132-132L)</v>
      </c>
      <c r="K15" s="178">
        <f t="shared" si="14"/>
        <v>3</v>
      </c>
      <c r="L15" s="157" t="str">
        <f t="shared" si="14"/>
        <v/>
      </c>
      <c r="M15" s="157" t="str">
        <f t="shared" si="14"/>
        <v/>
      </c>
      <c r="N15" s="46"/>
      <c r="O15" s="47"/>
    </row>
    <row r="16" spans="1:15" s="48" customFormat="1" ht="23.25" customHeight="1" x14ac:dyDescent="0.2">
      <c r="C16" s="47"/>
      <c r="D16" s="46"/>
      <c r="E16" s="46"/>
      <c r="F16" s="46"/>
      <c r="G16" s="46"/>
      <c r="H16" s="172" t="str">
        <f>IF(ISBLANK(A74)=TRUE,"",A74)</f>
        <v>DS 130-130L OR DS 231</v>
      </c>
      <c r="I16" s="172" t="str">
        <f t="shared" ref="I16:J16" si="15">IF(ISBLANK(B74)=TRUE,"",B74)</f>
        <v>Introduction to Dairy Science and Lab OR Dairy Foods</v>
      </c>
      <c r="J16" s="172" t="str">
        <f t="shared" si="15"/>
        <v/>
      </c>
      <c r="K16" s="178">
        <f t="shared" ref="K16:M16" si="16">IF(ISBLANK(D74)=TRUE,"",D74)</f>
        <v>3</v>
      </c>
      <c r="L16" s="157" t="str">
        <f t="shared" si="16"/>
        <v/>
      </c>
      <c r="M16" s="157" t="str">
        <f t="shared" si="16"/>
        <v/>
      </c>
      <c r="N16" s="46"/>
      <c r="O16" s="47"/>
    </row>
    <row r="17" spans="1:21" s="48" customFormat="1" ht="23.25" customHeight="1" x14ac:dyDescent="0.2">
      <c r="A17" s="119" t="s">
        <v>9</v>
      </c>
      <c r="B17" s="119" t="s">
        <v>36</v>
      </c>
      <c r="C17" s="129"/>
      <c r="D17" s="127">
        <f>SUM(D18:D19)</f>
        <v>6</v>
      </c>
      <c r="E17" s="128"/>
      <c r="F17" s="46"/>
      <c r="G17" s="46"/>
      <c r="H17" s="157" t="str">
        <f>IF(ISBLANK(H55)=TRUE,"",H55)</f>
        <v>GEOG 131-131L</v>
      </c>
      <c r="I17" s="177" t="str">
        <f t="shared" ref="I17:M17" si="17">IF(ISBLANK(I55)=TRUE,"",I55)</f>
        <v>Physical Geography: Weather and Climate and Lab</v>
      </c>
      <c r="J17" s="157" t="str">
        <f t="shared" si="17"/>
        <v/>
      </c>
      <c r="K17" s="178">
        <f t="shared" si="17"/>
        <v>4</v>
      </c>
      <c r="L17" s="157" t="str">
        <f t="shared" si="17"/>
        <v/>
      </c>
      <c r="M17" s="157" t="str">
        <f t="shared" si="17"/>
        <v/>
      </c>
      <c r="N17" s="46"/>
      <c r="O17" s="47"/>
    </row>
    <row r="18" spans="1:21" s="48" customFormat="1" ht="24" customHeight="1" x14ac:dyDescent="0.2">
      <c r="A18" s="125" t="str">
        <f>IF(ISBLANK(A55)=TRUE,"",A55)</f>
        <v>SGR #4</v>
      </c>
      <c r="B18" s="125" t="str">
        <f t="shared" ref="B18:F18" si="18">IF(ISBLANK(B55)=TRUE,"",B55)</f>
        <v>Humanities/Arts Diversity (SGR 4)</v>
      </c>
      <c r="C18" s="125" t="str">
        <f t="shared" si="18"/>
        <v/>
      </c>
      <c r="D18" s="126">
        <f t="shared" si="18"/>
        <v>3</v>
      </c>
      <c r="E18" s="126" t="str">
        <f t="shared" si="18"/>
        <v/>
      </c>
      <c r="F18" s="126" t="str">
        <f t="shared" si="18"/>
        <v/>
      </c>
      <c r="G18" s="46"/>
      <c r="H18" s="172" t="str">
        <f>IF(ISBLANK(A63)=TRUE,"",A63)</f>
        <v>HO 111-111L</v>
      </c>
      <c r="I18" s="172" t="str">
        <f t="shared" ref="I18:M18" si="19">IF(ISBLANK(B63)=TRUE,"",B63)</f>
        <v>Biology of Horticulture</v>
      </c>
      <c r="J18" s="172" t="str">
        <f t="shared" si="19"/>
        <v>Fall only</v>
      </c>
      <c r="K18" s="180">
        <f t="shared" si="19"/>
        <v>3</v>
      </c>
      <c r="L18" s="172" t="str">
        <f t="shared" si="19"/>
        <v/>
      </c>
      <c r="M18" s="172" t="str">
        <f t="shared" si="19"/>
        <v/>
      </c>
      <c r="N18" s="46"/>
      <c r="O18" s="47"/>
    </row>
    <row r="19" spans="1:21" s="48" customFormat="1" ht="24" customHeight="1" x14ac:dyDescent="0.2">
      <c r="A19" s="125" t="str">
        <f>IF(ISBLANK(H60)=TRUE,"",H60)</f>
        <v>SGR #4</v>
      </c>
      <c r="B19" s="125" t="str">
        <f t="shared" ref="B19:F19" si="20">IF(ISBLANK(I60)=TRUE,"",I60)</f>
        <v>Humanities/Arts Diversity (SGR 4)</v>
      </c>
      <c r="C19" s="125" t="str">
        <f t="shared" si="20"/>
        <v/>
      </c>
      <c r="D19" s="126">
        <f t="shared" si="20"/>
        <v>3</v>
      </c>
      <c r="E19" s="126" t="str">
        <f t="shared" si="20"/>
        <v/>
      </c>
      <c r="F19" s="126" t="str">
        <f t="shared" si="20"/>
        <v/>
      </c>
      <c r="G19" s="46"/>
      <c r="H19" s="177" t="str">
        <f>IF(ISBLANK(H81)=TRUE,"",H81)</f>
        <v>NRM 110 or WL 220</v>
      </c>
      <c r="I19" s="172" t="str">
        <f t="shared" ref="I19:M19" si="21">IF(ISBLANK(I81)=TRUE,"",I81)</f>
        <v>Environmental conservation or Intro to WLF mgmt</v>
      </c>
      <c r="J19" s="157" t="str">
        <f t="shared" si="21"/>
        <v/>
      </c>
      <c r="K19" s="178">
        <f t="shared" si="21"/>
        <v>3</v>
      </c>
      <c r="L19" s="157" t="str">
        <f t="shared" si="21"/>
        <v/>
      </c>
      <c r="M19" s="157" t="str">
        <f t="shared" si="21"/>
        <v/>
      </c>
      <c r="N19" s="46"/>
      <c r="O19" s="47"/>
    </row>
    <row r="20" spans="1:21" s="48" customFormat="1" ht="15" customHeight="1" x14ac:dyDescent="0.2">
      <c r="C20" s="47"/>
      <c r="D20" s="46"/>
      <c r="E20" s="46"/>
      <c r="F20" s="46"/>
      <c r="G20" s="46"/>
      <c r="H20" s="157" t="str">
        <f t="shared" ref="H20:M20" si="22">IF(ISBLANK(H78)=TRUE,"",H78)</f>
        <v>PHYS 101-101L</v>
      </c>
      <c r="I20" s="124" t="str">
        <f t="shared" si="22"/>
        <v>Survey of Physics and Lab</v>
      </c>
      <c r="J20" s="124" t="str">
        <f t="shared" si="22"/>
        <v/>
      </c>
      <c r="K20" s="156">
        <f t="shared" si="22"/>
        <v>4</v>
      </c>
      <c r="L20" s="156" t="str">
        <f t="shared" si="22"/>
        <v/>
      </c>
      <c r="M20" s="156" t="str">
        <f t="shared" si="22"/>
        <v/>
      </c>
      <c r="N20" s="46"/>
      <c r="O20" s="47"/>
    </row>
    <row r="21" spans="1:21" s="48" customFormat="1" ht="24" customHeight="1" x14ac:dyDescent="0.2">
      <c r="A21" s="119" t="s">
        <v>10</v>
      </c>
      <c r="B21" s="119" t="s">
        <v>37</v>
      </c>
      <c r="C21" s="123"/>
      <c r="D21" s="127">
        <f>D22</f>
        <v>3</v>
      </c>
      <c r="E21" s="128"/>
      <c r="F21" s="46"/>
      <c r="G21" s="46"/>
      <c r="H21" s="157" t="str">
        <f>IF(ISBLANK(A56)=TRUE,"",A56)</f>
        <v>PS 103-103L</v>
      </c>
      <c r="I21" s="157" t="str">
        <f t="shared" ref="I21:M21" si="23">IF(ISBLANK(B56)=TRUE,"",B56)</f>
        <v>Crop Production</v>
      </c>
      <c r="J21" s="157" t="str">
        <f t="shared" si="23"/>
        <v/>
      </c>
      <c r="K21" s="178">
        <f t="shared" si="23"/>
        <v>3</v>
      </c>
      <c r="L21" s="157" t="str">
        <f t="shared" si="23"/>
        <v/>
      </c>
      <c r="M21" s="157" t="str">
        <f t="shared" si="23"/>
        <v/>
      </c>
      <c r="N21" s="46"/>
      <c r="O21" s="47"/>
    </row>
    <row r="22" spans="1:21" s="48" customFormat="1" ht="15" customHeight="1" x14ac:dyDescent="0.2">
      <c r="A22" s="125" t="str">
        <f t="shared" ref="A22:F22" si="24">IF(ISBLANK(H56)=TRUE,"",H56)</f>
        <v>SGR #5</v>
      </c>
      <c r="B22" s="125" t="str">
        <f t="shared" si="24"/>
        <v>Mathematics (SGR 5)</v>
      </c>
      <c r="C22" s="125" t="str">
        <f t="shared" si="24"/>
        <v>Math 102 or higher</v>
      </c>
      <c r="D22" s="126">
        <f t="shared" si="24"/>
        <v>3</v>
      </c>
      <c r="E22" s="126" t="str">
        <f t="shared" si="24"/>
        <v/>
      </c>
      <c r="F22" s="126" t="str">
        <f t="shared" si="24"/>
        <v/>
      </c>
      <c r="G22" s="46"/>
      <c r="H22" s="158"/>
      <c r="N22" s="46"/>
      <c r="O22" s="47"/>
    </row>
    <row r="23" spans="1:21" s="48" customFormat="1" ht="15" customHeight="1" x14ac:dyDescent="0.2">
      <c r="C23" s="47"/>
      <c r="D23" s="46"/>
      <c r="E23" s="46"/>
      <c r="F23" s="46"/>
      <c r="G23" s="46"/>
      <c r="H23" s="159" t="s">
        <v>118</v>
      </c>
      <c r="I23" s="55"/>
      <c r="J23" s="132"/>
      <c r="K23" s="133">
        <f>SUM(K24:K37)</f>
        <v>36</v>
      </c>
      <c r="L23" s="134"/>
      <c r="M23" s="134"/>
      <c r="N23" s="46"/>
      <c r="O23" s="47"/>
    </row>
    <row r="24" spans="1:21" s="48" customFormat="1" ht="15" customHeight="1" x14ac:dyDescent="0.2">
      <c r="A24" s="119" t="s">
        <v>11</v>
      </c>
      <c r="B24" s="119" t="s">
        <v>38</v>
      </c>
      <c r="C24" s="123"/>
      <c r="D24" s="127">
        <f>SUM(D25:D28)</f>
        <v>7</v>
      </c>
      <c r="E24" s="128"/>
      <c r="F24" s="46"/>
      <c r="G24" s="46"/>
      <c r="H24" s="184" t="str">
        <f t="shared" ref="H24:M24" si="25">IF(ISBLANK(H63)=TRUE,"",H63)</f>
        <v>AGED 295</v>
      </c>
      <c r="I24" s="183" t="str">
        <f t="shared" si="25"/>
        <v>Practicum</v>
      </c>
      <c r="J24" s="124" t="str">
        <f t="shared" si="25"/>
        <v/>
      </c>
      <c r="K24" s="156">
        <f t="shared" si="25"/>
        <v>1</v>
      </c>
      <c r="L24" s="156" t="str">
        <f t="shared" si="25"/>
        <v/>
      </c>
      <c r="M24" s="156" t="str">
        <f t="shared" si="25"/>
        <v/>
      </c>
      <c r="N24" s="46"/>
      <c r="O24" s="47"/>
      <c r="S24" s="51"/>
      <c r="T24" s="51"/>
      <c r="U24" s="49"/>
    </row>
    <row r="25" spans="1:21" s="48" customFormat="1" ht="15" customHeight="1" x14ac:dyDescent="0.2">
      <c r="A25" s="125" t="str">
        <f>IF(ISBLANK(A53)=TRUE,"",A53)</f>
        <v>BIOL 101-101L</v>
      </c>
      <c r="B25" s="125" t="str">
        <f t="shared" ref="B25:F25" si="26">IF(ISBLANK(B53)=TRUE,"",B53)</f>
        <v>Biology Survey I and Lab</v>
      </c>
      <c r="C25" s="125" t="str">
        <f t="shared" si="26"/>
        <v/>
      </c>
      <c r="D25" s="126">
        <f t="shared" si="26"/>
        <v>3</v>
      </c>
      <c r="E25" s="126" t="str">
        <f t="shared" si="26"/>
        <v/>
      </c>
      <c r="F25" s="126" t="str">
        <f t="shared" si="26"/>
        <v/>
      </c>
      <c r="G25" s="46"/>
      <c r="H25" s="184" t="str">
        <f>IF(ISBLANK(H68)=TRUE,"",H68)</f>
        <v>AGED 404</v>
      </c>
      <c r="I25" s="184" t="str">
        <f t="shared" ref="I25:M25" si="27">IF(ISBLANK(I68)=TRUE,"",I68)</f>
        <v>Methods in AGED</v>
      </c>
      <c r="J25" s="157" t="str">
        <f t="shared" si="27"/>
        <v/>
      </c>
      <c r="K25" s="178">
        <f t="shared" si="27"/>
        <v>3</v>
      </c>
      <c r="L25" s="157" t="str">
        <f t="shared" si="27"/>
        <v/>
      </c>
      <c r="M25" s="157" t="str">
        <f t="shared" si="27"/>
        <v/>
      </c>
      <c r="N25" s="46"/>
      <c r="O25" s="47"/>
    </row>
    <row r="26" spans="1:21" s="48" customFormat="1" ht="15" customHeight="1" x14ac:dyDescent="0.2">
      <c r="A26" s="125" t="str">
        <f t="shared" ref="A26:F26" si="28">IF(ISBLANK(A62)=TRUE,"",A62)</f>
        <v>CHEM 106-106L</v>
      </c>
      <c r="B26" s="125" t="str">
        <f t="shared" si="28"/>
        <v>Chemistry Survey I and Lab</v>
      </c>
      <c r="C26" s="125" t="str">
        <f t="shared" si="28"/>
        <v>MATH 101 or higher</v>
      </c>
      <c r="D26" s="126">
        <f t="shared" si="28"/>
        <v>4</v>
      </c>
      <c r="E26" s="126" t="str">
        <f t="shared" si="28"/>
        <v/>
      </c>
      <c r="F26" s="126" t="str">
        <f t="shared" si="28"/>
        <v/>
      </c>
      <c r="G26" s="46"/>
      <c r="H26" s="184" t="str">
        <f>IF(ISBLANK(H64)=TRUE,"",H64)</f>
        <v>AGED 405</v>
      </c>
      <c r="I26" s="184" t="str">
        <f t="shared" ref="I26:M26" si="29">IF(ISBLANK(I64)=TRUE,"",I64)</f>
        <v>Philosophy of Career and Tech Education</v>
      </c>
      <c r="J26" s="157" t="str">
        <f t="shared" si="29"/>
        <v/>
      </c>
      <c r="K26" s="178">
        <f t="shared" si="29"/>
        <v>2</v>
      </c>
      <c r="L26" s="157" t="str">
        <f t="shared" si="29"/>
        <v/>
      </c>
      <c r="M26" s="157" t="str">
        <f t="shared" si="29"/>
        <v/>
      </c>
      <c r="N26" s="46"/>
      <c r="O26" s="47"/>
    </row>
    <row r="27" spans="1:21" s="48" customFormat="1" ht="25.5" customHeight="1" x14ac:dyDescent="0.2">
      <c r="G27" s="46"/>
      <c r="H27" s="184" t="str">
        <f>IF(ISBLANK(A78)=TRUE,"",A78)</f>
        <v>AGED 412-412L</v>
      </c>
      <c r="I27" s="182" t="str">
        <f t="shared" ref="I27:M27" si="30">IF(ISBLANK(B78)=TRUE,"",B78)</f>
        <v>Preparation for Supervised Teaching Internship in AGED and Lab</v>
      </c>
      <c r="J27" s="157" t="str">
        <f t="shared" si="30"/>
        <v/>
      </c>
      <c r="K27" s="178">
        <f t="shared" si="30"/>
        <v>4</v>
      </c>
      <c r="L27" s="157" t="str">
        <f t="shared" si="30"/>
        <v/>
      </c>
      <c r="M27" s="157" t="str">
        <f t="shared" si="30"/>
        <v/>
      </c>
      <c r="N27" s="46"/>
      <c r="O27" s="47"/>
    </row>
    <row r="28" spans="1:21" s="48" customFormat="1" ht="15" customHeight="1" x14ac:dyDescent="0.2">
      <c r="G28" s="46"/>
      <c r="H28" s="184" t="str">
        <f>IF(ISBLANK(A79)=TRUE,"",A79)</f>
        <v>AGED 488</v>
      </c>
      <c r="I28" s="184" t="str">
        <f t="shared" ref="I28:M28" si="31">IF(ISBLANK(B79)=TRUE,"",B79)</f>
        <v>7-12 Student Teaching in AGED</v>
      </c>
      <c r="J28" s="157" t="str">
        <f t="shared" si="31"/>
        <v/>
      </c>
      <c r="K28" s="178">
        <f t="shared" si="31"/>
        <v>6</v>
      </c>
      <c r="L28" s="157" t="str">
        <f t="shared" si="31"/>
        <v/>
      </c>
      <c r="M28" s="157" t="str">
        <f t="shared" si="31"/>
        <v/>
      </c>
      <c r="N28" s="46"/>
      <c r="O28" s="47"/>
    </row>
    <row r="29" spans="1:21" s="48" customFormat="1" ht="15" customHeight="1" x14ac:dyDescent="0.2">
      <c r="A29" s="120" t="s">
        <v>39</v>
      </c>
      <c r="B29" s="119"/>
      <c r="C29" s="122"/>
      <c r="D29" s="121"/>
      <c r="E29" s="121"/>
      <c r="F29" s="46"/>
      <c r="G29" s="46"/>
      <c r="H29" s="184" t="str">
        <f>IF(ISBLANK(A68)=TRUE,"",A68)</f>
        <v>ANTH 421</v>
      </c>
      <c r="I29" s="184" t="str">
        <f t="shared" ref="I29:M29" si="32">IF(ISBLANK(B68)=TRUE,"",B68)</f>
        <v>Indians of North America</v>
      </c>
      <c r="J29" s="157" t="str">
        <f t="shared" si="32"/>
        <v/>
      </c>
      <c r="K29" s="178">
        <f t="shared" si="32"/>
        <v>3</v>
      </c>
      <c r="L29" s="157" t="str">
        <f t="shared" si="32"/>
        <v/>
      </c>
      <c r="M29" s="157" t="str">
        <f t="shared" si="32"/>
        <v/>
      </c>
      <c r="N29" s="46"/>
      <c r="O29" s="47"/>
    </row>
    <row r="30" spans="1:21" s="48" customFormat="1" ht="15" customHeight="1" x14ac:dyDescent="0.2">
      <c r="C30" s="123"/>
      <c r="D30" s="45"/>
      <c r="E30" s="45"/>
      <c r="F30" s="45"/>
      <c r="G30" s="46"/>
      <c r="H30" s="184" t="str">
        <f>IF(ISBLANK(A69)=TRUE,"",A69)</f>
        <v>EDFN 365</v>
      </c>
      <c r="I30" s="184" t="str">
        <f t="shared" ref="I30:M30" si="33">IF(ISBLANK(B69)=TRUE,"",B69)</f>
        <v>Computer Based Technology and Learning</v>
      </c>
      <c r="J30" s="157" t="str">
        <f t="shared" si="33"/>
        <v/>
      </c>
      <c r="K30" s="178">
        <f t="shared" si="33"/>
        <v>2</v>
      </c>
      <c r="L30" s="157" t="str">
        <f t="shared" si="33"/>
        <v/>
      </c>
      <c r="M30" s="157" t="str">
        <f t="shared" si="33"/>
        <v/>
      </c>
      <c r="N30" s="46"/>
      <c r="O30" s="47"/>
    </row>
    <row r="31" spans="1:21" s="48" customFormat="1" ht="15" customHeight="1" x14ac:dyDescent="0.2">
      <c r="A31" s="119" t="s">
        <v>5</v>
      </c>
      <c r="B31" s="119" t="s">
        <v>130</v>
      </c>
      <c r="C31" s="123"/>
      <c r="D31" s="135">
        <f>D32</f>
        <v>2</v>
      </c>
      <c r="E31" s="136"/>
      <c r="F31" s="137"/>
      <c r="G31" s="46"/>
      <c r="H31" s="184" t="str">
        <f>IF(ISBLANK(A70)=TRUE,"",A70)</f>
        <v>EDFN 427</v>
      </c>
      <c r="I31" s="184" t="str">
        <f t="shared" ref="I31:M31" si="34">IF(ISBLANK(B70)=TRUE,"",B70)</f>
        <v>Middle School: Philosophy and Application</v>
      </c>
      <c r="J31" s="157" t="str">
        <f t="shared" si="34"/>
        <v/>
      </c>
      <c r="K31" s="178">
        <f t="shared" si="34"/>
        <v>2</v>
      </c>
      <c r="L31" s="157" t="str">
        <f t="shared" si="34"/>
        <v/>
      </c>
      <c r="M31" s="157" t="str">
        <f t="shared" si="34"/>
        <v/>
      </c>
      <c r="N31" s="46"/>
      <c r="O31" s="47"/>
    </row>
    <row r="32" spans="1:21" s="48" customFormat="1" ht="15" customHeight="1" x14ac:dyDescent="0.2">
      <c r="A32" s="138" t="str">
        <f t="shared" ref="A32:F32" si="35">IF(ISBLANK(A52)=TRUE,"",A52)</f>
        <v>AGED 109</v>
      </c>
      <c r="B32" s="138" t="str">
        <f t="shared" si="35"/>
        <v>First Year Seminar (IGR 1)</v>
      </c>
      <c r="C32" s="138" t="str">
        <f t="shared" si="35"/>
        <v/>
      </c>
      <c r="D32" s="139">
        <f t="shared" si="35"/>
        <v>2</v>
      </c>
      <c r="E32" s="139" t="str">
        <f t="shared" si="35"/>
        <v/>
      </c>
      <c r="F32" s="139" t="str">
        <f t="shared" si="35"/>
        <v/>
      </c>
      <c r="G32" s="46"/>
      <c r="H32" s="184" t="str">
        <f>IF(ISBLANK(A71)=TRUE,"",A71)</f>
        <v>EDFN 475</v>
      </c>
      <c r="I32" s="184" t="str">
        <f t="shared" ref="I32:M32" si="36">IF(ISBLANK(B71)=TRUE,"",B71)</f>
        <v>Human Relations</v>
      </c>
      <c r="J32" s="157" t="str">
        <f t="shared" si="36"/>
        <v/>
      </c>
      <c r="K32" s="178">
        <f t="shared" si="36"/>
        <v>3</v>
      </c>
      <c r="L32" s="157" t="str">
        <f t="shared" si="36"/>
        <v/>
      </c>
      <c r="M32" s="157" t="str">
        <f t="shared" si="36"/>
        <v/>
      </c>
      <c r="N32" s="46"/>
      <c r="O32" s="47"/>
    </row>
    <row r="33" spans="1:15" s="48" customFormat="1" ht="15" customHeight="1" x14ac:dyDescent="0.2">
      <c r="A33" s="140"/>
      <c r="B33" s="140"/>
      <c r="C33" s="141"/>
      <c r="D33" s="137"/>
      <c r="E33" s="137"/>
      <c r="F33" s="137"/>
      <c r="G33" s="46"/>
      <c r="H33" s="184" t="str">
        <f>IF(ISBLANK(H65)=TRUE,"",H65)</f>
        <v>EPSY 302</v>
      </c>
      <c r="I33" s="184" t="str">
        <f t="shared" ref="I33:M33" si="37">IF(ISBLANK(I65)=TRUE,"",I65)</f>
        <v>Education Psychology</v>
      </c>
      <c r="J33" s="157" t="str">
        <f t="shared" si="37"/>
        <v/>
      </c>
      <c r="K33" s="178">
        <f t="shared" si="37"/>
        <v>3</v>
      </c>
      <c r="L33" s="157" t="str">
        <f t="shared" si="37"/>
        <v/>
      </c>
      <c r="M33" s="157" t="str">
        <f t="shared" si="37"/>
        <v/>
      </c>
      <c r="N33" s="46"/>
      <c r="O33" s="47"/>
    </row>
    <row r="34" spans="1:15" s="48" customFormat="1" ht="15" customHeight="1" x14ac:dyDescent="0.2">
      <c r="A34" s="119" t="s">
        <v>6</v>
      </c>
      <c r="B34" s="161" t="s">
        <v>131</v>
      </c>
      <c r="C34" s="145"/>
      <c r="D34" s="135">
        <f>D35</f>
        <v>3</v>
      </c>
      <c r="E34" s="136"/>
      <c r="F34" s="137"/>
      <c r="G34" s="46"/>
      <c r="H34" s="184" t="str">
        <f>IF(ISBLANK(H71)=TRUE,"",H71)</f>
        <v>SEED 314</v>
      </c>
      <c r="I34" s="184" t="str">
        <f t="shared" ref="I34:K34" si="38">IF(ISBLANK(I71)=TRUE,"",I71)</f>
        <v>Supervised Clinical/Field Experience</v>
      </c>
      <c r="J34" s="157" t="str">
        <f t="shared" si="38"/>
        <v/>
      </c>
      <c r="K34" s="178">
        <f t="shared" si="38"/>
        <v>1</v>
      </c>
      <c r="L34" s="156" t="str">
        <f t="shared" ref="L34:M34" si="39">IF(ISBLANK(L71)=TRUE,"",L71)</f>
        <v/>
      </c>
      <c r="M34" s="156" t="str">
        <f t="shared" si="39"/>
        <v/>
      </c>
      <c r="N34" s="46"/>
      <c r="O34" s="47"/>
    </row>
    <row r="35" spans="1:15" s="48" customFormat="1" ht="15.75" customHeight="1" x14ac:dyDescent="0.2">
      <c r="A35" s="138" t="str">
        <f t="shared" ref="A35:F35" si="40">IF(ISBLANK(H72)=TRUE,"",H72)</f>
        <v>PS 213-213L</v>
      </c>
      <c r="B35" s="138" t="str">
        <f t="shared" si="40"/>
        <v>Soils and Lab</v>
      </c>
      <c r="C35" s="138" t="str">
        <f t="shared" si="40"/>
        <v>CHEM 106-106L</v>
      </c>
      <c r="D35" s="139">
        <f t="shared" si="40"/>
        <v>3</v>
      </c>
      <c r="E35" s="139" t="str">
        <f t="shared" si="40"/>
        <v/>
      </c>
      <c r="F35" s="139" t="str">
        <f t="shared" si="40"/>
        <v/>
      </c>
      <c r="G35" s="46"/>
      <c r="H35" s="184" t="str">
        <f>IF(ISBLANK(H69)=TRUE,"",H69)</f>
        <v>SEED 420-420L</v>
      </c>
      <c r="I35" s="184" t="str">
        <f t="shared" ref="I35:M35" si="41">IF(ISBLANK(I69)=TRUE,"",I69)</f>
        <v>5-12 Teaching Methods and Lab</v>
      </c>
      <c r="J35" s="157" t="str">
        <f t="shared" si="41"/>
        <v/>
      </c>
      <c r="K35" s="178">
        <f t="shared" si="41"/>
        <v>2</v>
      </c>
      <c r="L35" s="157" t="str">
        <f t="shared" si="41"/>
        <v/>
      </c>
      <c r="M35" s="157" t="str">
        <f t="shared" si="41"/>
        <v/>
      </c>
      <c r="N35" s="46"/>
      <c r="O35" s="47"/>
    </row>
    <row r="36" spans="1:15" ht="18" customHeight="1" x14ac:dyDescent="0.2">
      <c r="A36" s="162" t="s">
        <v>132</v>
      </c>
      <c r="B36" s="140"/>
      <c r="C36" s="141"/>
      <c r="D36" s="137"/>
      <c r="E36" s="137"/>
      <c r="F36" s="137"/>
      <c r="G36" s="46"/>
      <c r="H36" s="184" t="str">
        <f>IF(ISBLANK(A80)=TRUE,"",A80)</f>
        <v>SPED 405</v>
      </c>
      <c r="I36" s="182" t="str">
        <f t="shared" ref="I36:M36" si="42">IF(ISBLANK(B80)=TRUE,"",B80)</f>
        <v>Educating Secondary students with disabilities</v>
      </c>
      <c r="J36" s="157" t="str">
        <f t="shared" si="42"/>
        <v/>
      </c>
      <c r="K36" s="178">
        <f t="shared" si="42"/>
        <v>2</v>
      </c>
      <c r="L36" s="157" t="str">
        <f t="shared" si="42"/>
        <v/>
      </c>
      <c r="M36" s="157" t="str">
        <f t="shared" si="42"/>
        <v/>
      </c>
    </row>
    <row r="37" spans="1:15" ht="15" customHeight="1" x14ac:dyDescent="0.2">
      <c r="A37" s="120" t="s">
        <v>12</v>
      </c>
      <c r="B37" s="129"/>
      <c r="C37" s="145"/>
      <c r="D37" s="135"/>
      <c r="E37" s="136"/>
      <c r="F37" s="137"/>
      <c r="H37" s="184" t="str">
        <f>IF(ISBLANK(H70)=TRUE,"",H70)</f>
        <v>SEED 450</v>
      </c>
      <c r="I37" s="184" t="str">
        <f t="shared" ref="I37:M37" si="43">IF(ISBLANK(I70)=TRUE,"",I70)</f>
        <v>7-12 Reading and content Literacy</v>
      </c>
      <c r="J37" s="157" t="str">
        <f t="shared" si="43"/>
        <v/>
      </c>
      <c r="K37" s="178">
        <f t="shared" si="43"/>
        <v>2</v>
      </c>
      <c r="L37" s="157" t="str">
        <f t="shared" si="43"/>
        <v/>
      </c>
      <c r="M37" s="157" t="str">
        <f t="shared" si="43"/>
        <v/>
      </c>
    </row>
    <row r="38" spans="1:15" ht="15" customHeight="1" x14ac:dyDescent="0.2">
      <c r="A38" s="151" t="str">
        <f>IF(ISBLANK(H54)=TRUE,"",H54)</f>
        <v>SGR #3</v>
      </c>
      <c r="B38" s="151" t="str">
        <f>IF(ISBLANK(I54)=TRUE,"",I54)</f>
        <v>Social Sciences/Diversity (SGR 3)</v>
      </c>
      <c r="C38" s="151" t="str">
        <f>IF(ISBLANK(J54)=TRUE,"",J54)</f>
        <v>Not ECON</v>
      </c>
      <c r="D38" s="152"/>
      <c r="E38" s="152" t="str">
        <f>IF(ISBLANK(L54)=TRUE,"",L54)</f>
        <v/>
      </c>
      <c r="F38" s="152" t="str">
        <f>IF(ISBLANK(M54)=TRUE,"",M54)</f>
        <v/>
      </c>
      <c r="H38" s="160"/>
      <c r="I38" s="142"/>
      <c r="J38" s="143"/>
      <c r="K38" s="144"/>
      <c r="L38" s="144"/>
      <c r="M38" s="144"/>
    </row>
    <row r="39" spans="1:15" ht="15" customHeight="1" x14ac:dyDescent="0.2">
      <c r="A39" s="140"/>
      <c r="B39" s="140"/>
      <c r="C39" s="141"/>
      <c r="D39" s="137"/>
      <c r="E39" s="137"/>
      <c r="F39" s="137"/>
      <c r="H39" s="142"/>
      <c r="I39" s="142"/>
      <c r="J39" s="143"/>
      <c r="K39" s="144"/>
      <c r="L39" s="144"/>
      <c r="M39" s="144"/>
    </row>
    <row r="40" spans="1:15" ht="15" customHeight="1" x14ac:dyDescent="0.2">
      <c r="A40" s="120" t="s">
        <v>13</v>
      </c>
      <c r="B40" s="129"/>
      <c r="C40" s="145"/>
      <c r="D40" s="135"/>
      <c r="E40" s="136"/>
      <c r="F40" s="137"/>
      <c r="H40" s="146" t="s">
        <v>119</v>
      </c>
      <c r="I40" s="146"/>
      <c r="J40" s="147"/>
      <c r="K40" s="148">
        <f>K41</f>
        <v>5</v>
      </c>
      <c r="L40" s="149"/>
      <c r="M40" s="150"/>
    </row>
    <row r="41" spans="1:15" ht="15" customHeight="1" x14ac:dyDescent="0.2">
      <c r="A41" s="153" t="str">
        <f>IF(ISBLANK(H68)=TRUE,"",H68)</f>
        <v>AGED 404</v>
      </c>
      <c r="B41" s="153" t="str">
        <f>IF(ISBLANK(I68)=TRUE,"",I68)</f>
        <v>Methods in AGED</v>
      </c>
      <c r="C41" s="153" t="str">
        <f>IF(ISBLANK(J68)=TRUE,"",J68)</f>
        <v/>
      </c>
      <c r="D41" s="154"/>
      <c r="E41" s="154" t="str">
        <f>IF(ISBLANK(L68)=TRUE,"",L68)</f>
        <v/>
      </c>
      <c r="F41" s="154" t="str">
        <f>IF(ISBLANK(M68)=TRUE,"",M68)</f>
        <v/>
      </c>
      <c r="H41" s="130" t="str">
        <f t="shared" ref="H41:M41" si="44">IF(ISBLANK(H82)=TRUE,"",H82)</f>
        <v/>
      </c>
      <c r="I41" s="130" t="str">
        <f t="shared" si="44"/>
        <v>Elective course</v>
      </c>
      <c r="J41" s="130" t="str">
        <f t="shared" si="44"/>
        <v/>
      </c>
      <c r="K41" s="131">
        <f t="shared" si="44"/>
        <v>5</v>
      </c>
      <c r="L41" s="131" t="str">
        <f t="shared" si="44"/>
        <v/>
      </c>
      <c r="M41" s="131" t="str">
        <f t="shared" si="44"/>
        <v/>
      </c>
    </row>
    <row r="42" spans="1:15" ht="15" customHeight="1" x14ac:dyDescent="0.2">
      <c r="I42" s="1"/>
      <c r="J42" s="1" t="s">
        <v>40</v>
      </c>
      <c r="K42" s="9">
        <f>D6+D10+D13+D17+D21+D24+D31+K5+K23+K40+D34</f>
        <v>120</v>
      </c>
      <c r="N42" s="3"/>
      <c r="O42" s="3"/>
    </row>
    <row r="43" spans="1:15" ht="15" customHeight="1" x14ac:dyDescent="0.2">
      <c r="A43" s="35" t="s">
        <v>16</v>
      </c>
      <c r="B43" s="155"/>
      <c r="C43" s="1"/>
      <c r="G43" s="3"/>
      <c r="H43" s="39" t="s">
        <v>18</v>
      </c>
      <c r="I43" s="40"/>
      <c r="J43" s="1"/>
      <c r="N43" s="3"/>
      <c r="O43" s="3"/>
    </row>
    <row r="44" spans="1:15" ht="15" customHeight="1" x14ac:dyDescent="0.2">
      <c r="A44" s="38" t="s">
        <v>17</v>
      </c>
      <c r="B44" s="38"/>
      <c r="H44" s="43" t="s">
        <v>41</v>
      </c>
      <c r="I44" s="44"/>
      <c r="J44" s="1"/>
      <c r="N44" s="3"/>
      <c r="O44" s="3"/>
    </row>
    <row r="45" spans="1:15" ht="18" customHeight="1" x14ac:dyDescent="0.2">
      <c r="A45" s="41" t="s">
        <v>19</v>
      </c>
      <c r="B45" s="42"/>
      <c r="I45" s="1"/>
      <c r="J45" s="1"/>
      <c r="N45" s="3"/>
      <c r="O45" s="3"/>
    </row>
    <row r="46" spans="1:15" ht="18" customHeight="1" x14ac:dyDescent="0.25">
      <c r="A46" s="185" t="s">
        <v>2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</row>
    <row r="47" spans="1:15" ht="18" customHeight="1" x14ac:dyDescent="0.25">
      <c r="A47" s="186" t="s">
        <v>133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</row>
    <row r="48" spans="1:15" ht="15.75" customHeight="1" x14ac:dyDescent="0.25">
      <c r="A48" s="167" t="s">
        <v>0</v>
      </c>
      <c r="B48" s="168"/>
      <c r="C48" s="186" t="s">
        <v>134</v>
      </c>
      <c r="D48" s="186"/>
      <c r="E48" s="186"/>
      <c r="F48" s="186"/>
      <c r="G48" s="186"/>
      <c r="H48" s="186"/>
      <c r="I48" s="186"/>
      <c r="J48" s="115"/>
      <c r="K48" s="115"/>
      <c r="L48" s="115"/>
      <c r="M48" s="115"/>
    </row>
    <row r="49" spans="1:14" ht="15.75" customHeight="1" x14ac:dyDescent="0.25">
      <c r="A49" s="169" t="s">
        <v>42</v>
      </c>
      <c r="B49" s="170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</row>
    <row r="50" spans="1:14" s="61" customFormat="1" ht="9.75" customHeight="1" x14ac:dyDescent="0.25">
      <c r="A50" s="56"/>
      <c r="B50" s="165"/>
      <c r="C50" s="165"/>
      <c r="D50" s="164"/>
      <c r="E50" s="118"/>
      <c r="F50" s="118"/>
      <c r="G50" s="105"/>
      <c r="H50" s="107"/>
      <c r="I50" s="62"/>
      <c r="J50" s="59"/>
      <c r="K50" s="166"/>
      <c r="L50" s="166"/>
      <c r="M50" s="166"/>
      <c r="N50" s="60"/>
    </row>
    <row r="51" spans="1:14" ht="18" customHeight="1" x14ac:dyDescent="0.2">
      <c r="A51" s="5" t="s">
        <v>123</v>
      </c>
      <c r="B51" s="6"/>
      <c r="C51" s="117" t="s">
        <v>121</v>
      </c>
      <c r="D51" s="117" t="s">
        <v>15</v>
      </c>
      <c r="E51" s="117" t="s">
        <v>14</v>
      </c>
      <c r="F51" s="117" t="s">
        <v>45</v>
      </c>
      <c r="G51" s="7"/>
      <c r="H51" s="5" t="s">
        <v>124</v>
      </c>
      <c r="I51" s="5"/>
      <c r="J51" s="117" t="s">
        <v>121</v>
      </c>
      <c r="K51" s="117" t="s">
        <v>15</v>
      </c>
      <c r="L51" s="117" t="s">
        <v>14</v>
      </c>
      <c r="M51" s="117" t="s">
        <v>45</v>
      </c>
      <c r="N51" s="7"/>
    </row>
    <row r="52" spans="1:14" ht="18" customHeight="1" x14ac:dyDescent="0.2">
      <c r="A52" s="11" t="s">
        <v>48</v>
      </c>
      <c r="B52" s="11" t="s">
        <v>20</v>
      </c>
      <c r="C52" s="23"/>
      <c r="D52" s="9">
        <v>2</v>
      </c>
      <c r="E52" s="9"/>
      <c r="F52" s="9"/>
      <c r="H52" s="11" t="s">
        <v>25</v>
      </c>
      <c r="I52" s="11" t="s">
        <v>26</v>
      </c>
      <c r="J52" s="23"/>
      <c r="K52" s="9">
        <v>3</v>
      </c>
      <c r="L52" s="9"/>
      <c r="M52" s="9"/>
      <c r="N52" s="4"/>
    </row>
    <row r="53" spans="1:14" ht="18" customHeight="1" x14ac:dyDescent="0.2">
      <c r="A53" s="11" t="s">
        <v>55</v>
      </c>
      <c r="B53" s="11" t="s">
        <v>56</v>
      </c>
      <c r="C53" s="23"/>
      <c r="D53" s="9">
        <v>3</v>
      </c>
      <c r="E53" s="9"/>
      <c r="F53" s="9"/>
      <c r="H53" s="11" t="s">
        <v>53</v>
      </c>
      <c r="I53" s="11" t="s">
        <v>54</v>
      </c>
      <c r="J53" s="23"/>
      <c r="K53" s="9">
        <v>3</v>
      </c>
      <c r="L53" s="9"/>
      <c r="M53" s="9"/>
    </row>
    <row r="54" spans="1:14" ht="18" customHeight="1" x14ac:dyDescent="0.2">
      <c r="A54" s="6" t="s">
        <v>21</v>
      </c>
      <c r="B54" s="6" t="s">
        <v>22</v>
      </c>
      <c r="C54" s="24"/>
      <c r="D54" s="9">
        <v>3</v>
      </c>
      <c r="E54" s="9"/>
      <c r="F54" s="9"/>
      <c r="H54" s="6" t="s">
        <v>46</v>
      </c>
      <c r="I54" s="6" t="s">
        <v>47</v>
      </c>
      <c r="J54" s="24" t="s">
        <v>137</v>
      </c>
      <c r="K54" s="9">
        <v>3</v>
      </c>
      <c r="L54" s="9"/>
      <c r="M54" s="9"/>
    </row>
    <row r="55" spans="1:14" ht="24.75" customHeight="1" x14ac:dyDescent="0.2">
      <c r="A55" s="11" t="s">
        <v>23</v>
      </c>
      <c r="B55" s="11" t="s">
        <v>24</v>
      </c>
      <c r="C55" s="23"/>
      <c r="D55" s="9">
        <v>3</v>
      </c>
      <c r="E55" s="9"/>
      <c r="F55" s="9"/>
      <c r="H55" s="11" t="s">
        <v>51</v>
      </c>
      <c r="I55" s="176" t="s">
        <v>52</v>
      </c>
      <c r="J55" s="23"/>
      <c r="K55" s="9">
        <v>4</v>
      </c>
      <c r="L55" s="9"/>
      <c r="M55" s="9"/>
    </row>
    <row r="56" spans="1:14" ht="18" customHeight="1" x14ac:dyDescent="0.2">
      <c r="A56" s="11" t="s">
        <v>49</v>
      </c>
      <c r="B56" s="11" t="s">
        <v>50</v>
      </c>
      <c r="C56" s="24"/>
      <c r="D56" s="9">
        <v>3</v>
      </c>
      <c r="E56" s="9"/>
      <c r="F56" s="9"/>
      <c r="H56" s="11" t="s">
        <v>27</v>
      </c>
      <c r="I56" s="11" t="s">
        <v>28</v>
      </c>
      <c r="J56" s="23" t="s">
        <v>29</v>
      </c>
      <c r="K56" s="9">
        <v>3</v>
      </c>
      <c r="L56" s="9"/>
      <c r="M56" s="9"/>
    </row>
    <row r="57" spans="1:14" ht="18" customHeight="1" x14ac:dyDescent="0.2">
      <c r="A57" s="11"/>
      <c r="B57" s="11"/>
      <c r="C57" s="24"/>
      <c r="D57" s="9"/>
      <c r="E57" s="9"/>
      <c r="F57" s="9"/>
      <c r="H57" s="11"/>
      <c r="I57" s="11"/>
      <c r="J57" s="24"/>
      <c r="K57" s="9"/>
      <c r="L57" s="9"/>
      <c r="M57" s="9"/>
    </row>
    <row r="58" spans="1:14" ht="18" customHeight="1" x14ac:dyDescent="0.2">
      <c r="A58" s="17"/>
      <c r="B58" s="17"/>
      <c r="C58" s="18"/>
      <c r="D58" s="19">
        <f>SUM(D52:D56)</f>
        <v>14</v>
      </c>
      <c r="J58" s="2"/>
      <c r="K58" s="15">
        <f>SUM(K52:K57)</f>
        <v>16</v>
      </c>
    </row>
    <row r="59" spans="1:14" ht="18" customHeight="1" x14ac:dyDescent="0.2">
      <c r="A59" s="5" t="s">
        <v>125</v>
      </c>
      <c r="B59" s="6"/>
      <c r="C59" s="20"/>
      <c r="D59" s="21"/>
      <c r="E59" s="21"/>
      <c r="F59" s="21"/>
      <c r="G59" s="22"/>
      <c r="H59" s="5" t="s">
        <v>125</v>
      </c>
      <c r="I59" s="6"/>
      <c r="J59" s="20"/>
      <c r="K59" s="21"/>
      <c r="L59" s="21"/>
      <c r="M59" s="21"/>
    </row>
    <row r="60" spans="1:14" ht="18" customHeight="1" x14ac:dyDescent="0.2">
      <c r="A60" s="11" t="s">
        <v>30</v>
      </c>
      <c r="B60" s="11" t="s">
        <v>31</v>
      </c>
      <c r="C60" s="23" t="s">
        <v>25</v>
      </c>
      <c r="D60" s="9">
        <v>3</v>
      </c>
      <c r="E60" s="9"/>
      <c r="F60" s="9"/>
      <c r="H60" s="11" t="s">
        <v>23</v>
      </c>
      <c r="I60" s="11" t="s">
        <v>24</v>
      </c>
      <c r="J60" s="23"/>
      <c r="K60" s="9">
        <v>3</v>
      </c>
      <c r="L60" s="9"/>
      <c r="M60" s="9"/>
      <c r="N60" s="3"/>
    </row>
    <row r="61" spans="1:14" ht="26.25" customHeight="1" x14ac:dyDescent="0.2">
      <c r="A61" s="11" t="s">
        <v>46</v>
      </c>
      <c r="B61" s="11" t="s">
        <v>57</v>
      </c>
      <c r="C61" s="23"/>
      <c r="D61" s="9">
        <v>3</v>
      </c>
      <c r="E61" s="9"/>
      <c r="F61" s="9"/>
      <c r="H61" s="175" t="s">
        <v>138</v>
      </c>
      <c r="I61" s="181" t="s">
        <v>140</v>
      </c>
      <c r="J61" s="174" t="s">
        <v>136</v>
      </c>
      <c r="K61" s="9">
        <v>3</v>
      </c>
      <c r="L61" s="9"/>
      <c r="M61" s="9"/>
    </row>
    <row r="62" spans="1:14" ht="18" customHeight="1" thickBot="1" x14ac:dyDescent="0.25">
      <c r="A62" s="6" t="s">
        <v>58</v>
      </c>
      <c r="B62" s="6" t="s">
        <v>59</v>
      </c>
      <c r="C62" s="24" t="s">
        <v>60</v>
      </c>
      <c r="D62" s="9">
        <v>4</v>
      </c>
      <c r="E62" s="9"/>
      <c r="F62" s="9"/>
      <c r="H62" s="64" t="s">
        <v>65</v>
      </c>
      <c r="I62" s="65" t="s">
        <v>66</v>
      </c>
      <c r="J62" s="66"/>
      <c r="K62" s="32">
        <v>3</v>
      </c>
      <c r="L62" s="33"/>
      <c r="M62" s="33"/>
    </row>
    <row r="63" spans="1:14" ht="18" customHeight="1" x14ac:dyDescent="0.2">
      <c r="A63" s="11" t="s">
        <v>61</v>
      </c>
      <c r="B63" s="11" t="s">
        <v>62</v>
      </c>
      <c r="C63" s="23" t="s">
        <v>113</v>
      </c>
      <c r="D63" s="9">
        <v>3</v>
      </c>
      <c r="E63" s="9"/>
      <c r="F63" s="9"/>
      <c r="H63" s="69" t="s">
        <v>67</v>
      </c>
      <c r="I63" s="70" t="s">
        <v>68</v>
      </c>
      <c r="J63" s="71"/>
      <c r="K63" s="72">
        <v>1</v>
      </c>
      <c r="L63" s="72"/>
      <c r="M63" s="73"/>
    </row>
    <row r="64" spans="1:14" ht="23.25" customHeight="1" x14ac:dyDescent="0.2">
      <c r="A64" s="11" t="s">
        <v>63</v>
      </c>
      <c r="B64" s="175" t="s">
        <v>64</v>
      </c>
      <c r="C64" s="23" t="s">
        <v>113</v>
      </c>
      <c r="D64" s="9">
        <v>2</v>
      </c>
      <c r="E64" s="9"/>
      <c r="F64" s="9"/>
      <c r="H64" s="74" t="s">
        <v>69</v>
      </c>
      <c r="I64" s="53" t="s">
        <v>70</v>
      </c>
      <c r="J64" s="23"/>
      <c r="K64" s="9">
        <v>2</v>
      </c>
      <c r="L64" s="9"/>
      <c r="M64" s="75"/>
    </row>
    <row r="65" spans="1:17" ht="18" customHeight="1" thickBot="1" x14ac:dyDescent="0.25">
      <c r="A65" s="11"/>
      <c r="B65" s="11"/>
      <c r="C65" s="24"/>
      <c r="D65" s="9"/>
      <c r="E65" s="9"/>
      <c r="F65" s="9"/>
      <c r="H65" s="76" t="s">
        <v>72</v>
      </c>
      <c r="I65" s="77" t="s">
        <v>71</v>
      </c>
      <c r="J65" s="78"/>
      <c r="K65" s="79">
        <v>3</v>
      </c>
      <c r="L65" s="80"/>
      <c r="M65" s="81"/>
    </row>
    <row r="66" spans="1:17" ht="18" customHeight="1" x14ac:dyDescent="0.2">
      <c r="B66" s="25"/>
      <c r="C66" s="26"/>
      <c r="D66" s="19">
        <f>SUM(D60:D65)</f>
        <v>15</v>
      </c>
      <c r="G66" s="27"/>
      <c r="H66" s="13"/>
      <c r="I66" s="13"/>
      <c r="J66" s="67"/>
      <c r="K66" s="68">
        <f>SUM(K60:K65)</f>
        <v>15</v>
      </c>
      <c r="L66" s="16"/>
      <c r="M66" s="16"/>
    </row>
    <row r="67" spans="1:17" ht="18" customHeight="1" thickBot="1" x14ac:dyDescent="0.25">
      <c r="A67" s="5" t="s">
        <v>126</v>
      </c>
      <c r="B67" s="6"/>
      <c r="C67" s="20"/>
      <c r="D67" s="21"/>
      <c r="E67" s="21"/>
      <c r="F67" s="21"/>
      <c r="H67" s="82" t="s">
        <v>127</v>
      </c>
      <c r="I67" s="64"/>
      <c r="J67" s="2"/>
    </row>
    <row r="68" spans="1:17" ht="18" customHeight="1" x14ac:dyDescent="0.2">
      <c r="A68" s="11" t="s">
        <v>96</v>
      </c>
      <c r="B68" s="11" t="s">
        <v>97</v>
      </c>
      <c r="C68" s="23"/>
      <c r="D68" s="9">
        <v>3</v>
      </c>
      <c r="E68" s="9"/>
      <c r="F68" s="9"/>
      <c r="H68" s="69" t="s">
        <v>83</v>
      </c>
      <c r="I68" s="70" t="s">
        <v>122</v>
      </c>
      <c r="J68" s="71"/>
      <c r="K68" s="72">
        <v>3</v>
      </c>
      <c r="L68" s="72"/>
      <c r="M68" s="73"/>
      <c r="N68" s="27"/>
    </row>
    <row r="69" spans="1:17" ht="18" customHeight="1" x14ac:dyDescent="0.2">
      <c r="A69" s="11" t="s">
        <v>75</v>
      </c>
      <c r="B69" s="11" t="s">
        <v>76</v>
      </c>
      <c r="C69" s="23"/>
      <c r="D69" s="9">
        <v>2</v>
      </c>
      <c r="E69" s="9"/>
      <c r="F69" s="9"/>
      <c r="H69" s="100" t="s">
        <v>107</v>
      </c>
      <c r="I69" s="55" t="s">
        <v>108</v>
      </c>
      <c r="J69" s="103"/>
      <c r="K69" s="104">
        <v>2</v>
      </c>
      <c r="L69" s="101"/>
      <c r="M69" s="102"/>
      <c r="Q69" s="2"/>
    </row>
    <row r="70" spans="1:17" ht="18" customHeight="1" x14ac:dyDescent="0.2">
      <c r="A70" s="6" t="s">
        <v>77</v>
      </c>
      <c r="B70" s="6" t="s">
        <v>78</v>
      </c>
      <c r="C70" s="24"/>
      <c r="D70" s="9">
        <v>2</v>
      </c>
      <c r="E70" s="9"/>
      <c r="F70" s="9"/>
      <c r="H70" s="93" t="s">
        <v>105</v>
      </c>
      <c r="I70" s="11" t="s">
        <v>106</v>
      </c>
      <c r="J70" s="97"/>
      <c r="K70" s="12">
        <v>2</v>
      </c>
      <c r="L70" s="95"/>
      <c r="M70" s="94"/>
    </row>
    <row r="71" spans="1:17" ht="18" customHeight="1" thickBot="1" x14ac:dyDescent="0.25">
      <c r="A71" s="11" t="s">
        <v>101</v>
      </c>
      <c r="B71" s="11" t="s">
        <v>102</v>
      </c>
      <c r="C71" s="23"/>
      <c r="D71" s="9">
        <v>3</v>
      </c>
      <c r="E71" s="9"/>
      <c r="F71" s="9"/>
      <c r="H71" s="92" t="s">
        <v>103</v>
      </c>
      <c r="I71" s="99" t="s">
        <v>104</v>
      </c>
      <c r="J71" s="98"/>
      <c r="K71" s="96">
        <v>1</v>
      </c>
      <c r="L71" s="96"/>
      <c r="M71" s="91"/>
    </row>
    <row r="72" spans="1:17" ht="18" customHeight="1" x14ac:dyDescent="0.2">
      <c r="A72" s="11" t="s">
        <v>79</v>
      </c>
      <c r="B72" s="11" t="s">
        <v>80</v>
      </c>
      <c r="C72" s="23" t="s">
        <v>113</v>
      </c>
      <c r="D72" s="9">
        <v>1</v>
      </c>
      <c r="E72" s="9"/>
      <c r="F72" s="9"/>
      <c r="G72" s="90"/>
      <c r="H72" s="11" t="s">
        <v>81</v>
      </c>
      <c r="I72" s="11" t="s">
        <v>82</v>
      </c>
      <c r="J72" s="23" t="s">
        <v>58</v>
      </c>
      <c r="K72" s="9">
        <v>3</v>
      </c>
      <c r="L72" s="9"/>
      <c r="M72" s="9"/>
      <c r="O72" s="1"/>
      <c r="P72" s="2"/>
    </row>
    <row r="73" spans="1:17" ht="18" customHeight="1" x14ac:dyDescent="0.2">
      <c r="A73" s="11" t="s">
        <v>98</v>
      </c>
      <c r="B73" s="11" t="s">
        <v>99</v>
      </c>
      <c r="C73" s="24" t="s">
        <v>100</v>
      </c>
      <c r="D73" s="9">
        <v>1</v>
      </c>
      <c r="E73" s="9"/>
      <c r="F73" s="9"/>
      <c r="G73" s="29"/>
      <c r="H73" s="6" t="s">
        <v>84</v>
      </c>
      <c r="I73" s="53" t="s">
        <v>85</v>
      </c>
      <c r="J73" s="23" t="s">
        <v>114</v>
      </c>
      <c r="K73" s="12">
        <v>1</v>
      </c>
      <c r="L73" s="9"/>
      <c r="M73" s="9"/>
    </row>
    <row r="74" spans="1:17" ht="23.25" customHeight="1" x14ac:dyDescent="0.2">
      <c r="A74" s="176" t="s">
        <v>141</v>
      </c>
      <c r="B74" s="175" t="s">
        <v>139</v>
      </c>
      <c r="C74" s="54"/>
      <c r="D74" s="9">
        <v>3</v>
      </c>
      <c r="E74" s="9"/>
      <c r="F74" s="9"/>
      <c r="H74" s="11" t="s">
        <v>86</v>
      </c>
      <c r="I74" s="11" t="s">
        <v>87</v>
      </c>
      <c r="J74" s="23" t="s">
        <v>88</v>
      </c>
      <c r="K74" s="9">
        <v>4</v>
      </c>
      <c r="L74" s="10"/>
      <c r="M74" s="10"/>
    </row>
    <row r="75" spans="1:17" ht="18" customHeight="1" x14ac:dyDescent="0.2">
      <c r="A75" s="11"/>
      <c r="B75" s="11"/>
      <c r="C75" s="54"/>
      <c r="D75" s="9"/>
      <c r="E75" s="9"/>
      <c r="F75" s="9"/>
      <c r="H75" s="13"/>
      <c r="I75" s="13"/>
      <c r="J75" s="14"/>
      <c r="K75" s="15">
        <f>SUM(K68:K74)</f>
        <v>16</v>
      </c>
      <c r="L75" s="16"/>
      <c r="M75" s="16"/>
    </row>
    <row r="76" spans="1:17" ht="18" customHeight="1" x14ac:dyDescent="0.2">
      <c r="B76" s="30"/>
      <c r="C76" s="18"/>
      <c r="D76" s="19">
        <f>SUM(D68:D75)</f>
        <v>15</v>
      </c>
      <c r="F76" s="31"/>
      <c r="J76" s="2"/>
    </row>
    <row r="77" spans="1:17" ht="18" customHeight="1" thickBot="1" x14ac:dyDescent="0.25">
      <c r="A77" s="84" t="s">
        <v>128</v>
      </c>
      <c r="B77" s="64"/>
      <c r="C77" s="2"/>
      <c r="H77" s="5" t="s">
        <v>129</v>
      </c>
      <c r="I77" s="6"/>
      <c r="J77" s="20"/>
      <c r="K77" s="21"/>
      <c r="L77" s="21"/>
      <c r="M77" s="21"/>
    </row>
    <row r="78" spans="1:17" ht="18" customHeight="1" x14ac:dyDescent="0.2">
      <c r="A78" s="83" t="s">
        <v>89</v>
      </c>
      <c r="B78" s="85" t="s">
        <v>90</v>
      </c>
      <c r="C78" s="71"/>
      <c r="D78" s="86">
        <v>4</v>
      </c>
      <c r="E78" s="72"/>
      <c r="F78" s="73"/>
      <c r="H78" s="87" t="s">
        <v>93</v>
      </c>
      <c r="I78" s="87" t="s">
        <v>94</v>
      </c>
      <c r="J78" s="89"/>
      <c r="K78" s="88">
        <v>4</v>
      </c>
      <c r="L78" s="88"/>
      <c r="M78" s="88"/>
    </row>
    <row r="79" spans="1:17" ht="18" customHeight="1" x14ac:dyDescent="0.2">
      <c r="A79" s="74" t="s">
        <v>91</v>
      </c>
      <c r="B79" s="6" t="s">
        <v>92</v>
      </c>
      <c r="C79" s="23"/>
      <c r="D79" s="12">
        <v>6</v>
      </c>
      <c r="E79" s="9"/>
      <c r="F79" s="75"/>
      <c r="H79" s="6" t="s">
        <v>73</v>
      </c>
      <c r="I79" s="53" t="s">
        <v>74</v>
      </c>
      <c r="J79" s="23" t="s">
        <v>53</v>
      </c>
      <c r="K79" s="9">
        <v>4</v>
      </c>
      <c r="L79" s="9"/>
      <c r="M79" s="9"/>
    </row>
    <row r="80" spans="1:17" ht="18" customHeight="1" thickBot="1" x14ac:dyDescent="0.25">
      <c r="A80" s="108" t="s">
        <v>109</v>
      </c>
      <c r="B80" s="109" t="s">
        <v>110</v>
      </c>
      <c r="C80" s="110"/>
      <c r="D80" s="111">
        <v>2</v>
      </c>
      <c r="E80" s="111"/>
      <c r="F80" s="112"/>
      <c r="G80" s="22"/>
      <c r="H80" s="11" t="s">
        <v>115</v>
      </c>
      <c r="I80" s="11" t="s">
        <v>116</v>
      </c>
      <c r="J80" s="24"/>
      <c r="K80" s="9">
        <v>1</v>
      </c>
      <c r="L80" s="9"/>
      <c r="M80" s="9"/>
      <c r="N80" s="3"/>
    </row>
    <row r="81" spans="1:15" ht="24" customHeight="1" x14ac:dyDescent="0.2">
      <c r="A81" s="11"/>
      <c r="B81" s="11"/>
      <c r="C81" s="24"/>
      <c r="D81" s="9"/>
      <c r="E81" s="9"/>
      <c r="F81" s="9"/>
      <c r="H81" s="174" t="s">
        <v>95</v>
      </c>
      <c r="I81" s="173" t="s">
        <v>112</v>
      </c>
      <c r="J81" s="8"/>
      <c r="K81" s="9">
        <v>3</v>
      </c>
      <c r="L81" s="9"/>
      <c r="M81" s="9"/>
    </row>
    <row r="82" spans="1:15" ht="18" customHeight="1" x14ac:dyDescent="0.2">
      <c r="A82" s="11"/>
      <c r="B82" s="11"/>
      <c r="C82" s="24"/>
      <c r="D82" s="9"/>
      <c r="E82" s="9"/>
      <c r="F82" s="9"/>
      <c r="G82" s="27"/>
      <c r="H82" s="23"/>
      <c r="I82" s="23" t="s">
        <v>117</v>
      </c>
      <c r="J82" s="8"/>
      <c r="K82" s="116">
        <v>5</v>
      </c>
      <c r="L82" s="9"/>
      <c r="M82" s="9"/>
    </row>
    <row r="83" spans="1:15" ht="18" customHeight="1" x14ac:dyDescent="0.2">
      <c r="A83" s="11"/>
      <c r="B83" s="11"/>
      <c r="C83" s="24"/>
      <c r="D83" s="9"/>
      <c r="E83" s="9"/>
      <c r="F83" s="9"/>
      <c r="H83" s="34"/>
      <c r="I83" s="13"/>
      <c r="J83" s="13"/>
      <c r="K83" s="19">
        <f>SUM(K78:K82)</f>
        <v>17</v>
      </c>
      <c r="L83" s="16"/>
      <c r="M83" s="28"/>
      <c r="N83" s="3"/>
      <c r="O83" s="3"/>
    </row>
    <row r="84" spans="1:15" ht="18" customHeight="1" x14ac:dyDescent="0.25">
      <c r="B84" s="36"/>
      <c r="C84" s="1"/>
      <c r="D84" s="19">
        <f>SUM(D78:D83)</f>
        <v>12</v>
      </c>
      <c r="F84" s="31"/>
      <c r="I84" s="113"/>
      <c r="J84" s="37" t="s">
        <v>3</v>
      </c>
      <c r="K84" s="19">
        <f>D58+K58+D66+K66+D76+K75+D84+K83</f>
        <v>120</v>
      </c>
    </row>
    <row r="85" spans="1:15" s="48" customFormat="1" ht="18" customHeight="1" x14ac:dyDescent="0.25">
      <c r="A85" s="185" t="s">
        <v>2</v>
      </c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46"/>
      <c r="O85" s="47"/>
    </row>
    <row r="86" spans="1:15" s="48" customFormat="1" ht="15" customHeight="1" x14ac:dyDescent="0.25">
      <c r="B86" s="63"/>
      <c r="C86" s="63"/>
      <c r="D86" s="63"/>
      <c r="E86" s="63"/>
      <c r="F86" s="63"/>
      <c r="G86" s="50"/>
      <c r="H86" s="114"/>
      <c r="I86" s="114"/>
      <c r="J86" s="114"/>
      <c r="K86" s="115"/>
      <c r="L86" s="115"/>
      <c r="M86" s="115"/>
      <c r="N86" s="46"/>
      <c r="O86" s="47"/>
    </row>
  </sheetData>
  <mergeCells count="8">
    <mergeCell ref="A85:M85"/>
    <mergeCell ref="A46:M46"/>
    <mergeCell ref="C48:I48"/>
    <mergeCell ref="A1:M1"/>
    <mergeCell ref="D2:G2"/>
    <mergeCell ref="K2:M2"/>
    <mergeCell ref="K3:M3"/>
    <mergeCell ref="A47:M47"/>
  </mergeCells>
  <conditionalFormatting sqref="M63:M65 M78 F78:F80 F83 M74 F70 F68 F72 M69:M72">
    <cfRule type="cellIs" dxfId="25" priority="32" operator="between">
      <formula>"F"</formula>
      <formula>"F"</formula>
    </cfRule>
  </conditionalFormatting>
  <conditionalFormatting sqref="F69 F74 M62 M67">
    <cfRule type="cellIs" dxfId="24" priority="31" operator="between">
      <formula>"D"</formula>
      <formula>"F"</formula>
    </cfRule>
  </conditionalFormatting>
  <conditionalFormatting sqref="F71">
    <cfRule type="cellIs" dxfId="23" priority="29" operator="between">
      <formula>"F"</formula>
      <formula>"F"</formula>
    </cfRule>
  </conditionalFormatting>
  <conditionalFormatting sqref="M81">
    <cfRule type="cellIs" dxfId="22" priority="28" operator="between">
      <formula>"F"</formula>
      <formula>"F"</formula>
    </cfRule>
  </conditionalFormatting>
  <conditionalFormatting sqref="M73">
    <cfRule type="cellIs" dxfId="21" priority="27" operator="between">
      <formula>"D"</formula>
      <formula>"F"</formula>
    </cfRule>
  </conditionalFormatting>
  <conditionalFormatting sqref="F73">
    <cfRule type="cellIs" dxfId="20" priority="26" operator="between">
      <formula>"F"</formula>
      <formula>"F"</formula>
    </cfRule>
  </conditionalFormatting>
  <conditionalFormatting sqref="M80">
    <cfRule type="cellIs" dxfId="19" priority="24" operator="between">
      <formula>"F"</formula>
      <formula>"F"</formula>
    </cfRule>
  </conditionalFormatting>
  <conditionalFormatting sqref="F81">
    <cfRule type="cellIs" dxfId="18" priority="25" operator="between">
      <formula>"F"</formula>
      <formula>"F"</formula>
    </cfRule>
  </conditionalFormatting>
  <conditionalFormatting sqref="F75">
    <cfRule type="cellIs" dxfId="17" priority="23" operator="between">
      <formula>"D"</formula>
      <formula>"F"</formula>
    </cfRule>
  </conditionalFormatting>
  <conditionalFormatting sqref="M82">
    <cfRule type="cellIs" dxfId="16" priority="21" operator="between">
      <formula>"F"</formula>
      <formula>"F"</formula>
    </cfRule>
  </conditionalFormatting>
  <conditionalFormatting sqref="M68">
    <cfRule type="cellIs" dxfId="15" priority="17" operator="between">
      <formula>"F"</formula>
      <formula>"F"</formula>
    </cfRule>
  </conditionalFormatting>
  <conditionalFormatting sqref="M61">
    <cfRule type="cellIs" dxfId="14" priority="3" operator="between">
      <formula>"D"</formula>
      <formula>"F"</formula>
    </cfRule>
  </conditionalFormatting>
  <conditionalFormatting sqref="F52 F54:F55">
    <cfRule type="cellIs" dxfId="13" priority="16" operator="between">
      <formula>"F"</formula>
      <formula>"F"</formula>
    </cfRule>
  </conditionalFormatting>
  <conditionalFormatting sqref="F53">
    <cfRule type="cellIs" dxfId="12" priority="15" operator="between">
      <formula>"D"</formula>
      <formula>"F"</formula>
    </cfRule>
  </conditionalFormatting>
  <conditionalFormatting sqref="F56">
    <cfRule type="cellIs" dxfId="11" priority="13" operator="between">
      <formula>"F"</formula>
      <formula>"F"</formula>
    </cfRule>
  </conditionalFormatting>
  <conditionalFormatting sqref="F62 F60 F64">
    <cfRule type="cellIs" dxfId="10" priority="12" operator="between">
      <formula>"F"</formula>
      <formula>"F"</formula>
    </cfRule>
  </conditionalFormatting>
  <conditionalFormatting sqref="F61">
    <cfRule type="cellIs" dxfId="9" priority="11" operator="between">
      <formula>"D"</formula>
      <formula>"F"</formula>
    </cfRule>
  </conditionalFormatting>
  <conditionalFormatting sqref="F63">
    <cfRule type="cellIs" dxfId="8" priority="10" operator="between">
      <formula>"F"</formula>
      <formula>"F"</formula>
    </cfRule>
  </conditionalFormatting>
  <conditionalFormatting sqref="F65">
    <cfRule type="cellIs" dxfId="7" priority="9" operator="between">
      <formula>"F"</formula>
      <formula>"F"</formula>
    </cfRule>
  </conditionalFormatting>
  <conditionalFormatting sqref="M54 M52 M56">
    <cfRule type="cellIs" dxfId="6" priority="8" operator="between">
      <formula>"F"</formula>
      <formula>"F"</formula>
    </cfRule>
  </conditionalFormatting>
  <conditionalFormatting sqref="M53">
    <cfRule type="cellIs" dxfId="5" priority="7" operator="between">
      <formula>"D"</formula>
      <formula>"F"</formula>
    </cfRule>
  </conditionalFormatting>
  <conditionalFormatting sqref="M55">
    <cfRule type="cellIs" dxfId="4" priority="6" operator="between">
      <formula>"F"</formula>
      <formula>"F"</formula>
    </cfRule>
  </conditionalFormatting>
  <conditionalFormatting sqref="M57">
    <cfRule type="cellIs" dxfId="3" priority="5" operator="between">
      <formula>"F"</formula>
      <formula>"F"</formula>
    </cfRule>
  </conditionalFormatting>
  <conditionalFormatting sqref="M60">
    <cfRule type="cellIs" dxfId="2" priority="4" operator="between">
      <formula>"F"</formula>
      <formula>"F"</formula>
    </cfRule>
  </conditionalFormatting>
  <conditionalFormatting sqref="F57">
    <cfRule type="cellIs" dxfId="1" priority="2" operator="between">
      <formula>"F"</formula>
      <formula>"F"</formula>
    </cfRule>
  </conditionalFormatting>
  <conditionalFormatting sqref="F82">
    <cfRule type="cellIs" dxfId="0" priority="1" operator="between">
      <formula>"F"</formula>
      <formula>"F"</formula>
    </cfRule>
  </conditionalFormatting>
  <hyperlinks>
    <hyperlink ref="A4" r:id="rId1"/>
  </hyperlinks>
  <printOptions horizontalCentered="1" verticalCentered="1"/>
  <pageMargins left="0.25" right="0.25" top="0.25" bottom="0.25" header="0.25" footer="0.25"/>
  <pageSetup scale="71" fitToHeight="0" orientation="landscape" r:id="rId2"/>
  <rowBreaks count="1" manualBreakCount="1">
    <brk id="4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F13ADA-A522-41E9-8BA9-D1198C79D48E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 Education specialization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2014-06-05T21:15:43Z</cp:lastPrinted>
  <dcterms:created xsi:type="dcterms:W3CDTF">2011-09-23T19:24:55Z</dcterms:created>
  <dcterms:modified xsi:type="dcterms:W3CDTF">2014-06-06T18:56:37Z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