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540" yWindow="300" windowWidth="17055" windowHeight="8880"/>
  </bookViews>
  <sheets>
    <sheet name="ME 4-YEAR PLAN" sheetId="5" r:id="rId1"/>
    <sheet name="ME Technical Electives" sheetId="6" r:id="rId2"/>
    <sheet name="Course Options - No Prereqs" sheetId="7" r:id="rId3"/>
  </sheets>
  <definedNames>
    <definedName name="_xlnm.Print_Area" localSheetId="0">'ME 4-YEAR PLAN'!$A$1:$M$89</definedName>
  </definedNames>
  <calcPr calcId="145621"/>
</workbook>
</file>

<file path=xl/calcChain.xml><?xml version="1.0" encoding="utf-8"?>
<calcChain xmlns="http://schemas.openxmlformats.org/spreadsheetml/2006/main">
  <c r="B39" i="5" l="1"/>
  <c r="A39" i="5"/>
  <c r="C42" i="5"/>
  <c r="D36" i="5" l="1"/>
  <c r="C36" i="5"/>
  <c r="B36" i="5"/>
  <c r="A36" i="5"/>
  <c r="D18" i="5"/>
  <c r="C18" i="5"/>
  <c r="B18" i="5"/>
  <c r="A18" i="5"/>
  <c r="D14" i="5"/>
  <c r="B14" i="5"/>
  <c r="C14" i="5"/>
  <c r="A14" i="5"/>
  <c r="C8" i="5"/>
  <c r="D8" i="5"/>
  <c r="B8" i="5"/>
  <c r="A8" i="5"/>
  <c r="F39" i="5" l="1"/>
  <c r="E39" i="5"/>
  <c r="C39" i="5"/>
  <c r="F36" i="5"/>
  <c r="E36" i="5"/>
  <c r="F33" i="5"/>
  <c r="E33" i="5"/>
  <c r="D33" i="5"/>
  <c r="C33" i="5"/>
  <c r="B33" i="5"/>
  <c r="A33" i="5"/>
  <c r="F26" i="5"/>
  <c r="E26" i="5"/>
  <c r="D26" i="5"/>
  <c r="C26" i="5"/>
  <c r="B26" i="5"/>
  <c r="A26" i="5"/>
  <c r="F25" i="5"/>
  <c r="E25" i="5"/>
  <c r="D25" i="5"/>
  <c r="C25" i="5"/>
  <c r="B25" i="5"/>
  <c r="A25" i="5"/>
  <c r="F22" i="5"/>
  <c r="E22" i="5"/>
  <c r="D22" i="5"/>
  <c r="C22" i="5"/>
  <c r="B22" i="5"/>
  <c r="A22" i="5"/>
  <c r="F19" i="5"/>
  <c r="E19" i="5"/>
  <c r="D19" i="5"/>
  <c r="C19" i="5"/>
  <c r="B19" i="5"/>
  <c r="A19" i="5"/>
  <c r="F18" i="5"/>
  <c r="E18" i="5"/>
  <c r="F15" i="5"/>
  <c r="E15" i="5"/>
  <c r="D15" i="5"/>
  <c r="C15" i="5"/>
  <c r="B15" i="5"/>
  <c r="A15" i="5"/>
  <c r="F14" i="5"/>
  <c r="E14" i="5"/>
  <c r="F11" i="5"/>
  <c r="E11" i="5"/>
  <c r="D11" i="5"/>
  <c r="C11" i="5"/>
  <c r="B11" i="5"/>
  <c r="A11" i="5"/>
  <c r="F8" i="5"/>
  <c r="E8" i="5"/>
  <c r="F7" i="5"/>
  <c r="E7" i="5"/>
  <c r="D7" i="5"/>
  <c r="K6" i="5" l="1"/>
  <c r="K44" i="5" s="1"/>
  <c r="K86" i="5"/>
  <c r="D86" i="5"/>
  <c r="D35" i="5" l="1"/>
  <c r="D24" i="5"/>
  <c r="K75" i="5"/>
  <c r="K3" i="5"/>
  <c r="D32" i="5"/>
  <c r="D30" i="5" s="1"/>
  <c r="D21" i="5"/>
  <c r="D13" i="5"/>
  <c r="D10" i="5"/>
  <c r="C7" i="5"/>
  <c r="B7" i="5"/>
  <c r="A7" i="5"/>
  <c r="A46" i="5"/>
  <c r="D76" i="5"/>
  <c r="K66" i="5"/>
  <c r="D66" i="5"/>
  <c r="K57" i="5"/>
  <c r="D57" i="5"/>
  <c r="D17" i="5" l="1"/>
  <c r="D6" i="5"/>
  <c r="D5" i="5" s="1"/>
  <c r="K87" i="5"/>
</calcChain>
</file>

<file path=xl/sharedStrings.xml><?xml version="1.0" encoding="utf-8"?>
<sst xmlns="http://schemas.openxmlformats.org/spreadsheetml/2006/main" count="345" uniqueCount="228">
  <si>
    <t>Student</t>
  </si>
  <si>
    <t>Student ID#</t>
  </si>
  <si>
    <t>Anticipated Graduation Term</t>
  </si>
  <si>
    <t>Advisor</t>
  </si>
  <si>
    <t>Minimum GPA</t>
  </si>
  <si>
    <t xml:space="preserve">Today's Date </t>
  </si>
  <si>
    <t>CR</t>
  </si>
  <si>
    <t>SEM</t>
  </si>
  <si>
    <t>Grade</t>
  </si>
  <si>
    <t>GE 109/L</t>
  </si>
  <si>
    <t>First Year Seminar (IGR 1)</t>
  </si>
  <si>
    <t>ENGL 101</t>
  </si>
  <si>
    <t>Composition I (SGR 1)</t>
  </si>
  <si>
    <t xml:space="preserve">Placement </t>
  </si>
  <si>
    <t xml:space="preserve">CHEM 112/L </t>
  </si>
  <si>
    <t xml:space="preserve">General Chemistry I and Lab </t>
  </si>
  <si>
    <t>Math 102</t>
  </si>
  <si>
    <t>MATH 125</t>
  </si>
  <si>
    <t>SPCM 101</t>
  </si>
  <si>
    <t>Fundamentals of Speech (SGR 2)</t>
  </si>
  <si>
    <t xml:space="preserve">PHYS 211/L </t>
  </si>
  <si>
    <t>EM 214</t>
  </si>
  <si>
    <t>MATH 123</t>
  </si>
  <si>
    <t xml:space="preserve">Calculus I (SGR 5) </t>
  </si>
  <si>
    <t>SGR #4</t>
  </si>
  <si>
    <t xml:space="preserve">Humanities/Arts Diversity (SGR 4) </t>
  </si>
  <si>
    <t>MATH 321</t>
  </si>
  <si>
    <t xml:space="preserve">Differential Equations </t>
  </si>
  <si>
    <t>Math 125</t>
  </si>
  <si>
    <t>EM 331</t>
  </si>
  <si>
    <t xml:space="preserve">PHYS 213/L </t>
  </si>
  <si>
    <t xml:space="preserve">University Physics II and Lab </t>
  </si>
  <si>
    <t>EM 215</t>
  </si>
  <si>
    <t>ME 312</t>
  </si>
  <si>
    <t>ME 311</t>
  </si>
  <si>
    <t>ME 241</t>
  </si>
  <si>
    <t xml:space="preserve">Engineering Materials </t>
  </si>
  <si>
    <t>EM 321</t>
  </si>
  <si>
    <t>MATH 225</t>
  </si>
  <si>
    <t xml:space="preserve">Calculus III </t>
  </si>
  <si>
    <t>ME 415</t>
  </si>
  <si>
    <t xml:space="preserve">Heat Transfer </t>
  </si>
  <si>
    <t xml:space="preserve">ME 311, EM 331, MATH 321 or consent </t>
  </si>
  <si>
    <t>ME 321</t>
  </si>
  <si>
    <t xml:space="preserve">Fundamentals of Machine Design </t>
  </si>
  <si>
    <t xml:space="preserve">ME 376/L </t>
  </si>
  <si>
    <t>ENGL 277</t>
  </si>
  <si>
    <t xml:space="preserve">Technical Writing in Engineering </t>
  </si>
  <si>
    <t xml:space="preserve">EE 302/L </t>
  </si>
  <si>
    <t xml:space="preserve">Basic Electrical Engineering II &amp; Lab </t>
  </si>
  <si>
    <t>EE 300/L</t>
  </si>
  <si>
    <t xml:space="preserve">EE 300/L </t>
  </si>
  <si>
    <t xml:space="preserve">Basic Electrical Engineering I &amp; Lab </t>
  </si>
  <si>
    <t>ME 421</t>
  </si>
  <si>
    <t xml:space="preserve">Design of Machine Elements </t>
  </si>
  <si>
    <t xml:space="preserve">ECON 202 </t>
  </si>
  <si>
    <t xml:space="preserve">Macroeconomics (SGR 3) </t>
  </si>
  <si>
    <t xml:space="preserve">STAT 381 </t>
  </si>
  <si>
    <t xml:space="preserve">Introduction to Probability &amp; Statistics </t>
  </si>
  <si>
    <t>ME 323</t>
  </si>
  <si>
    <t xml:space="preserve">Vibrations </t>
  </si>
  <si>
    <t xml:space="preserve">ME 479/L </t>
  </si>
  <si>
    <t xml:space="preserve">Mechanical Systems Design II and Lab </t>
  </si>
  <si>
    <t>ME 476</t>
  </si>
  <si>
    <t xml:space="preserve">Thermo-fluids Lab </t>
  </si>
  <si>
    <t>ME 451</t>
  </si>
  <si>
    <t xml:space="preserve">Automatic Controls </t>
  </si>
  <si>
    <t>ME 478</t>
  </si>
  <si>
    <t xml:space="preserve">Mechanical Systems Design I </t>
  </si>
  <si>
    <t>ME 452</t>
  </si>
  <si>
    <t xml:space="preserve">Dynamic Systems Lab </t>
  </si>
  <si>
    <t xml:space="preserve">SGR #3 </t>
  </si>
  <si>
    <t xml:space="preserve">Social Sciences/Diversity (SGR 3) </t>
  </si>
  <si>
    <t xml:space="preserve">Tech Electives </t>
  </si>
  <si>
    <t>SGR courses</t>
  </si>
  <si>
    <t>IGR courses</t>
  </si>
  <si>
    <t>Advanced Writing (AW)</t>
  </si>
  <si>
    <t>Totals</t>
  </si>
  <si>
    <t>Globalization (G)</t>
  </si>
  <si>
    <t>Information Subject to Change.  This checksheet is not a contract.</t>
  </si>
  <si>
    <t>System Gen Ed Requirements  (SGR) (30 credits, Complete First 2 Years)</t>
  </si>
  <si>
    <t xml:space="preserve">College of Engineering Requirements </t>
  </si>
  <si>
    <t>SGR Goal 1</t>
  </si>
  <si>
    <t>Written Communication (6 credits)</t>
  </si>
  <si>
    <t>GR</t>
  </si>
  <si>
    <t>Requirements for College/Major/Program/Other required courses</t>
  </si>
  <si>
    <t>SGR Goal 2</t>
  </si>
  <si>
    <t>Oral Communication (3 credits)</t>
  </si>
  <si>
    <t>SGR Goal 3</t>
  </si>
  <si>
    <t>Social Sciences/Diversity (2 Disciplines, 6 credits)</t>
  </si>
  <si>
    <t>SGR Goal 4</t>
  </si>
  <si>
    <t>Humanities and Arts/Diversity (2 Disciplines, 6 credits)</t>
  </si>
  <si>
    <t>SGR Goal 5</t>
  </si>
  <si>
    <t>Mathematics (3 credits)</t>
  </si>
  <si>
    <t>SGR Goal 6</t>
  </si>
  <si>
    <t>Natural Sciences (6 credits)</t>
  </si>
  <si>
    <t>Institutional Graduation Requirements (IGRs) (5 credits)</t>
  </si>
  <si>
    <t>IGR Goal 1</t>
  </si>
  <si>
    <t>IGR Goal 2</t>
  </si>
  <si>
    <t>Globalization Requirement</t>
  </si>
  <si>
    <t>Advanced Writing Requirement</t>
  </si>
  <si>
    <t>TOTAL CREDITS</t>
  </si>
  <si>
    <r>
      <rPr>
        <b/>
        <sz val="9"/>
        <color rgb="FFFF0000"/>
        <rFont val="Calibri"/>
        <family val="2"/>
      </rPr>
      <t>Prerequsites</t>
    </r>
    <r>
      <rPr>
        <b/>
        <sz val="9"/>
        <rFont val="Calibri"/>
        <family val="2"/>
      </rPr>
      <t>/Comments</t>
    </r>
  </si>
  <si>
    <t>Math 123 / minimum grade of "C"</t>
  </si>
  <si>
    <r>
      <t xml:space="preserve">Math 123 / </t>
    </r>
    <r>
      <rPr>
        <sz val="9"/>
        <rFont val="Calibri"/>
        <family val="2"/>
      </rPr>
      <t>minimum grade of "C"</t>
    </r>
  </si>
  <si>
    <t>EM 214/ minimum grade of "C"</t>
  </si>
  <si>
    <r>
      <t>EM 214/</t>
    </r>
    <r>
      <rPr>
        <sz val="9"/>
        <rFont val="Calibri"/>
        <family val="2"/>
      </rPr>
      <t xml:space="preserve"> minimum grade of "C"</t>
    </r>
  </si>
  <si>
    <r>
      <t xml:space="preserve">EM 214/ </t>
    </r>
    <r>
      <rPr>
        <sz val="9"/>
        <rFont val="Calibri"/>
        <family val="2"/>
      </rPr>
      <t>minimum grade of "C"</t>
    </r>
  </si>
  <si>
    <t>Mechanics of Materials</t>
  </si>
  <si>
    <t>Statics</t>
  </si>
  <si>
    <t>University Physics I &amp; Lab</t>
  </si>
  <si>
    <t xml:space="preserve">Calculus II </t>
  </si>
  <si>
    <t xml:space="preserve">Dynamics </t>
  </si>
  <si>
    <t xml:space="preserve">Thermodynamics I </t>
  </si>
  <si>
    <t xml:space="preserve">Fluid Mechanics </t>
  </si>
  <si>
    <t xml:space="preserve">Thermodynamics II </t>
  </si>
  <si>
    <t xml:space="preserve">MATH 123, CHEM 112/L </t>
  </si>
  <si>
    <t>EM 215, MATH 321, ME 311; minimum grade of "C"</t>
  </si>
  <si>
    <t>ME 311, MATH 321/ minimum grade of "C"</t>
  </si>
  <si>
    <t xml:space="preserve">ENGL 101, GE 109/L or consent </t>
  </si>
  <si>
    <t>MATH 125, PHYS 213</t>
  </si>
  <si>
    <t>Measurements &amp; Instrumentation &amp; Lab</t>
  </si>
  <si>
    <t>EM 321, ME 321</t>
  </si>
  <si>
    <t>ME 376, EM 331, ME 312, ME 415</t>
  </si>
  <si>
    <t>ME 421, Math 331 or Math 471</t>
  </si>
  <si>
    <t>Choose from list</t>
  </si>
  <si>
    <t>Tech Electives</t>
  </si>
  <si>
    <t>ABE 350-350L - Hydraulic and Pneumatic Systems and Lab Credits: 3</t>
  </si>
  <si>
    <t>CSC 130 - Visual Basic Programming (COM) Credits: 3</t>
  </si>
  <si>
    <t>OR CSC 150-150L - Computer Science I (COM) Credits: 3</t>
  </si>
  <si>
    <t>OR CSC 218 - Introduction to C/C++/Unix for Engineers Credits: 3</t>
  </si>
  <si>
    <t>ME 341-341L - Metallurgy and Lab Credits: 3</t>
  </si>
  <si>
    <t>ME 362 - Industrial Engineering Credits: 3</t>
  </si>
  <si>
    <t>ME 410 - Principles of HVAC Engineering Credits: 3</t>
  </si>
  <si>
    <t>ME 412 - Internal Combustion Engines Credits: 3 (D)</t>
  </si>
  <si>
    <t>ME 413 - Turbomachinery Credits: 3 (D)</t>
  </si>
  <si>
    <t>ME 414/514 - Air Pollution Control Credits: 3 (D)</t>
  </si>
  <si>
    <t>ME 417-417L/517-517L - Computer-Aided Engineering and Lab Credits: 3 (D)</t>
  </si>
  <si>
    <t>ME 438-438L - Machine Design-Case Studies and Lab Credits: 3 (D)</t>
  </si>
  <si>
    <t>ME 440/540 - Computer-Aided Design Credits: 3 (D)</t>
  </si>
  <si>
    <t>ME 491 - Independent Study Credits: (1-5) (D) (1-3 Credits fulfill the Technical Eelective requirement).</t>
  </si>
  <si>
    <t>ME 492/592 - Topics Credits: (1-5) (D)</t>
  </si>
  <si>
    <t>ME 494 - Internship Credits: (1-3) (D)</t>
  </si>
  <si>
    <t>ME 497 - Cooperative Education Credits: (1-3) (D)</t>
  </si>
  <si>
    <t>ME 498 - Undergraduate Scholarship/Research (COM) Credits: 1-3</t>
  </si>
  <si>
    <t>PHYS 331 - Introduction to Modern Physics (COM) Credits: 3</t>
  </si>
  <si>
    <t>NE 435 - Introduction to Nuclear Engineering Credits: 3</t>
  </si>
  <si>
    <t>Humanities/Arts Divertsity (SGR 4)</t>
  </si>
  <si>
    <r>
      <t xml:space="preserve">Placement or Math 115/ </t>
    </r>
    <r>
      <rPr>
        <sz val="9"/>
        <rFont val="Calibri"/>
        <family val="2"/>
      </rPr>
      <t>minimum grade of "C"</t>
    </r>
  </si>
  <si>
    <r>
      <rPr>
        <sz val="9"/>
        <color rgb="FFFF0000"/>
        <rFont val="Calibri"/>
        <family val="2"/>
      </rPr>
      <t>ME 311, MATH 321/</t>
    </r>
    <r>
      <rPr>
        <sz val="9"/>
        <rFont val="Calibri"/>
        <family val="2"/>
      </rPr>
      <t xml:space="preserve"> minimum grade of "C"</t>
    </r>
  </si>
  <si>
    <t>First Year Fall Courses</t>
  </si>
  <si>
    <t>First Year Spring Courses</t>
  </si>
  <si>
    <t>Second Year Fall Courses</t>
  </si>
  <si>
    <t>Third Year Fall Courses</t>
  </si>
  <si>
    <t>Third Year Spring Courses</t>
  </si>
  <si>
    <t>Fourth Year Fall Courses</t>
  </si>
  <si>
    <t>Fourth Year Spring Courses</t>
  </si>
  <si>
    <r>
      <t>The 15 credits of technical electives may be chosen from the following list. At least two courses must be in design</t>
    </r>
    <r>
      <rPr>
        <b/>
        <sz val="10"/>
        <rFont val="Calibri"/>
        <family val="2"/>
        <scheme val="minor"/>
      </rPr>
      <t>, identified by a (D).</t>
    </r>
    <r>
      <rPr>
        <sz val="10"/>
        <rFont val="Calibri"/>
        <family val="2"/>
        <scheme val="minor"/>
      </rPr>
      <t xml:space="preserve"> At least three of the electives must have the ME prefix. Courses not listed may qualify as technical electives with departmental approval.</t>
    </r>
  </si>
  <si>
    <t>(Must have a different prefix than the courses used to meet SGR 3, 4 and 6)</t>
  </si>
  <si>
    <t xml:space="preserve">Cultural Awareness and Social and Environmental Responsibility         </t>
  </si>
  <si>
    <t>Sample 4 Year Plan</t>
  </si>
  <si>
    <r>
      <t xml:space="preserve">PHYS 211/L &amp; EM 215/ </t>
    </r>
    <r>
      <rPr>
        <sz val="9"/>
        <rFont val="Calibri"/>
        <family val="2"/>
      </rPr>
      <t>minimum grade of "C"</t>
    </r>
  </si>
  <si>
    <t>EM 215, EM 321, Math 331 or Math 471</t>
  </si>
  <si>
    <t xml:space="preserve">Engl 277, Co-reqs: EM 321, EM 331 </t>
  </si>
  <si>
    <t>ME 442/542  Applications of CFD – 3 cr</t>
  </si>
  <si>
    <t>Major Courses</t>
  </si>
  <si>
    <t>First Year Seminar</t>
  </si>
  <si>
    <t>Bachelor of Science in Mechanical Engineering (Fall 2015)</t>
  </si>
  <si>
    <t>2015-2016 Undergraduate Catalog Requirements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</si>
  <si>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</si>
  <si>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</si>
  <si>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</si>
  <si>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</si>
  <si>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</si>
  <si>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</si>
  <si>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</si>
  <si>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</si>
  <si>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</si>
  <si>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</si>
  <si>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</si>
  <si>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</si>
  <si>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</si>
  <si>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</si>
  <si>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</si>
  <si>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</si>
  <si>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</si>
  <si>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</si>
  <si>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GE 231</t>
  </si>
  <si>
    <t>ME 121/L</t>
  </si>
  <si>
    <t>Production and Fabrication Processes</t>
  </si>
  <si>
    <t>ME 212/L</t>
  </si>
  <si>
    <t>Mechanical Engineering Design Technologies</t>
  </si>
  <si>
    <t>Math 115 or consent</t>
  </si>
  <si>
    <t>ME 230/L</t>
  </si>
  <si>
    <t>Engineering Design Methods</t>
  </si>
  <si>
    <t>EM 214, ME 121/121L, ME 212/212L</t>
  </si>
  <si>
    <t xml:space="preserve">MATH 123, CHEM 112/112L </t>
  </si>
  <si>
    <t xml:space="preserve">PHYS 211/211L </t>
  </si>
  <si>
    <r>
      <rPr>
        <sz val="9"/>
        <color rgb="FFFF0000"/>
        <rFont val="Calibri"/>
        <family val="2"/>
      </rPr>
      <t>Math 115 /</t>
    </r>
    <r>
      <rPr>
        <sz val="9"/>
        <rFont val="Calibri"/>
        <family val="2"/>
      </rPr>
      <t xml:space="preserve"> or consent</t>
    </r>
  </si>
  <si>
    <t>Second Year Spring Courses</t>
  </si>
  <si>
    <t>Visual Basic Programming</t>
  </si>
  <si>
    <t>Computer Science I and Lab</t>
  </si>
  <si>
    <t>Introduction to C/C++/Unix for Engineers</t>
  </si>
  <si>
    <t>CSC 130*</t>
  </si>
  <si>
    <t>CSC 150/150L*</t>
  </si>
  <si>
    <t>CSC 218 *</t>
  </si>
  <si>
    <t>=choose only one, * = technical elective credits</t>
  </si>
  <si>
    <t xml:space="preserve">ME 121/L </t>
  </si>
  <si>
    <t>Technology, Society, and Ethics (IGR 2)</t>
  </si>
  <si>
    <t xml:space="preserve"> </t>
  </si>
  <si>
    <t>MATH 321 (or MATH 225)</t>
  </si>
  <si>
    <t>MATH 331 (or 471)</t>
  </si>
  <si>
    <t>Adanced Engineering Math (or Numerical Analysis)</t>
  </si>
  <si>
    <r>
      <rPr>
        <sz val="9"/>
        <color rgb="FFFF0000"/>
        <rFont val="Calibri"/>
        <family val="2"/>
      </rPr>
      <t>EM 215,</t>
    </r>
    <r>
      <rPr>
        <sz val="9"/>
        <rFont val="Calibri"/>
        <family val="2"/>
      </rPr>
      <t xml:space="preserve"> minimum grade of "C"</t>
    </r>
  </si>
  <si>
    <t xml:space="preserve">EE 300/l or consent, Math 331 or Math 471 </t>
  </si>
  <si>
    <t>PHYS 211/L &amp; EM 215/ minimum grade of "C"</t>
  </si>
  <si>
    <t>GE 310 - Geometric Dimensioning and Tolerancing Credits: 2</t>
  </si>
  <si>
    <t>ME 416/516 - Renewable Energy Systems</t>
  </si>
  <si>
    <t>ME 418/518 - Design of Thermal Systems Credits: 3 (D)</t>
  </si>
  <si>
    <t>ME 431/531 - Aerodynamics Credits: 3 (D)</t>
  </si>
  <si>
    <t>ME 433/533-433L/533L - Non-Destructive Testing and Evaluation and Lab</t>
  </si>
  <si>
    <t>ME 437/537 - Gas Dynamics I Credits: 3</t>
  </si>
  <si>
    <t>ME 439/539-439/539L - HVAC System Design and Lab Credits: 3 (D)</t>
  </si>
  <si>
    <t>ME 461/561 - Analysis and Design of Industrial Systems Credits: 3 (D)</t>
  </si>
  <si>
    <t>ECON 202</t>
  </si>
  <si>
    <t>Macroeconomics</t>
  </si>
  <si>
    <t>Technology, Society, and Ethics</t>
  </si>
  <si>
    <t>PHYS 211/L , MATH 123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</si>
</sst>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9"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u/>
      <sz val="9"/>
      <name val="Calibri"/>
      <family val="2"/>
    </font>
    <font>
      <sz val="11"/>
      <color theme="1"/>
      <name val="Calibri"/>
      <family val="2"/>
    </font>
    <font>
      <b/>
      <sz val="9"/>
      <color rgb="FFFF0000"/>
      <name val="Calibri"/>
      <family val="2"/>
    </font>
    <font>
      <sz val="9"/>
      <color rgb="FFFF0000"/>
      <name val="Calibri"/>
      <family val="2"/>
    </font>
    <font>
      <sz val="10"/>
      <color theme="1"/>
      <name val="Calibri"/>
      <family val="2"/>
    </font>
    <font>
      <sz val="10"/>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sz val="12"/>
      <color rgb="FFFF0000"/>
      <name val="Calibri"/>
      <family val="2"/>
    </font>
    <font>
      <sz val="11"/>
      <color theme="10"/>
      <name val="Calibri"/>
      <family val="2"/>
      <scheme val="minor"/>
    </font>
    <font>
      <sz val="9"/>
      <color theme="1"/>
      <name val="Calibri"/>
      <family val="2"/>
      <scheme val="minor"/>
    </font>
    <font>
      <b/>
      <sz val="9"/>
      <color theme="1"/>
      <name val="Calibri"/>
      <family val="2"/>
      <scheme val="minor"/>
    </font>
    <font>
      <b/>
      <u/>
      <sz val="9"/>
      <name val="Calibri"/>
      <family val="2"/>
      <scheme val="minor"/>
    </font>
    <font>
      <sz val="9"/>
      <color rgb="FF000000"/>
      <name val="Calibri"/>
      <family val="2"/>
    </font>
    <font>
      <sz val="10"/>
      <color theme="1"/>
      <name val="Calibri"/>
      <family val="2"/>
      <scheme val="minor"/>
    </font>
    <font>
      <b/>
      <sz val="10"/>
      <color rgb="FF000000"/>
      <name val="Calibri"/>
      <family val="2"/>
    </font>
    <font>
      <u/>
      <sz val="10"/>
      <color theme="10"/>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i/>
      <sz val="11"/>
      <color theme="1"/>
      <name val="Calibri"/>
      <family val="2"/>
      <scheme val="minor"/>
    </font>
  </fonts>
  <fills count="17">
    <fill>
      <patternFill patternType="none"/>
    </fill>
    <fill>
      <patternFill patternType="gray125"/>
    </fill>
    <fill>
      <patternFill patternType="solid">
        <fgColor rgb="FFFFFF99"/>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3" tint="0.79998168889431442"/>
        <bgColor rgb="FF000000"/>
      </patternFill>
    </fill>
    <fill>
      <patternFill patternType="solid">
        <fgColor theme="7" tint="0.79998168889431442"/>
        <bgColor rgb="FF000000"/>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180">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7" fillId="0" borderId="0" xfId="2" applyFont="1" applyFill="1" applyBorder="1" applyAlignment="1">
      <alignment horizontal="center"/>
    </xf>
    <xf numFmtId="0" fontId="9" fillId="0" borderId="0" xfId="2" applyFont="1" applyFill="1" applyBorder="1" applyAlignment="1">
      <alignment horizontal="center"/>
    </xf>
    <xf numFmtId="0" fontId="10" fillId="0" borderId="0" xfId="2" applyFont="1" applyFill="1" applyBorder="1" applyAlignment="1">
      <alignment horizontal="center"/>
    </xf>
    <xf numFmtId="0" fontId="9" fillId="0" borderId="3" xfId="2" applyFont="1" applyFill="1" applyBorder="1" applyAlignment="1">
      <alignment horizontal="left"/>
    </xf>
    <xf numFmtId="0" fontId="6" fillId="0" borderId="3" xfId="2" applyFont="1" applyFill="1" applyBorder="1" applyAlignment="1">
      <alignment horizontal="center"/>
    </xf>
    <xf numFmtId="0" fontId="6" fillId="0" borderId="4" xfId="2" applyFont="1" applyFill="1" applyBorder="1" applyAlignment="1">
      <alignment horizontal="center"/>
    </xf>
    <xf numFmtId="0" fontId="6" fillId="0" borderId="13" xfId="2" applyFont="1" applyFill="1" applyBorder="1" applyAlignment="1">
      <alignment horizontal="left"/>
    </xf>
    <xf numFmtId="0" fontId="6" fillId="0" borderId="10" xfId="2" applyFont="1" applyFill="1" applyBorder="1" applyAlignment="1">
      <alignment horizontal="center"/>
    </xf>
    <xf numFmtId="0" fontId="6" fillId="0" borderId="14" xfId="2" applyFont="1" applyFill="1" applyBorder="1" applyAlignment="1">
      <alignment horizontal="center"/>
    </xf>
    <xf numFmtId="0" fontId="6" fillId="0" borderId="8" xfId="2" applyFont="1" applyFill="1" applyBorder="1" applyAlignment="1">
      <alignment horizontal="left"/>
    </xf>
    <xf numFmtId="0" fontId="6" fillId="0" borderId="8" xfId="2" applyFont="1" applyFill="1" applyBorder="1" applyAlignment="1">
      <alignment horizontal="center"/>
    </xf>
    <xf numFmtId="0" fontId="6" fillId="0" borderId="15" xfId="2" applyFont="1" applyFill="1" applyBorder="1" applyAlignment="1">
      <alignment horizontal="center"/>
    </xf>
    <xf numFmtId="0" fontId="6" fillId="0" borderId="3" xfId="2" applyFont="1" applyFill="1" applyBorder="1" applyAlignment="1">
      <alignment horizontal="left"/>
    </xf>
    <xf numFmtId="0" fontId="6" fillId="0" borderId="15" xfId="2" applyFont="1" applyFill="1" applyBorder="1" applyAlignment="1">
      <alignment horizontal="left"/>
    </xf>
    <xf numFmtId="0" fontId="11" fillId="0" borderId="0" xfId="2" applyFont="1" applyFill="1" applyBorder="1" applyAlignment="1">
      <alignment horizontal="center"/>
    </xf>
    <xf numFmtId="0" fontId="6" fillId="0" borderId="6" xfId="2" applyFont="1" applyFill="1" applyBorder="1" applyAlignment="1">
      <alignment horizontal="center"/>
    </xf>
    <xf numFmtId="0" fontId="6" fillId="0" borderId="12" xfId="2" applyFont="1" applyFill="1" applyBorder="1" applyAlignment="1">
      <alignment horizontal="center"/>
    </xf>
    <xf numFmtId="0" fontId="6" fillId="0" borderId="11" xfId="2" applyFont="1" applyFill="1" applyBorder="1" applyAlignment="1">
      <alignment horizontal="center"/>
    </xf>
    <xf numFmtId="0" fontId="6" fillId="0" borderId="7" xfId="2" applyFont="1" applyFill="1" applyBorder="1" applyAlignment="1">
      <alignment horizontal="center"/>
    </xf>
    <xf numFmtId="0" fontId="4" fillId="0" borderId="0" xfId="2" applyFont="1" applyFill="1" applyBorder="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7" fillId="0" borderId="0" xfId="0" applyFont="1" applyFill="1" applyBorder="1"/>
    <xf numFmtId="0" fontId="8" fillId="0" borderId="0" xfId="0" applyFont="1" applyFill="1" applyBorder="1" applyAlignment="1">
      <alignment horizontal="center"/>
    </xf>
    <xf numFmtId="0" fontId="9" fillId="0" borderId="0" xfId="0" applyFont="1" applyFill="1" applyBorder="1"/>
    <xf numFmtId="0" fontId="12" fillId="0" borderId="8" xfId="0" quotePrefix="1" applyFont="1" applyFill="1" applyBorder="1" applyAlignment="1">
      <alignment horizontal="center"/>
    </xf>
    <xf numFmtId="0" fontId="12" fillId="0" borderId="8" xfId="0" applyFont="1" applyFill="1" applyBorder="1" applyAlignment="1">
      <alignment horizontal="center"/>
    </xf>
    <xf numFmtId="0" fontId="6" fillId="0" borderId="0" xfId="1" applyFont="1" applyFill="1" applyBorder="1" applyAlignment="1">
      <alignment horizontal="center"/>
    </xf>
    <xf numFmtId="0" fontId="6" fillId="0" borderId="9" xfId="0" applyFont="1" applyFill="1" applyBorder="1"/>
    <xf numFmtId="0" fontId="12" fillId="0" borderId="8" xfId="1" quotePrefix="1" applyFont="1" applyFill="1" applyBorder="1" applyAlignment="1">
      <alignment horizontal="center"/>
    </xf>
    <xf numFmtId="0" fontId="12" fillId="0" borderId="8" xfId="1" applyFont="1" applyFill="1" applyBorder="1" applyAlignment="1">
      <alignment horizontal="center"/>
    </xf>
    <xf numFmtId="0" fontId="6" fillId="0" borderId="3" xfId="0" applyFont="1" applyFill="1" applyBorder="1" applyAlignment="1">
      <alignment horizontal="left"/>
    </xf>
    <xf numFmtId="0" fontId="6" fillId="0" borderId="3" xfId="0" applyFont="1" applyFill="1" applyBorder="1" applyAlignment="1">
      <alignment horizontal="center"/>
    </xf>
    <xf numFmtId="0" fontId="6" fillId="0" borderId="4" xfId="0" applyFont="1" applyFill="1" applyBorder="1"/>
    <xf numFmtId="0" fontId="13" fillId="0" borderId="0" xfId="0" applyFont="1" applyFill="1" applyBorder="1"/>
    <xf numFmtId="0" fontId="13" fillId="0" borderId="0" xfId="0" applyFont="1" applyFill="1" applyBorder="1" applyAlignment="1">
      <alignment horizontal="center"/>
    </xf>
    <xf numFmtId="0" fontId="13" fillId="0" borderId="0" xfId="0" quotePrefix="1" applyFont="1" applyFill="1" applyBorder="1" applyAlignment="1">
      <alignment horizontal="center"/>
    </xf>
    <xf numFmtId="0" fontId="15" fillId="0" borderId="3" xfId="2" quotePrefix="1" applyFont="1" applyFill="1" applyBorder="1" applyAlignment="1">
      <alignment horizontal="left"/>
    </xf>
    <xf numFmtId="0" fontId="6" fillId="6" borderId="3" xfId="1" applyFont="1" applyFill="1" applyBorder="1" applyAlignment="1">
      <alignment horizontal="center"/>
    </xf>
    <xf numFmtId="0" fontId="16" fillId="0" borderId="0" xfId="0" applyFont="1" applyFill="1" applyBorder="1"/>
    <xf numFmtId="0" fontId="16" fillId="0" borderId="0" xfId="0" applyFont="1" applyFill="1" applyBorder="1" applyAlignment="1">
      <alignment horizontal="center"/>
    </xf>
    <xf numFmtId="0" fontId="17" fillId="0" borderId="0" xfId="0" applyFont="1" applyFill="1" applyBorder="1"/>
    <xf numFmtId="0" fontId="16" fillId="0" borderId="0" xfId="0" quotePrefix="1" applyFont="1" applyFill="1" applyBorder="1" applyAlignment="1">
      <alignment horizontal="center"/>
    </xf>
    <xf numFmtId="0" fontId="16" fillId="0" borderId="0" xfId="0" quotePrefix="1" applyFont="1" applyFill="1" applyBorder="1"/>
    <xf numFmtId="16" fontId="16" fillId="0" borderId="0" xfId="0" applyNumberFormat="1" applyFont="1" applyFill="1" applyBorder="1"/>
    <xf numFmtId="16" fontId="16" fillId="0" borderId="0" xfId="0" quotePrefix="1" applyNumberFormat="1" applyFont="1" applyFill="1" applyBorder="1" applyAlignment="1">
      <alignment horizontal="center"/>
    </xf>
    <xf numFmtId="0" fontId="8" fillId="0" borderId="0" xfId="0" applyFont="1" applyFill="1" applyBorder="1"/>
    <xf numFmtId="0" fontId="8" fillId="0" borderId="0" xfId="0" quotePrefix="1" applyFont="1" applyFill="1" applyBorder="1"/>
    <xf numFmtId="0" fontId="17" fillId="0" borderId="0" xfId="0" quotePrefix="1" applyFont="1" applyFill="1" applyBorder="1"/>
    <xf numFmtId="16" fontId="17" fillId="0" borderId="0" xfId="0" applyNumberFormat="1" applyFont="1" applyFill="1" applyBorder="1"/>
    <xf numFmtId="0" fontId="23" fillId="0" borderId="0" xfId="2" applyFont="1" applyFill="1" applyAlignment="1">
      <alignment horizontal="left"/>
    </xf>
    <xf numFmtId="0" fontId="23" fillId="0" borderId="0" xfId="2" applyFont="1" applyFill="1"/>
    <xf numFmtId="0" fontId="25" fillId="0" borderId="0" xfId="0" applyFont="1" applyFill="1" applyBorder="1"/>
    <xf numFmtId="0" fontId="26" fillId="0" borderId="0" xfId="0" applyFont="1" applyFill="1" applyBorder="1"/>
    <xf numFmtId="0" fontId="25" fillId="0" borderId="0" xfId="0" applyFont="1" applyFill="1" applyBorder="1" applyAlignment="1">
      <alignment horizontal="center"/>
    </xf>
    <xf numFmtId="0" fontId="15" fillId="0" borderId="3" xfId="2" applyNumberFormat="1" applyFont="1" applyFill="1" applyBorder="1" applyAlignment="1">
      <alignment horizontal="left"/>
    </xf>
    <xf numFmtId="0" fontId="15" fillId="0" borderId="3" xfId="2" applyFont="1" applyFill="1" applyBorder="1" applyAlignment="1">
      <alignment horizontal="left"/>
    </xf>
    <xf numFmtId="0" fontId="9" fillId="0" borderId="3" xfId="2" applyFont="1" applyFill="1" applyBorder="1" applyAlignment="1">
      <alignment horizontal="center"/>
    </xf>
    <xf numFmtId="0" fontId="6" fillId="9" borderId="3" xfId="2" applyFont="1" applyFill="1" applyBorder="1" applyAlignment="1">
      <alignment horizontal="left"/>
    </xf>
    <xf numFmtId="0" fontId="6" fillId="8" borderId="3" xfId="2" applyFont="1" applyFill="1" applyBorder="1" applyAlignment="1">
      <alignment horizontal="left"/>
    </xf>
    <xf numFmtId="0" fontId="6" fillId="8" borderId="3" xfId="2" applyFont="1" applyFill="1" applyBorder="1" applyAlignment="1">
      <alignment horizontal="center"/>
    </xf>
    <xf numFmtId="0" fontId="6" fillId="8" borderId="3" xfId="2" quotePrefix="1" applyFont="1" applyFill="1" applyBorder="1" applyAlignment="1">
      <alignment horizontal="left"/>
    </xf>
    <xf numFmtId="0" fontId="6" fillId="8" borderId="4" xfId="2" applyFont="1" applyFill="1" applyBorder="1" applyAlignment="1">
      <alignment horizontal="center"/>
    </xf>
    <xf numFmtId="0" fontId="6" fillId="8" borderId="11" xfId="2" applyFont="1" applyFill="1" applyBorder="1" applyAlignment="1">
      <alignment horizontal="center"/>
    </xf>
    <xf numFmtId="0" fontId="6" fillId="8" borderId="3" xfId="0" applyFont="1" applyFill="1" applyBorder="1" applyAlignment="1">
      <alignment horizontal="center"/>
    </xf>
    <xf numFmtId="0" fontId="6" fillId="10" borderId="3" xfId="2" applyFont="1" applyFill="1" applyBorder="1" applyAlignment="1">
      <alignment horizontal="center"/>
    </xf>
    <xf numFmtId="0" fontId="27" fillId="0" borderId="0" xfId="3" applyFont="1"/>
    <xf numFmtId="0" fontId="18" fillId="0" borderId="0" xfId="0" applyFont="1" applyAlignment="1">
      <alignment horizontal="right"/>
    </xf>
    <xf numFmtId="164" fontId="24" fillId="0" borderId="0" xfId="2" applyNumberFormat="1" applyFont="1" applyFill="1" applyBorder="1" applyAlignment="1">
      <alignment horizontal="center"/>
    </xf>
    <xf numFmtId="0" fontId="12" fillId="0" borderId="0" xfId="0" applyFont="1" applyFill="1" applyBorder="1" applyAlignment="1">
      <alignment horizontal="center"/>
    </xf>
    <xf numFmtId="0" fontId="6" fillId="2" borderId="3" xfId="0" applyFont="1" applyFill="1" applyBorder="1" applyAlignment="1">
      <alignment horizontal="left"/>
    </xf>
    <xf numFmtId="0" fontId="6" fillId="2" borderId="3" xfId="0" applyFont="1" applyFill="1" applyBorder="1" applyAlignment="1">
      <alignment horizontal="center"/>
    </xf>
    <xf numFmtId="0" fontId="6" fillId="9" borderId="3" xfId="0" applyFont="1" applyFill="1" applyBorder="1" applyAlignment="1">
      <alignment horizontal="left"/>
    </xf>
    <xf numFmtId="0" fontId="6" fillId="9" borderId="3" xfId="0" applyFont="1" applyFill="1" applyBorder="1" applyAlignment="1">
      <alignment horizontal="center"/>
    </xf>
    <xf numFmtId="0" fontId="6" fillId="0" borderId="0" xfId="1" applyFont="1" applyFill="1" applyBorder="1" applyAlignment="1">
      <alignment horizontal="left"/>
    </xf>
    <xf numFmtId="0" fontId="9" fillId="0" borderId="0" xfId="1" applyFont="1" applyFill="1" applyBorder="1" applyAlignment="1">
      <alignment horizontal="left"/>
    </xf>
    <xf numFmtId="0" fontId="18" fillId="0" borderId="0" xfId="0" applyFont="1" applyAlignment="1">
      <alignment horizontal="center"/>
    </xf>
    <xf numFmtId="0" fontId="18" fillId="0" borderId="0" xfId="2" applyFont="1" applyFill="1" applyAlignment="1">
      <alignment horizontal="center"/>
    </xf>
    <xf numFmtId="0" fontId="30" fillId="0" borderId="0" xfId="0" applyFont="1" applyFill="1" applyBorder="1" applyAlignment="1">
      <alignment horizontal="center"/>
    </xf>
    <xf numFmtId="0" fontId="6" fillId="12" borderId="3" xfId="0" applyFont="1" applyFill="1" applyBorder="1" applyAlignment="1">
      <alignment horizontal="left"/>
    </xf>
    <xf numFmtId="0" fontId="6" fillId="13" borderId="3" xfId="0" applyFont="1" applyFill="1" applyBorder="1" applyAlignment="1">
      <alignment horizontal="left"/>
    </xf>
    <xf numFmtId="0" fontId="6" fillId="12" borderId="3" xfId="0" applyFont="1" applyFill="1" applyBorder="1" applyAlignment="1">
      <alignment horizontal="center"/>
    </xf>
    <xf numFmtId="0" fontId="6" fillId="13" borderId="3" xfId="0" applyFont="1" applyFill="1" applyBorder="1" applyAlignment="1">
      <alignment horizontal="center"/>
    </xf>
    <xf numFmtId="0" fontId="20" fillId="0" borderId="0" xfId="2" applyFont="1" applyAlignment="1">
      <alignment horizontal="left"/>
    </xf>
    <xf numFmtId="0" fontId="21" fillId="0" borderId="1" xfId="2" applyFont="1" applyBorder="1" applyAlignment="1">
      <alignment horizontal="left"/>
    </xf>
    <xf numFmtId="0" fontId="21" fillId="0" borderId="0" xfId="2" applyFont="1" applyBorder="1" applyAlignment="1">
      <alignment horizontal="left"/>
    </xf>
    <xf numFmtId="0" fontId="28" fillId="0" borderId="0" xfId="0" applyFont="1" applyAlignment="1">
      <alignment horizontal="left"/>
    </xf>
    <xf numFmtId="0" fontId="29" fillId="0" borderId="0" xfId="0" applyFont="1" applyAlignment="1">
      <alignment horizontal="left"/>
    </xf>
    <xf numFmtId="0" fontId="12" fillId="0" borderId="0" xfId="0" applyFont="1" applyFill="1" applyBorder="1" applyAlignment="1">
      <alignment horizontal="left"/>
    </xf>
    <xf numFmtId="0" fontId="6" fillId="10" borderId="3" xfId="2" applyFont="1" applyFill="1" applyBorder="1" applyAlignment="1">
      <alignment horizontal="left"/>
    </xf>
    <xf numFmtId="0" fontId="9" fillId="0" borderId="0" xfId="2" applyFont="1" applyFill="1" applyBorder="1" applyAlignment="1">
      <alignment horizontal="left"/>
    </xf>
    <xf numFmtId="0" fontId="6" fillId="0" borderId="12" xfId="2" applyFont="1" applyFill="1" applyBorder="1" applyAlignment="1">
      <alignment horizontal="left"/>
    </xf>
    <xf numFmtId="0" fontId="6" fillId="8" borderId="3" xfId="0" applyFont="1" applyFill="1" applyBorder="1" applyAlignment="1">
      <alignment horizontal="left"/>
    </xf>
    <xf numFmtId="0" fontId="6" fillId="0" borderId="0" xfId="2" quotePrefix="1" applyFont="1" applyFill="1" applyBorder="1" applyAlignment="1">
      <alignment horizontal="left"/>
    </xf>
    <xf numFmtId="0" fontId="6" fillId="8" borderId="3" xfId="3" applyFont="1" applyFill="1" applyBorder="1" applyAlignment="1">
      <alignment horizontal="left"/>
    </xf>
    <xf numFmtId="0" fontId="6" fillId="0" borderId="12" xfId="2" quotePrefix="1" applyFont="1" applyFill="1" applyBorder="1" applyAlignment="1">
      <alignment horizontal="left"/>
    </xf>
    <xf numFmtId="0" fontId="6" fillId="0" borderId="8" xfId="2" quotePrefix="1" applyFont="1" applyFill="1" applyBorder="1" applyAlignment="1">
      <alignment horizontal="left"/>
    </xf>
    <xf numFmtId="0" fontId="6" fillId="2" borderId="0" xfId="2" applyFont="1" applyFill="1" applyBorder="1" applyAlignment="1">
      <alignment horizontal="left"/>
    </xf>
    <xf numFmtId="0" fontId="6" fillId="4" borderId="0" xfId="2" applyFont="1" applyFill="1" applyBorder="1" applyAlignment="1">
      <alignment horizontal="left"/>
    </xf>
    <xf numFmtId="0" fontId="22" fillId="0" borderId="0" xfId="2" applyFont="1" applyBorder="1" applyAlignment="1">
      <alignment horizontal="left"/>
    </xf>
    <xf numFmtId="0" fontId="7" fillId="0" borderId="0" xfId="2" applyFont="1" applyAlignment="1">
      <alignment horizontal="left" wrapText="1"/>
    </xf>
    <xf numFmtId="2" fontId="19" fillId="0" borderId="2" xfId="2" applyNumberFormat="1" applyFont="1" applyBorder="1" applyAlignment="1">
      <alignment horizontal="left"/>
    </xf>
    <xf numFmtId="2" fontId="19" fillId="0" borderId="0" xfId="2" applyNumberFormat="1" applyFont="1" applyBorder="1" applyAlignment="1">
      <alignment horizontal="left"/>
    </xf>
    <xf numFmtId="0" fontId="6" fillId="8" borderId="0" xfId="0" applyFont="1" applyFill="1" applyBorder="1" applyAlignment="1">
      <alignment horizontal="left"/>
    </xf>
    <xf numFmtId="0" fontId="9" fillId="0" borderId="5" xfId="2" applyFont="1" applyFill="1" applyBorder="1" applyAlignment="1">
      <alignment horizontal="left"/>
    </xf>
    <xf numFmtId="0" fontId="6" fillId="3" borderId="0" xfId="2" applyFont="1" applyFill="1" applyBorder="1" applyAlignment="1">
      <alignment horizontal="left"/>
    </xf>
    <xf numFmtId="0" fontId="6" fillId="5" borderId="0" xfId="2" applyFont="1" applyFill="1" applyBorder="1" applyAlignment="1">
      <alignment horizontal="left"/>
    </xf>
    <xf numFmtId="0" fontId="28" fillId="9" borderId="0" xfId="0" applyFont="1" applyFill="1" applyAlignment="1">
      <alignment horizontal="left"/>
    </xf>
    <xf numFmtId="0" fontId="31" fillId="2" borderId="0" xfId="2" applyFont="1" applyFill="1" applyBorder="1" applyAlignment="1">
      <alignment horizontal="left"/>
    </xf>
    <xf numFmtId="0" fontId="31" fillId="0" borderId="0" xfId="2" applyFont="1" applyFill="1" applyBorder="1" applyAlignment="1">
      <alignment horizontal="left"/>
    </xf>
    <xf numFmtId="0" fontId="31" fillId="0" borderId="0" xfId="2" applyFont="1" applyFill="1" applyBorder="1" applyAlignment="1">
      <alignment horizontal="center"/>
    </xf>
    <xf numFmtId="0" fontId="6" fillId="7" borderId="3" xfId="0" applyFont="1" applyFill="1" applyBorder="1" applyAlignment="1">
      <alignment horizontal="center"/>
    </xf>
    <xf numFmtId="0" fontId="28" fillId="8" borderId="3" xfId="0" applyFont="1" applyFill="1" applyBorder="1"/>
    <xf numFmtId="0" fontId="28" fillId="9" borderId="3" xfId="0" applyFont="1" applyFill="1" applyBorder="1" applyAlignment="1">
      <alignment horizontal="left"/>
    </xf>
    <xf numFmtId="0" fontId="6" fillId="0" borderId="17" xfId="2" applyFont="1" applyFill="1" applyBorder="1" applyAlignment="1">
      <alignment horizontal="left"/>
    </xf>
    <xf numFmtId="0" fontId="6" fillId="0" borderId="18" xfId="2" applyFont="1" applyFill="1" applyBorder="1" applyAlignment="1">
      <alignment horizontal="center"/>
    </xf>
    <xf numFmtId="0" fontId="28" fillId="0" borderId="3" xfId="0" applyFont="1" applyBorder="1" applyAlignment="1">
      <alignment horizontal="left"/>
    </xf>
    <xf numFmtId="0" fontId="32" fillId="0" borderId="0" xfId="0" applyFont="1"/>
    <xf numFmtId="0" fontId="33" fillId="0" borderId="0" xfId="0" applyFont="1" applyFill="1" applyBorder="1" applyAlignment="1">
      <alignment horizontal="center"/>
    </xf>
    <xf numFmtId="0" fontId="34" fillId="0" borderId="0" xfId="3" applyFont="1" applyAlignment="1">
      <alignment horizontal="left" vertical="center" indent="3"/>
    </xf>
    <xf numFmtId="0" fontId="32" fillId="0" borderId="0" xfId="0" applyFont="1" applyBorder="1" applyAlignment="1">
      <alignment horizontal="left"/>
    </xf>
    <xf numFmtId="0" fontId="4" fillId="0" borderId="0" xfId="2" applyFont="1" applyFill="1" applyBorder="1" applyAlignment="1">
      <alignment horizontal="center"/>
    </xf>
    <xf numFmtId="0" fontId="6" fillId="0" borderId="0" xfId="1" applyFont="1" applyFill="1" applyBorder="1" applyAlignment="1">
      <alignment vertical="top"/>
    </xf>
    <xf numFmtId="0" fontId="7" fillId="0" borderId="0" xfId="0" applyFont="1" applyFill="1" applyBorder="1" applyAlignment="1">
      <alignment horizontal="left"/>
    </xf>
    <xf numFmtId="0" fontId="20" fillId="0" borderId="0" xfId="4" applyFont="1" applyAlignment="1">
      <alignment horizontal="right"/>
    </xf>
    <xf numFmtId="0" fontId="21" fillId="0" borderId="1" xfId="4" applyFont="1" applyBorder="1"/>
    <xf numFmtId="0" fontId="20" fillId="0" borderId="0" xfId="4" applyFont="1" applyBorder="1" applyAlignment="1">
      <alignment horizontal="right" wrapText="1"/>
    </xf>
    <xf numFmtId="0" fontId="0" fillId="0" borderId="2" xfId="0" applyBorder="1" applyAlignment="1">
      <alignment horizontal="center"/>
    </xf>
    <xf numFmtId="0" fontId="38" fillId="0" borderId="10" xfId="0" applyFont="1" applyBorder="1"/>
    <xf numFmtId="0" fontId="38" fillId="0" borderId="10" xfId="0" applyFont="1" applyBorder="1" applyAlignment="1">
      <alignment horizontal="center"/>
    </xf>
    <xf numFmtId="0" fontId="0" fillId="0" borderId="10" xfId="0" applyBorder="1"/>
    <xf numFmtId="0" fontId="0" fillId="0" borderId="10" xfId="0" applyBorder="1" applyAlignment="1">
      <alignment horizontal="center"/>
    </xf>
    <xf numFmtId="0" fontId="3" fillId="14" borderId="23" xfId="3" applyFill="1" applyBorder="1" applyAlignment="1">
      <alignment vertical="top"/>
    </xf>
    <xf numFmtId="0" fontId="0" fillId="14" borderId="24" xfId="0" applyFill="1" applyBorder="1"/>
    <xf numFmtId="0" fontId="0" fillId="14" borderId="25" xfId="0" applyFill="1" applyBorder="1" applyAlignment="1">
      <alignment horizontal="center"/>
    </xf>
    <xf numFmtId="0" fontId="0" fillId="0" borderId="0" xfId="0" applyAlignment="1">
      <alignment horizontal="center"/>
    </xf>
    <xf numFmtId="0" fontId="28" fillId="0" borderId="3" xfId="0" applyFont="1" applyFill="1" applyBorder="1" applyAlignment="1">
      <alignment horizontal="left"/>
    </xf>
    <xf numFmtId="0" fontId="6" fillId="0" borderId="3" xfId="3" applyFont="1" applyFill="1" applyBorder="1" applyAlignment="1">
      <alignment horizontal="left"/>
    </xf>
    <xf numFmtId="0" fontId="0" fillId="15" borderId="10" xfId="0" applyFill="1" applyBorder="1"/>
    <xf numFmtId="0" fontId="0" fillId="15" borderId="10" xfId="0" applyFill="1" applyBorder="1" applyAlignment="1">
      <alignment horizontal="center"/>
    </xf>
    <xf numFmtId="0" fontId="0" fillId="0" borderId="0" xfId="0" quotePrefix="1"/>
    <xf numFmtId="0" fontId="0" fillId="0" borderId="0" xfId="0" applyFill="1"/>
    <xf numFmtId="0" fontId="0" fillId="0" borderId="0" xfId="0" applyBorder="1" applyAlignment="1">
      <alignment horizontal="center"/>
    </xf>
    <xf numFmtId="0" fontId="0" fillId="15" borderId="0" xfId="0" applyFill="1" applyBorder="1"/>
    <xf numFmtId="0" fontId="0" fillId="0" borderId="0" xfId="0" quotePrefix="1" applyBorder="1"/>
    <xf numFmtId="0" fontId="15" fillId="0" borderId="3" xfId="2" quotePrefix="1" applyNumberFormat="1" applyFont="1" applyFill="1" applyBorder="1" applyAlignment="1">
      <alignment horizontal="left"/>
    </xf>
    <xf numFmtId="0" fontId="15" fillId="10" borderId="3" xfId="2" applyFont="1" applyFill="1" applyBorder="1" applyAlignment="1">
      <alignment horizontal="left"/>
    </xf>
    <xf numFmtId="0" fontId="6" fillId="6" borderId="3" xfId="0" applyFont="1" applyFill="1" applyBorder="1" applyAlignment="1">
      <alignment horizontal="left"/>
    </xf>
    <xf numFmtId="0" fontId="6" fillId="16" borderId="3" xfId="2" applyFont="1" applyFill="1" applyBorder="1" applyAlignment="1">
      <alignment horizontal="left"/>
    </xf>
    <xf numFmtId="0" fontId="28" fillId="16" borderId="3" xfId="0" applyFont="1" applyFill="1" applyBorder="1" applyAlignment="1">
      <alignment horizontal="left"/>
    </xf>
    <xf numFmtId="0" fontId="6" fillId="16" borderId="3" xfId="0" applyFont="1" applyFill="1" applyBorder="1" applyAlignment="1">
      <alignment horizontal="left"/>
    </xf>
    <xf numFmtId="0" fontId="6" fillId="12" borderId="0" xfId="2" applyFont="1" applyFill="1" applyBorder="1" applyAlignment="1">
      <alignment horizontal="left"/>
    </xf>
    <xf numFmtId="0" fontId="5" fillId="0" borderId="0" xfId="2" applyFont="1" applyFill="1" applyBorder="1" applyAlignment="1">
      <alignment horizontal="center"/>
    </xf>
    <xf numFmtId="0" fontId="4" fillId="0" borderId="0" xfId="2" applyFont="1" applyFill="1" applyBorder="1" applyAlignment="1">
      <alignment horizontal="center"/>
    </xf>
    <xf numFmtId="164" fontId="24" fillId="0" borderId="16" xfId="2" applyNumberFormat="1" applyFont="1" applyFill="1" applyBorder="1" applyAlignment="1">
      <alignment horizontal="center"/>
    </xf>
    <xf numFmtId="0" fontId="22" fillId="0" borderId="0" xfId="2" applyFont="1" applyAlignment="1">
      <alignment horizontal="right" wrapText="1"/>
    </xf>
    <xf numFmtId="0" fontId="0" fillId="0" borderId="0" xfId="0" applyAlignment="1"/>
    <xf numFmtId="0" fontId="22" fillId="0" borderId="16" xfId="2" applyFont="1" applyBorder="1" applyAlignment="1">
      <alignment horizontal="center"/>
    </xf>
    <xf numFmtId="0" fontId="0" fillId="0" borderId="16" xfId="0" applyBorder="1" applyAlignment="1">
      <alignment horizontal="center"/>
    </xf>
    <xf numFmtId="0" fontId="18" fillId="0" borderId="0" xfId="2" applyFont="1" applyFill="1" applyAlignment="1">
      <alignment horizontal="right"/>
    </xf>
    <xf numFmtId="0" fontId="18" fillId="0" borderId="0" xfId="0" applyFont="1" applyAlignment="1">
      <alignment horizontal="right"/>
    </xf>
    <xf numFmtId="0" fontId="19" fillId="0" borderId="0" xfId="0" applyFont="1" applyAlignment="1">
      <alignment horizontal="center"/>
    </xf>
    <xf numFmtId="0" fontId="21" fillId="0" borderId="0" xfId="0" applyFont="1" applyAlignment="1">
      <alignment vertical="top" wrapText="1"/>
    </xf>
    <xf numFmtId="0" fontId="35" fillId="11" borderId="19" xfId="0" applyFont="1" applyFill="1" applyBorder="1" applyAlignment="1">
      <alignment horizontal="left"/>
    </xf>
    <xf numFmtId="0" fontId="0" fillId="14" borderId="20" xfId="3" applyFont="1" applyFill="1" applyBorder="1" applyAlignment="1">
      <alignment vertical="top" wrapText="1"/>
    </xf>
    <xf numFmtId="0" fontId="36" fillId="14" borderId="21" xfId="3" applyFont="1" applyFill="1" applyBorder="1" applyAlignment="1">
      <alignment vertical="top"/>
    </xf>
    <xf numFmtId="0" fontId="36" fillId="14" borderId="22" xfId="3" applyFont="1" applyFill="1" applyBorder="1" applyAlignment="1">
      <alignment vertical="top"/>
    </xf>
    <xf numFmtId="0" fontId="37" fillId="0" borderId="0" xfId="0" applyFont="1" applyAlignment="1">
      <alignment horizontal="center"/>
    </xf>
    <xf numFmtId="0" fontId="35" fillId="0" borderId="0" xfId="0" applyFont="1" applyAlignment="1">
      <alignment horizontal="center"/>
    </xf>
    <xf numFmtId="0" fontId="0" fillId="0" borderId="0" xfId="0" applyFont="1" applyAlignment="1">
      <alignment horizontal="left" vertical="top" wrapText="1"/>
    </xf>
    <xf numFmtId="0" fontId="35" fillId="0" borderId="1" xfId="0" applyFont="1" applyBorder="1" applyAlignment="1">
      <alignment horizontal="left" wrapText="1"/>
    </xf>
    <xf numFmtId="0" fontId="35" fillId="11" borderId="10" xfId="0" applyFont="1" applyFill="1" applyBorder="1" applyAlignment="1">
      <alignment horizontal="left"/>
    </xf>
    <xf numFmtId="0" fontId="3" fillId="0" borderId="0" xfId="3" applyFill="1" applyBorder="1" applyAlignment="1"/>
  </cellXfs>
  <cellStyles count="8">
    <cellStyle name="Hyperlink" xfId="3" builtinId="8"/>
    <cellStyle name="Normal" xfId="0" builtinId="0"/>
    <cellStyle name="Normal 2" xfId="1"/>
    <cellStyle name="Normal 3" xfId="2"/>
    <cellStyle name="Normal 3 2" xfId="4"/>
    <cellStyle name="Normal 3 3" xfId="5"/>
    <cellStyle name="Normal 3 4" xfId="7"/>
    <cellStyle name="Normal 4" xfId="6"/>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93FFFF"/>
      <color rgb="FFFFFF66"/>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atalog.sdstate.edu/content.php?catoid=22&amp;navoid=1913" TargetMode="External"/><Relationship Id="rId2" Type="http://schemas.openxmlformats.org/officeDocument/2006/relationships/hyperlink" Target="http://catalog.sdstate.edu/content.php?catoid=20&amp;navoid=1531" TargetMode="External"/><Relationship Id="rId1" Type="http://schemas.openxmlformats.org/officeDocument/2006/relationships/hyperlink" Target="http://catalog.sdstate.edu/content.php?catoid=22&amp;navoid=1913" TargetMode="External"/><Relationship Id="rId6" Type="http://schemas.openxmlformats.org/officeDocument/2006/relationships/printerSettings" Target="../printerSettings/printerSettings1.bin"/><Relationship Id="rId5" Type="http://schemas.openxmlformats.org/officeDocument/2006/relationships/hyperlink" Target="http://catalog.sdstate.edu/content.php?navoid=2675&amp;catoid=26" TargetMode="External"/><Relationship Id="rId4" Type="http://schemas.openxmlformats.org/officeDocument/2006/relationships/hyperlink" Target="http://catalog.sdstate.edu/content.php?catoid=22&amp;navoid=191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93"/>
  <sheetViews>
    <sheetView tabSelected="1" zoomScaleNormal="100" zoomScaleSheetLayoutView="115" workbookViewId="0">
      <selection activeCell="A4" sqref="A4"/>
    </sheetView>
  </sheetViews>
  <sheetFormatPr defaultColWidth="9.140625" defaultRowHeight="18" customHeight="1" x14ac:dyDescent="0.2"/>
  <cols>
    <col min="1" max="1" width="11.28515625" style="2" customWidth="1"/>
    <col min="2" max="2" width="30.5703125" style="2" customWidth="1"/>
    <col min="3" max="3" width="29.28515625" style="2" customWidth="1"/>
    <col min="4" max="6" width="4.7109375" style="1" customWidth="1"/>
    <col min="7" max="7" width="2.140625" style="1" customWidth="1"/>
    <col min="8" max="8" width="11.28515625" style="2" customWidth="1"/>
    <col min="9" max="9" width="30.5703125" style="2" customWidth="1"/>
    <col min="10" max="10" width="29.28515625" style="2" customWidth="1"/>
    <col min="11" max="11" width="5" style="1" customWidth="1"/>
    <col min="12" max="13" width="4.7109375" style="1" customWidth="1"/>
    <col min="14" max="14" width="6.5703125" style="1" customWidth="1"/>
    <col min="15" max="15" width="2.7109375" style="2" customWidth="1"/>
    <col min="16" max="16" width="3.7109375" style="3" customWidth="1"/>
    <col min="17" max="16384" width="9.140625" style="3"/>
  </cols>
  <sheetData>
    <row r="1" spans="1:14" ht="18" customHeight="1" x14ac:dyDescent="0.3">
      <c r="A1" s="160" t="s">
        <v>167</v>
      </c>
      <c r="B1" s="160"/>
      <c r="C1" s="160"/>
      <c r="D1" s="160"/>
      <c r="E1" s="160"/>
      <c r="F1" s="160"/>
      <c r="G1" s="160"/>
      <c r="H1" s="160"/>
      <c r="I1" s="160"/>
      <c r="J1" s="160"/>
      <c r="K1" s="160"/>
      <c r="L1" s="160"/>
      <c r="M1" s="160"/>
    </row>
    <row r="2" spans="1:14" s="58" customFormat="1" ht="18" customHeight="1" thickBot="1" x14ac:dyDescent="0.35">
      <c r="A2" s="90" t="s">
        <v>0</v>
      </c>
      <c r="B2" s="91"/>
      <c r="C2" s="91"/>
      <c r="D2" s="162" t="s">
        <v>1</v>
      </c>
      <c r="E2" s="163"/>
      <c r="F2" s="163"/>
      <c r="G2" s="163"/>
      <c r="H2" s="91"/>
      <c r="I2" s="106"/>
      <c r="J2" s="107" t="s">
        <v>2</v>
      </c>
      <c r="K2" s="164"/>
      <c r="L2" s="165"/>
      <c r="M2" s="165"/>
      <c r="N2" s="57"/>
    </row>
    <row r="3" spans="1:14" s="58" customFormat="1" ht="18" customHeight="1" thickBot="1" x14ac:dyDescent="0.35">
      <c r="A3" s="90" t="s">
        <v>3</v>
      </c>
      <c r="B3" s="91"/>
      <c r="C3" s="91"/>
      <c r="D3" s="166" t="s">
        <v>4</v>
      </c>
      <c r="E3" s="167"/>
      <c r="F3" s="167"/>
      <c r="G3" s="167"/>
      <c r="H3" s="108"/>
      <c r="I3" s="92"/>
      <c r="J3" s="107" t="s">
        <v>5</v>
      </c>
      <c r="K3" s="161">
        <f ca="1">NOW()</f>
        <v>42158.674206828706</v>
      </c>
      <c r="L3" s="161"/>
      <c r="M3" s="161"/>
      <c r="N3" s="57"/>
    </row>
    <row r="4" spans="1:14" s="58" customFormat="1" ht="15" customHeight="1" x14ac:dyDescent="0.25">
      <c r="A4" s="179" t="s">
        <v>168</v>
      </c>
      <c r="B4" s="92"/>
      <c r="C4" s="92"/>
      <c r="D4" s="84"/>
      <c r="E4" s="83"/>
      <c r="F4" s="83"/>
      <c r="G4" s="74"/>
      <c r="H4" s="109"/>
      <c r="I4" s="92"/>
      <c r="J4" s="107"/>
      <c r="K4" s="75"/>
      <c r="L4" s="75"/>
      <c r="M4" s="75"/>
      <c r="N4" s="57"/>
    </row>
    <row r="5" spans="1:14" ht="18" customHeight="1" x14ac:dyDescent="0.3">
      <c r="A5" s="95" t="s">
        <v>80</v>
      </c>
      <c r="B5" s="93"/>
      <c r="C5" s="93"/>
      <c r="D5" s="76">
        <f>D6+D10+D13+D17+D21+D24</f>
        <v>33</v>
      </c>
      <c r="E5" s="76"/>
      <c r="F5" s="26"/>
      <c r="G5" s="26"/>
      <c r="H5" s="24" t="s">
        <v>81</v>
      </c>
      <c r="I5" s="24"/>
      <c r="J5" s="24"/>
      <c r="K5" s="76"/>
      <c r="L5" s="76"/>
      <c r="M5" s="30"/>
    </row>
    <row r="6" spans="1:14" ht="18" customHeight="1" x14ac:dyDescent="0.25">
      <c r="A6" s="94" t="s">
        <v>82</v>
      </c>
      <c r="B6" s="94" t="s">
        <v>83</v>
      </c>
      <c r="C6" s="24"/>
      <c r="D6" s="32">
        <f>SUM(D7:D8)</f>
        <v>6</v>
      </c>
      <c r="E6" s="33" t="s">
        <v>7</v>
      </c>
      <c r="F6" s="76" t="s">
        <v>84</v>
      </c>
      <c r="G6" s="26"/>
      <c r="H6" s="95" t="s">
        <v>85</v>
      </c>
      <c r="I6" s="95"/>
      <c r="J6" s="27"/>
      <c r="K6" s="76">
        <f>SUM(K7:K39)</f>
        <v>92</v>
      </c>
      <c r="L6" s="76" t="s">
        <v>7</v>
      </c>
      <c r="M6" s="76" t="s">
        <v>84</v>
      </c>
      <c r="N6" s="6"/>
    </row>
    <row r="7" spans="1:14" ht="18" customHeight="1" x14ac:dyDescent="0.2">
      <c r="A7" s="77" t="str">
        <f>H51</f>
        <v>ENGL 101</v>
      </c>
      <c r="B7" s="77" t="str">
        <f>I51</f>
        <v>Composition I (SGR 1)</v>
      </c>
      <c r="C7" s="77" t="str">
        <f>J51</f>
        <v xml:space="preserve">Placement </v>
      </c>
      <c r="D7" s="78">
        <f>IF(ISBLANK(K51)=TRUE,"",K51)</f>
        <v>3</v>
      </c>
      <c r="E7" s="78" t="str">
        <f>IF(ISBLANK(L51)=TRUE,"",L51)</f>
        <v/>
      </c>
      <c r="F7" s="78" t="str">
        <f>IF(ISBLANK(M51)=TRUE,"",M51)</f>
        <v/>
      </c>
      <c r="G7" s="26"/>
      <c r="H7" s="99" t="s">
        <v>51</v>
      </c>
      <c r="I7" s="99" t="s">
        <v>52</v>
      </c>
      <c r="J7" s="66" t="s">
        <v>120</v>
      </c>
      <c r="K7" s="67">
        <v>3</v>
      </c>
      <c r="L7" s="118"/>
      <c r="M7" s="118"/>
      <c r="N7" s="5"/>
    </row>
    <row r="8" spans="1:14" ht="18" customHeight="1" x14ac:dyDescent="0.2">
      <c r="A8" s="77" t="str">
        <f>H65</f>
        <v>ENGL 277</v>
      </c>
      <c r="B8" s="77" t="str">
        <f>I65</f>
        <v xml:space="preserve">Technical Writing in Engineering </v>
      </c>
      <c r="C8" s="77" t="str">
        <f>J65</f>
        <v xml:space="preserve">ENGL 101, GE 109/L or consent </v>
      </c>
      <c r="D8" s="78">
        <f>IF(ISBLANK(K65)=TRUE,"",K65)</f>
        <v>3</v>
      </c>
      <c r="E8" s="78" t="str">
        <f t="shared" ref="E8:F8" si="0">IF(ISBLANK(E71)=TRUE,"",E71)</f>
        <v/>
      </c>
      <c r="F8" s="78" t="str">
        <f t="shared" si="0"/>
        <v/>
      </c>
      <c r="G8" s="26"/>
      <c r="H8" s="99" t="s">
        <v>48</v>
      </c>
      <c r="I8" s="99" t="s">
        <v>49</v>
      </c>
      <c r="J8" s="68" t="s">
        <v>50</v>
      </c>
      <c r="K8" s="67">
        <v>3</v>
      </c>
      <c r="L8" s="71"/>
      <c r="M8" s="71"/>
    </row>
    <row r="9" spans="1:14" ht="18" customHeight="1" x14ac:dyDescent="0.25">
      <c r="A9" s="27"/>
      <c r="B9" s="27"/>
      <c r="C9" s="27"/>
      <c r="D9" s="26"/>
      <c r="E9" s="26"/>
      <c r="F9" s="26"/>
      <c r="G9" s="26"/>
      <c r="H9" s="66" t="s">
        <v>21</v>
      </c>
      <c r="I9" s="66" t="s">
        <v>109</v>
      </c>
      <c r="J9" s="66" t="s">
        <v>103</v>
      </c>
      <c r="K9" s="67">
        <v>3</v>
      </c>
      <c r="L9" s="118"/>
      <c r="M9" s="118"/>
    </row>
    <row r="10" spans="1:14" ht="18" customHeight="1" x14ac:dyDescent="0.2">
      <c r="A10" s="94" t="s">
        <v>86</v>
      </c>
      <c r="B10" s="94" t="s">
        <v>87</v>
      </c>
      <c r="C10" s="24"/>
      <c r="D10" s="32">
        <f>D11</f>
        <v>3</v>
      </c>
      <c r="E10" s="33"/>
      <c r="F10" s="26"/>
      <c r="G10" s="26"/>
      <c r="H10" s="66" t="s">
        <v>32</v>
      </c>
      <c r="I10" s="66" t="s">
        <v>112</v>
      </c>
      <c r="J10" s="66" t="s">
        <v>105</v>
      </c>
      <c r="K10" s="67">
        <v>3</v>
      </c>
      <c r="L10" s="118"/>
      <c r="M10" s="118"/>
    </row>
    <row r="11" spans="1:14" ht="18" customHeight="1" x14ac:dyDescent="0.2">
      <c r="A11" s="77" t="str">
        <f>IF(ISBLANK(A53)=TRUE,"",A53)</f>
        <v>SPCM 101</v>
      </c>
      <c r="B11" s="77" t="str">
        <f t="shared" ref="B11:F11" si="1">IF(ISBLANK(B53)=TRUE,"",B53)</f>
        <v>Fundamentals of Speech (SGR 2)</v>
      </c>
      <c r="C11" s="77" t="str">
        <f t="shared" si="1"/>
        <v/>
      </c>
      <c r="D11" s="78">
        <f t="shared" si="1"/>
        <v>3</v>
      </c>
      <c r="E11" s="78" t="str">
        <f t="shared" si="1"/>
        <v/>
      </c>
      <c r="F11" s="78" t="str">
        <f t="shared" si="1"/>
        <v/>
      </c>
      <c r="G11" s="35"/>
      <c r="H11" s="119" t="s">
        <v>37</v>
      </c>
      <c r="I11" s="119" t="s">
        <v>108</v>
      </c>
      <c r="J11" s="66" t="s">
        <v>105</v>
      </c>
      <c r="K11" s="67">
        <v>3</v>
      </c>
      <c r="L11" s="118"/>
      <c r="M11" s="118"/>
    </row>
    <row r="12" spans="1:14" ht="18" customHeight="1" x14ac:dyDescent="0.2">
      <c r="A12" s="27"/>
      <c r="B12" s="27"/>
      <c r="C12" s="27"/>
      <c r="D12" s="26"/>
      <c r="E12" s="26"/>
      <c r="F12" s="26"/>
      <c r="G12" s="26"/>
      <c r="H12" s="66" t="s">
        <v>29</v>
      </c>
      <c r="I12" s="101" t="s">
        <v>114</v>
      </c>
      <c r="J12" s="66" t="s">
        <v>117</v>
      </c>
      <c r="K12" s="67">
        <v>3</v>
      </c>
      <c r="L12" s="118"/>
      <c r="M12" s="118"/>
    </row>
    <row r="13" spans="1:14" ht="18" customHeight="1" x14ac:dyDescent="0.2">
      <c r="A13" s="94" t="s">
        <v>88</v>
      </c>
      <c r="B13" s="94" t="s">
        <v>89</v>
      </c>
      <c r="C13" s="94"/>
      <c r="D13" s="32">
        <f>SUM(D14:D15)</f>
        <v>6</v>
      </c>
      <c r="E13" s="33"/>
      <c r="F13" s="26"/>
      <c r="G13" s="26"/>
      <c r="H13" s="66" t="s">
        <v>17</v>
      </c>
      <c r="I13" s="66" t="s">
        <v>111</v>
      </c>
      <c r="J13" s="66" t="s">
        <v>103</v>
      </c>
      <c r="K13" s="67">
        <v>4</v>
      </c>
      <c r="L13" s="118"/>
      <c r="M13" s="118"/>
    </row>
    <row r="14" spans="1:14" ht="18" customHeight="1" x14ac:dyDescent="0.2">
      <c r="A14" s="77" t="str">
        <f>H60</f>
        <v xml:space="preserve">ECON 202 </v>
      </c>
      <c r="B14" s="77" t="str">
        <f t="shared" ref="B14:C14" si="2">I60</f>
        <v xml:space="preserve">Macroeconomics (SGR 3) </v>
      </c>
      <c r="C14" s="77" t="str">
        <f t="shared" si="2"/>
        <v xml:space="preserve"> </v>
      </c>
      <c r="D14" s="78">
        <f>IF(ISBLANK(K60)=TRUE,"",K60)</f>
        <v>3</v>
      </c>
      <c r="E14" s="78" t="str">
        <f t="shared" ref="E14:F14" si="3">IF(ISBLANK(E73)=TRUE,"",E73)</f>
        <v/>
      </c>
      <c r="F14" s="78" t="str">
        <f t="shared" si="3"/>
        <v/>
      </c>
      <c r="G14" s="26"/>
      <c r="H14" s="66" t="s">
        <v>38</v>
      </c>
      <c r="I14" s="101" t="s">
        <v>39</v>
      </c>
      <c r="J14" s="66" t="s">
        <v>17</v>
      </c>
      <c r="K14" s="67">
        <v>4</v>
      </c>
      <c r="L14" s="118"/>
      <c r="M14" s="118"/>
    </row>
    <row r="15" spans="1:14" ht="18" customHeight="1" x14ac:dyDescent="0.2">
      <c r="A15" s="77" t="str">
        <f t="shared" ref="A15:F15" si="4">IF(ISBLANK(A82)=TRUE,"",A82)</f>
        <v xml:space="preserve">SGR #3 </v>
      </c>
      <c r="B15" s="77" t="str">
        <f t="shared" si="4"/>
        <v xml:space="preserve">Social Sciences/Diversity (SGR 3) </v>
      </c>
      <c r="C15" s="77" t="str">
        <f t="shared" si="4"/>
        <v/>
      </c>
      <c r="D15" s="78">
        <f t="shared" si="4"/>
        <v>3</v>
      </c>
      <c r="E15" s="77" t="str">
        <f t="shared" si="4"/>
        <v/>
      </c>
      <c r="F15" s="77" t="str">
        <f t="shared" si="4"/>
        <v/>
      </c>
      <c r="G15" s="26"/>
      <c r="H15" s="66" t="s">
        <v>26</v>
      </c>
      <c r="I15" s="99" t="s">
        <v>27</v>
      </c>
      <c r="J15" s="66" t="s">
        <v>28</v>
      </c>
      <c r="K15" s="67">
        <v>3</v>
      </c>
      <c r="L15" s="118"/>
      <c r="M15" s="118"/>
    </row>
    <row r="16" spans="1:14" ht="18" customHeight="1" x14ac:dyDescent="0.25">
      <c r="A16" s="27"/>
      <c r="B16" s="27"/>
      <c r="C16" s="27"/>
      <c r="D16" s="26"/>
      <c r="E16" s="26"/>
      <c r="F16" s="26"/>
      <c r="G16" s="26"/>
      <c r="H16" s="66" t="s">
        <v>211</v>
      </c>
      <c r="I16" s="101" t="s">
        <v>212</v>
      </c>
      <c r="J16" s="66" t="s">
        <v>210</v>
      </c>
      <c r="K16" s="69">
        <v>3</v>
      </c>
      <c r="L16" s="118"/>
      <c r="M16" s="118"/>
      <c r="N16" s="3"/>
    </row>
    <row r="17" spans="1:17" ht="18" customHeight="1" x14ac:dyDescent="0.2">
      <c r="A17" s="94" t="s">
        <v>90</v>
      </c>
      <c r="B17" s="94" t="s">
        <v>91</v>
      </c>
      <c r="C17" s="94"/>
      <c r="D17" s="32">
        <f>SUM(D18:D19)</f>
        <v>6</v>
      </c>
      <c r="E17" s="33"/>
      <c r="F17" s="26"/>
      <c r="G17" s="26"/>
      <c r="H17" s="66" t="s">
        <v>188</v>
      </c>
      <c r="I17" s="66" t="s">
        <v>189</v>
      </c>
      <c r="J17" s="66"/>
      <c r="K17" s="67">
        <v>2</v>
      </c>
      <c r="L17" s="118"/>
      <c r="M17" s="118"/>
    </row>
    <row r="18" spans="1:17" ht="18" customHeight="1" x14ac:dyDescent="0.2">
      <c r="A18" s="77" t="str">
        <f>IF(ISBLANK(H82)=TRUE,"",H82)</f>
        <v>SGR #4</v>
      </c>
      <c r="B18" s="77" t="str">
        <f>IF(ISBLANK(I82)=TRUE,"",I82)</f>
        <v xml:space="preserve">Humanities/Arts Diversity (SGR 4) </v>
      </c>
      <c r="C18" s="77" t="str">
        <f>IF(ISBLANK(J82)=TRUE,"",J82)</f>
        <v/>
      </c>
      <c r="D18" s="78">
        <f>IF(ISBLANK(K82)=TRUE,"",K82)</f>
        <v>3</v>
      </c>
      <c r="E18" s="77" t="str">
        <f t="shared" ref="E18:F18" si="5">IF(ISBLANK(E56)=TRUE,"",E56)</f>
        <v/>
      </c>
      <c r="F18" s="77" t="str">
        <f t="shared" si="5"/>
        <v/>
      </c>
      <c r="G18" s="26"/>
      <c r="H18" s="66" t="s">
        <v>190</v>
      </c>
      <c r="I18" s="66" t="s">
        <v>191</v>
      </c>
      <c r="J18" s="66" t="s">
        <v>192</v>
      </c>
      <c r="K18" s="67">
        <v>2</v>
      </c>
      <c r="L18" s="118"/>
      <c r="M18" s="118"/>
    </row>
    <row r="19" spans="1:17" ht="18" customHeight="1" x14ac:dyDescent="0.2">
      <c r="A19" s="77" t="str">
        <f>IF(ISBLANK(H74)=TRUE,"",H74)</f>
        <v>SGR #4</v>
      </c>
      <c r="B19" s="77" t="str">
        <f t="shared" ref="B19:F19" si="6">IF(ISBLANK(I74)=TRUE,"",I74)</f>
        <v>Humanities/Arts Divertsity (SGR 4)</v>
      </c>
      <c r="C19" s="77" t="str">
        <f t="shared" si="6"/>
        <v/>
      </c>
      <c r="D19" s="78">
        <f t="shared" si="6"/>
        <v>3</v>
      </c>
      <c r="E19" s="77" t="str">
        <f t="shared" si="6"/>
        <v/>
      </c>
      <c r="F19" s="77" t="str">
        <f t="shared" si="6"/>
        <v/>
      </c>
      <c r="G19" s="26"/>
      <c r="H19" s="66" t="s">
        <v>193</v>
      </c>
      <c r="I19" s="101" t="s">
        <v>194</v>
      </c>
      <c r="J19" s="66" t="s">
        <v>195</v>
      </c>
      <c r="K19" s="67">
        <v>2</v>
      </c>
      <c r="L19" s="118"/>
      <c r="M19" s="118"/>
    </row>
    <row r="20" spans="1:17" ht="18" customHeight="1" x14ac:dyDescent="0.2">
      <c r="A20" s="27"/>
      <c r="B20" s="27"/>
      <c r="C20" s="27"/>
      <c r="D20" s="26"/>
      <c r="E20" s="26"/>
      <c r="F20" s="26"/>
      <c r="G20" s="26"/>
      <c r="H20" s="66" t="s">
        <v>35</v>
      </c>
      <c r="I20" s="101" t="s">
        <v>36</v>
      </c>
      <c r="J20" s="66" t="s">
        <v>196</v>
      </c>
      <c r="K20" s="67">
        <v>3</v>
      </c>
      <c r="L20" s="118"/>
      <c r="M20" s="118"/>
    </row>
    <row r="21" spans="1:17" ht="18" customHeight="1" x14ac:dyDescent="0.2">
      <c r="A21" s="94" t="s">
        <v>92</v>
      </c>
      <c r="B21" s="94" t="s">
        <v>93</v>
      </c>
      <c r="C21" s="24"/>
      <c r="D21" s="32">
        <f>D22</f>
        <v>4</v>
      </c>
      <c r="E21" s="33"/>
      <c r="F21" s="26"/>
      <c r="G21" s="26"/>
      <c r="H21" s="119" t="s">
        <v>34</v>
      </c>
      <c r="I21" s="119" t="s">
        <v>113</v>
      </c>
      <c r="J21" s="66" t="s">
        <v>215</v>
      </c>
      <c r="K21" s="69">
        <v>3</v>
      </c>
      <c r="L21" s="118"/>
      <c r="M21" s="118"/>
    </row>
    <row r="22" spans="1:17" ht="18" customHeight="1" x14ac:dyDescent="0.2">
      <c r="A22" s="77" t="str">
        <f>IF(ISBLANK(A55)=TRUE,"",A55)</f>
        <v>MATH 123</v>
      </c>
      <c r="B22" s="77" t="str">
        <f t="shared" ref="B22:F22" si="7">IF(ISBLANK(B55)=TRUE,"",B55)</f>
        <v xml:space="preserve">Calculus I (SGR 5) </v>
      </c>
      <c r="C22" s="77" t="str">
        <f t="shared" si="7"/>
        <v>Placement or Math 115/ minimum grade of "C"</v>
      </c>
      <c r="D22" s="78">
        <f t="shared" si="7"/>
        <v>4</v>
      </c>
      <c r="E22" s="77" t="str">
        <f t="shared" si="7"/>
        <v/>
      </c>
      <c r="F22" s="77" t="str">
        <f t="shared" si="7"/>
        <v/>
      </c>
      <c r="G22" s="26"/>
      <c r="H22" s="66" t="s">
        <v>33</v>
      </c>
      <c r="I22" s="101" t="s">
        <v>115</v>
      </c>
      <c r="J22" s="66" t="s">
        <v>118</v>
      </c>
      <c r="K22" s="67">
        <v>3</v>
      </c>
      <c r="L22" s="118"/>
      <c r="M22" s="118"/>
    </row>
    <row r="23" spans="1:17" ht="18.75" customHeight="1" x14ac:dyDescent="0.2">
      <c r="A23" s="24"/>
      <c r="B23" s="24"/>
      <c r="C23" s="27"/>
      <c r="D23" s="26"/>
      <c r="E23" s="26"/>
      <c r="F23" s="26"/>
      <c r="G23" s="26"/>
      <c r="H23" s="99" t="s">
        <v>43</v>
      </c>
      <c r="I23" s="99" t="s">
        <v>44</v>
      </c>
      <c r="J23" s="66" t="s">
        <v>32</v>
      </c>
      <c r="K23" s="69">
        <v>3</v>
      </c>
      <c r="L23" s="118"/>
      <c r="M23" s="118"/>
    </row>
    <row r="24" spans="1:17" ht="18" customHeight="1" x14ac:dyDescent="0.2">
      <c r="A24" s="94" t="s">
        <v>94</v>
      </c>
      <c r="B24" s="94" t="s">
        <v>95</v>
      </c>
      <c r="C24" s="24"/>
      <c r="D24" s="32">
        <f>SUM(D25:D28)</f>
        <v>8</v>
      </c>
      <c r="E24" s="33"/>
      <c r="F24" s="26"/>
      <c r="G24" s="26"/>
      <c r="H24" s="99" t="s">
        <v>59</v>
      </c>
      <c r="I24" s="101" t="s">
        <v>60</v>
      </c>
      <c r="J24" s="66" t="s">
        <v>162</v>
      </c>
      <c r="K24" s="67">
        <v>3</v>
      </c>
      <c r="L24" s="71"/>
      <c r="M24" s="71"/>
    </row>
    <row r="25" spans="1:17" ht="18" customHeight="1" x14ac:dyDescent="0.25">
      <c r="A25" s="77" t="str">
        <f>IF(ISBLANK(A52)=TRUE,"",A52)</f>
        <v xml:space="preserve">CHEM 112/L </v>
      </c>
      <c r="B25" s="77" t="str">
        <f t="shared" ref="B25:F25" si="8">IF(ISBLANK(B52)=TRUE,"",B52)</f>
        <v xml:space="preserve">General Chemistry I and Lab </v>
      </c>
      <c r="C25" s="77" t="str">
        <f t="shared" si="8"/>
        <v>Math 102</v>
      </c>
      <c r="D25" s="78">
        <f t="shared" si="8"/>
        <v>4</v>
      </c>
      <c r="E25" s="77" t="str">
        <f t="shared" si="8"/>
        <v/>
      </c>
      <c r="F25" s="77" t="str">
        <f t="shared" si="8"/>
        <v/>
      </c>
      <c r="G25" s="26"/>
      <c r="H25" s="66" t="s">
        <v>45</v>
      </c>
      <c r="I25" s="66" t="s">
        <v>121</v>
      </c>
      <c r="J25" s="68" t="s">
        <v>163</v>
      </c>
      <c r="K25" s="67">
        <v>2</v>
      </c>
      <c r="L25" s="71"/>
      <c r="M25" s="71"/>
      <c r="N25" s="18"/>
    </row>
    <row r="26" spans="1:17" ht="18" customHeight="1" x14ac:dyDescent="0.2">
      <c r="A26" s="77" t="str">
        <f>IF(ISBLANK(H53)=TRUE,"",H53)</f>
        <v xml:space="preserve">PHYS 211/L </v>
      </c>
      <c r="B26" s="77" t="str">
        <f t="shared" ref="B26:F26" si="9">IF(ISBLANK(I53)=TRUE,"",I53)</f>
        <v>University Physics I &amp; Lab</v>
      </c>
      <c r="C26" s="77" t="str">
        <f t="shared" si="9"/>
        <v>Math 123 / minimum grade of "C"</v>
      </c>
      <c r="D26" s="78">
        <f t="shared" si="9"/>
        <v>4</v>
      </c>
      <c r="E26" s="77" t="str">
        <f t="shared" si="9"/>
        <v/>
      </c>
      <c r="F26" s="77" t="str">
        <f t="shared" si="9"/>
        <v/>
      </c>
      <c r="G26" s="26"/>
      <c r="H26" s="99" t="s">
        <v>40</v>
      </c>
      <c r="I26" s="99" t="s">
        <v>41</v>
      </c>
      <c r="J26" s="66" t="s">
        <v>42</v>
      </c>
      <c r="K26" s="67">
        <v>3</v>
      </c>
      <c r="L26" s="71"/>
      <c r="M26" s="71"/>
      <c r="Q26" s="2"/>
    </row>
    <row r="27" spans="1:17" ht="18" customHeight="1" x14ac:dyDescent="0.25">
      <c r="A27" s="79"/>
      <c r="B27" s="79"/>
      <c r="C27" s="79"/>
      <c r="D27" s="80"/>
      <c r="E27" s="80"/>
      <c r="F27" s="80"/>
      <c r="G27" s="26"/>
      <c r="H27" s="99" t="s">
        <v>53</v>
      </c>
      <c r="I27" s="99" t="s">
        <v>54</v>
      </c>
      <c r="J27" s="68" t="s">
        <v>122</v>
      </c>
      <c r="K27" s="67">
        <v>3</v>
      </c>
      <c r="L27" s="71"/>
      <c r="M27" s="71"/>
    </row>
    <row r="28" spans="1:17" ht="18" customHeight="1" x14ac:dyDescent="0.2">
      <c r="A28" s="79"/>
      <c r="B28" s="79"/>
      <c r="C28" s="79"/>
      <c r="D28" s="80"/>
      <c r="E28" s="80"/>
      <c r="F28" s="80"/>
      <c r="G28" s="26"/>
      <c r="H28" s="99" t="s">
        <v>65</v>
      </c>
      <c r="I28" s="99" t="s">
        <v>66</v>
      </c>
      <c r="J28" s="66" t="s">
        <v>214</v>
      </c>
      <c r="K28" s="67">
        <v>3</v>
      </c>
      <c r="L28" s="71"/>
      <c r="M28" s="71"/>
    </row>
    <row r="29" spans="1:17" ht="18" customHeight="1" x14ac:dyDescent="0.2">
      <c r="A29" s="95"/>
      <c r="B29" s="24"/>
      <c r="C29" s="24"/>
      <c r="D29" s="76"/>
      <c r="E29" s="76"/>
      <c r="F29" s="26"/>
      <c r="G29" s="26"/>
      <c r="H29" s="99" t="s">
        <v>69</v>
      </c>
      <c r="I29" s="99" t="s">
        <v>70</v>
      </c>
      <c r="J29" s="66" t="s">
        <v>59</v>
      </c>
      <c r="K29" s="69">
        <v>1</v>
      </c>
      <c r="L29" s="71"/>
      <c r="M29" s="71"/>
      <c r="O29" s="1"/>
      <c r="P29" s="2"/>
    </row>
    <row r="30" spans="1:17" ht="18" customHeight="1" x14ac:dyDescent="0.2">
      <c r="A30" s="95" t="s">
        <v>96</v>
      </c>
      <c r="B30" s="94"/>
      <c r="C30" s="95"/>
      <c r="D30" s="85">
        <f>SUM(D32,D35)</f>
        <v>5</v>
      </c>
      <c r="E30" s="76"/>
      <c r="F30" s="26"/>
      <c r="G30" s="26"/>
      <c r="H30" s="66" t="s">
        <v>63</v>
      </c>
      <c r="I30" s="101" t="s">
        <v>64</v>
      </c>
      <c r="J30" s="66" t="s">
        <v>123</v>
      </c>
      <c r="K30" s="70">
        <v>1</v>
      </c>
      <c r="L30" s="71"/>
      <c r="M30" s="71"/>
      <c r="O30" s="1"/>
      <c r="P30" s="2"/>
    </row>
    <row r="31" spans="1:17" ht="18" customHeight="1" x14ac:dyDescent="0.2">
      <c r="A31" s="27"/>
      <c r="B31" s="27"/>
      <c r="C31" s="24"/>
      <c r="D31" s="25"/>
      <c r="E31" s="25"/>
      <c r="F31" s="25"/>
      <c r="G31" s="26"/>
      <c r="H31" s="66" t="s">
        <v>67</v>
      </c>
      <c r="I31" s="66" t="s">
        <v>68</v>
      </c>
      <c r="J31" s="66" t="s">
        <v>124</v>
      </c>
      <c r="K31" s="69">
        <v>2</v>
      </c>
      <c r="L31" s="71"/>
      <c r="M31" s="71"/>
    </row>
    <row r="32" spans="1:17" ht="18" customHeight="1" x14ac:dyDescent="0.2">
      <c r="A32" s="94" t="s">
        <v>97</v>
      </c>
      <c r="B32" s="94" t="s">
        <v>166</v>
      </c>
      <c r="C32" s="24"/>
      <c r="D32" s="36">
        <f>D33</f>
        <v>2</v>
      </c>
      <c r="E32" s="37"/>
      <c r="F32" s="34"/>
      <c r="G32" s="26"/>
      <c r="H32" s="66" t="s">
        <v>61</v>
      </c>
      <c r="I32" s="66" t="s">
        <v>62</v>
      </c>
      <c r="J32" s="66" t="s">
        <v>67</v>
      </c>
      <c r="K32" s="67">
        <v>2</v>
      </c>
      <c r="L32" s="71"/>
      <c r="M32" s="71"/>
    </row>
    <row r="33" spans="1:15" ht="15" customHeight="1" x14ac:dyDescent="0.2">
      <c r="A33" s="86" t="str">
        <f t="shared" ref="A33:F33" si="10">IF(ISBLANK(A51)=TRUE,"",A51)</f>
        <v>GE 109/L</v>
      </c>
      <c r="B33" s="86" t="str">
        <f t="shared" si="10"/>
        <v>First Year Seminar (IGR 1)</v>
      </c>
      <c r="C33" s="86" t="str">
        <f t="shared" si="10"/>
        <v/>
      </c>
      <c r="D33" s="88">
        <f t="shared" si="10"/>
        <v>2</v>
      </c>
      <c r="E33" s="86" t="str">
        <f t="shared" si="10"/>
        <v/>
      </c>
      <c r="F33" s="86" t="str">
        <f t="shared" si="10"/>
        <v/>
      </c>
      <c r="G33" s="26"/>
      <c r="H33" s="66" t="s">
        <v>30</v>
      </c>
      <c r="I33" s="66" t="s">
        <v>31</v>
      </c>
      <c r="J33" s="66" t="s">
        <v>197</v>
      </c>
      <c r="K33" s="67">
        <v>4</v>
      </c>
      <c r="L33" s="118"/>
      <c r="M33" s="118"/>
    </row>
    <row r="34" spans="1:15" ht="18" customHeight="1" x14ac:dyDescent="0.2">
      <c r="A34" s="81"/>
      <c r="B34" s="81"/>
      <c r="C34" s="81"/>
      <c r="D34" s="34"/>
      <c r="E34" s="34"/>
      <c r="F34" s="34"/>
      <c r="G34" s="26"/>
      <c r="H34" s="99" t="s">
        <v>57</v>
      </c>
      <c r="I34" s="99" t="s">
        <v>58</v>
      </c>
      <c r="J34" s="66" t="s">
        <v>17</v>
      </c>
      <c r="K34" s="67">
        <v>3</v>
      </c>
      <c r="L34" s="71"/>
      <c r="M34" s="71"/>
    </row>
    <row r="35" spans="1:15" ht="18" customHeight="1" x14ac:dyDescent="0.2">
      <c r="A35" s="94" t="s">
        <v>98</v>
      </c>
      <c r="B35" s="130" t="s">
        <v>159</v>
      </c>
      <c r="C35" s="82"/>
      <c r="D35" s="36">
        <f>D36</f>
        <v>3</v>
      </c>
      <c r="E35" s="37"/>
      <c r="F35" s="34"/>
      <c r="G35" s="26"/>
      <c r="H35" s="99" t="s">
        <v>126</v>
      </c>
      <c r="I35" s="99" t="s">
        <v>125</v>
      </c>
      <c r="J35" s="66"/>
      <c r="K35" s="71">
        <v>3</v>
      </c>
      <c r="L35" s="71"/>
      <c r="M35" s="71"/>
      <c r="N35" s="18"/>
    </row>
    <row r="36" spans="1:15" ht="18" customHeight="1" x14ac:dyDescent="0.2">
      <c r="A36" s="86" t="str">
        <f>H62</f>
        <v>GE 231</v>
      </c>
      <c r="B36" s="86" t="str">
        <f>IF(ISBLANK(I62)=TRUE,"",I62)</f>
        <v>Technology, Society, and Ethics (IGR 2)</v>
      </c>
      <c r="C36" s="86" t="str">
        <f>IF(ISBLANK(J62)=TRUE,"",J62)</f>
        <v/>
      </c>
      <c r="D36" s="88">
        <f>IF(ISBLANK(K62)=TRUE,"",K62)</f>
        <v>3</v>
      </c>
      <c r="E36" s="86" t="str">
        <f>IF(ISBLANK(L82)=TRUE,"",L82)</f>
        <v/>
      </c>
      <c r="F36" s="86" t="str">
        <f>IF(ISBLANK(M82)=TRUE,"",M82)</f>
        <v/>
      </c>
      <c r="G36" s="26"/>
      <c r="H36" s="99" t="s">
        <v>73</v>
      </c>
      <c r="I36" s="99" t="s">
        <v>125</v>
      </c>
      <c r="J36" s="99"/>
      <c r="K36" s="71">
        <v>3</v>
      </c>
      <c r="L36" s="71"/>
      <c r="M36" s="71"/>
    </row>
    <row r="37" spans="1:15" ht="18" customHeight="1" x14ac:dyDescent="0.2">
      <c r="A37" s="129" t="s">
        <v>158</v>
      </c>
      <c r="B37" s="81"/>
      <c r="C37" s="81"/>
      <c r="D37" s="34"/>
      <c r="E37" s="34"/>
      <c r="F37" s="34"/>
      <c r="G37" s="26"/>
      <c r="H37" s="99" t="s">
        <v>73</v>
      </c>
      <c r="I37" s="99" t="s">
        <v>125</v>
      </c>
      <c r="J37" s="99"/>
      <c r="K37" s="71">
        <v>3</v>
      </c>
      <c r="L37" s="118"/>
      <c r="M37" s="118"/>
    </row>
    <row r="38" spans="1:15" ht="18" customHeight="1" x14ac:dyDescent="0.2">
      <c r="A38" s="94" t="s">
        <v>99</v>
      </c>
      <c r="B38" s="93"/>
      <c r="C38" s="82"/>
      <c r="D38" s="36"/>
      <c r="E38" s="37"/>
      <c r="F38" s="34"/>
      <c r="G38" s="26"/>
      <c r="H38" s="99" t="s">
        <v>126</v>
      </c>
      <c r="I38" s="99" t="s">
        <v>125</v>
      </c>
      <c r="J38" s="110"/>
      <c r="K38" s="67">
        <v>3</v>
      </c>
      <c r="L38" s="118"/>
      <c r="M38" s="118"/>
    </row>
    <row r="39" spans="1:15" ht="18" customHeight="1" x14ac:dyDescent="0.2">
      <c r="A39" s="87" t="str">
        <f>IF(ISBLANK(H60)=TRUE,"",H60)</f>
        <v xml:space="preserve">ECON 202 </v>
      </c>
      <c r="B39" s="87" t="str">
        <f>IF(ISBLANK(I60)=TRUE,"",I60)</f>
        <v xml:space="preserve">Macroeconomics (SGR 3) </v>
      </c>
      <c r="C39" s="87" t="str">
        <f>IF(ISBLANK(C82)=TRUE,"",C82)</f>
        <v/>
      </c>
      <c r="D39" s="89"/>
      <c r="E39" s="87" t="str">
        <f>IF(ISBLANK(E82)=TRUE,"",E82)</f>
        <v/>
      </c>
      <c r="F39" s="87" t="str">
        <f>IF(ISBLANK(F82)=TRUE,"",F82)</f>
        <v/>
      </c>
      <c r="H39" s="99" t="s">
        <v>126</v>
      </c>
      <c r="I39" s="99" t="s">
        <v>125</v>
      </c>
      <c r="J39" s="66"/>
      <c r="K39" s="67">
        <v>3</v>
      </c>
      <c r="L39" s="118"/>
      <c r="M39" s="118"/>
      <c r="N39" s="3"/>
    </row>
    <row r="40" spans="1:15" ht="18" customHeight="1" x14ac:dyDescent="0.2">
      <c r="A40" s="81"/>
      <c r="B40" s="81"/>
      <c r="C40" s="81"/>
      <c r="D40" s="34"/>
      <c r="E40" s="34"/>
      <c r="F40" s="34"/>
      <c r="N40" s="3"/>
    </row>
    <row r="41" spans="1:15" ht="18" customHeight="1" x14ac:dyDescent="0.2">
      <c r="A41" s="94" t="s">
        <v>100</v>
      </c>
      <c r="B41" s="93"/>
      <c r="C41" s="82"/>
      <c r="D41" s="36"/>
      <c r="E41" s="37"/>
      <c r="F41" s="34"/>
      <c r="H41" s="38"/>
      <c r="I41" s="38"/>
      <c r="J41" s="38"/>
      <c r="K41" s="39"/>
      <c r="L41" s="39"/>
      <c r="M41" s="39"/>
      <c r="N41" s="3"/>
    </row>
    <row r="42" spans="1:15" ht="18" customHeight="1" x14ac:dyDescent="0.2">
      <c r="A42" s="96" t="s">
        <v>61</v>
      </c>
      <c r="B42" s="96" t="s">
        <v>62</v>
      </c>
      <c r="C42" s="154" t="str">
        <f>IF(ISBLANK(J79)=TRUE,"",J79)</f>
        <v>ME 478</v>
      </c>
      <c r="D42" s="72"/>
      <c r="E42" s="45"/>
      <c r="F42" s="45"/>
      <c r="H42" s="38"/>
      <c r="I42" s="38"/>
      <c r="J42" s="38"/>
      <c r="K42" s="39"/>
      <c r="L42" s="39"/>
      <c r="M42" s="39"/>
    </row>
    <row r="43" spans="1:15" ht="18" customHeight="1" x14ac:dyDescent="0.2">
      <c r="A43" s="95"/>
      <c r="B43" s="24"/>
      <c r="C43" s="24"/>
      <c r="D43" s="76"/>
      <c r="E43" s="76"/>
      <c r="F43" s="26"/>
      <c r="H43" s="38"/>
      <c r="I43" s="38"/>
      <c r="J43" s="38"/>
      <c r="K43" s="39"/>
      <c r="L43" s="39"/>
      <c r="M43" s="39"/>
    </row>
    <row r="44" spans="1:15" ht="18" customHeight="1" x14ac:dyDescent="0.2">
      <c r="A44" s="95"/>
      <c r="B44" s="24"/>
      <c r="C44" s="24"/>
      <c r="D44" s="76"/>
      <c r="E44" s="76"/>
      <c r="F44" s="26"/>
      <c r="J44" s="97" t="s">
        <v>101</v>
      </c>
      <c r="K44" s="5">
        <f>D5+D30+K6</f>
        <v>130</v>
      </c>
      <c r="N44" s="3"/>
      <c r="O44" s="3"/>
    </row>
    <row r="45" spans="1:15" ht="18" customHeight="1" x14ac:dyDescent="0.25">
      <c r="A45" s="159" t="s">
        <v>79</v>
      </c>
      <c r="B45" s="168"/>
      <c r="C45" s="168"/>
      <c r="D45" s="168"/>
      <c r="E45" s="168"/>
      <c r="F45" s="168"/>
      <c r="G45" s="168"/>
      <c r="H45" s="168"/>
      <c r="I45" s="168"/>
      <c r="J45" s="168"/>
      <c r="K45" s="168"/>
      <c r="L45" s="168"/>
      <c r="M45" s="168"/>
    </row>
    <row r="46" spans="1:15" s="23" customFormat="1" ht="18" customHeight="1" x14ac:dyDescent="0.25">
      <c r="A46" s="160" t="str">
        <f>A1</f>
        <v>Bachelor of Science in Mechanical Engineering (Fall 2015)</v>
      </c>
      <c r="B46" s="160"/>
      <c r="C46" s="160"/>
      <c r="D46" s="160"/>
      <c r="E46" s="160"/>
      <c r="F46" s="160"/>
      <c r="G46" s="160"/>
      <c r="H46" s="160"/>
      <c r="I46" s="160"/>
      <c r="J46" s="160"/>
      <c r="K46" s="160"/>
      <c r="L46" s="160"/>
      <c r="M46" s="160"/>
    </row>
    <row r="47" spans="1:15" s="23" customFormat="1" ht="18" customHeight="1" x14ac:dyDescent="0.25">
      <c r="A47" s="131" t="s">
        <v>0</v>
      </c>
      <c r="B47" s="132"/>
      <c r="C47" s="160" t="s">
        <v>160</v>
      </c>
      <c r="D47" s="160"/>
      <c r="E47" s="160"/>
      <c r="F47" s="160"/>
      <c r="G47" s="160"/>
      <c r="H47" s="160"/>
      <c r="I47" s="160"/>
      <c r="J47" s="128"/>
      <c r="K47" s="128"/>
      <c r="L47" s="128"/>
      <c r="M47" s="128"/>
    </row>
    <row r="48" spans="1:15" s="23" customFormat="1" ht="18" customHeight="1" x14ac:dyDescent="0.25">
      <c r="A48" s="133" t="s">
        <v>1</v>
      </c>
      <c r="B48" s="134"/>
      <c r="C48" s="128"/>
      <c r="D48" s="128"/>
      <c r="E48" s="128"/>
      <c r="F48" s="128"/>
      <c r="G48" s="128"/>
      <c r="H48" s="128"/>
      <c r="I48" s="128"/>
      <c r="J48" s="128"/>
      <c r="K48" s="128"/>
      <c r="L48" s="128"/>
      <c r="M48" s="128"/>
    </row>
    <row r="49" spans="1:15" s="28" customFormat="1" ht="7.5" customHeight="1" x14ac:dyDescent="0.2">
      <c r="A49" s="97"/>
      <c r="B49" s="2"/>
      <c r="C49" s="2"/>
      <c r="D49" s="1"/>
      <c r="E49" s="5"/>
      <c r="F49" s="1"/>
      <c r="G49" s="3"/>
      <c r="H49" s="2"/>
      <c r="I49" s="2"/>
      <c r="J49" s="2"/>
      <c r="K49" s="1"/>
      <c r="L49" s="1"/>
      <c r="M49" s="1"/>
      <c r="N49" s="26"/>
      <c r="O49" s="27"/>
    </row>
    <row r="50" spans="1:15" s="28" customFormat="1" ht="18" customHeight="1" x14ac:dyDescent="0.2">
      <c r="A50" s="7" t="s">
        <v>150</v>
      </c>
      <c r="B50" s="16"/>
      <c r="C50" s="7" t="s">
        <v>102</v>
      </c>
      <c r="D50" s="64" t="s">
        <v>6</v>
      </c>
      <c r="E50" s="64" t="s">
        <v>7</v>
      </c>
      <c r="F50" s="64" t="s">
        <v>8</v>
      </c>
      <c r="G50" s="6"/>
      <c r="H50" s="7" t="s">
        <v>151</v>
      </c>
      <c r="I50" s="7"/>
      <c r="J50" s="7" t="s">
        <v>102</v>
      </c>
      <c r="K50" s="64" t="s">
        <v>6</v>
      </c>
      <c r="L50" s="64" t="s">
        <v>7</v>
      </c>
      <c r="M50" s="64" t="s">
        <v>8</v>
      </c>
      <c r="N50" s="26"/>
      <c r="O50" s="27"/>
    </row>
    <row r="51" spans="1:15" s="28" customFormat="1" ht="18" customHeight="1" x14ac:dyDescent="0.2">
      <c r="A51" s="155" t="s">
        <v>9</v>
      </c>
      <c r="B51" s="156" t="s">
        <v>10</v>
      </c>
      <c r="C51" s="7"/>
      <c r="D51" s="8">
        <v>2</v>
      </c>
      <c r="E51" s="8"/>
      <c r="F51" s="8"/>
      <c r="G51" s="1"/>
      <c r="H51" s="120" t="s">
        <v>11</v>
      </c>
      <c r="I51" s="120" t="s">
        <v>12</v>
      </c>
      <c r="J51" s="63" t="s">
        <v>13</v>
      </c>
      <c r="K51" s="8">
        <v>3</v>
      </c>
      <c r="L51" s="8"/>
      <c r="M51" s="8"/>
      <c r="N51" s="26"/>
      <c r="O51" s="27"/>
    </row>
    <row r="52" spans="1:15" s="28" customFormat="1" ht="18" customHeight="1" x14ac:dyDescent="0.2">
      <c r="A52" s="65" t="s">
        <v>14</v>
      </c>
      <c r="B52" s="65" t="s">
        <v>15</v>
      </c>
      <c r="C52" s="62" t="s">
        <v>16</v>
      </c>
      <c r="D52" s="8">
        <v>4</v>
      </c>
      <c r="E52" s="8"/>
      <c r="F52" s="8"/>
      <c r="G52" s="1"/>
      <c r="H52" s="66" t="s">
        <v>17</v>
      </c>
      <c r="I52" s="66" t="s">
        <v>111</v>
      </c>
      <c r="J52" s="63" t="s">
        <v>104</v>
      </c>
      <c r="K52" s="8">
        <v>4</v>
      </c>
      <c r="L52" s="8"/>
      <c r="M52" s="8"/>
      <c r="N52" s="26"/>
      <c r="O52" s="27"/>
    </row>
    <row r="53" spans="1:15" s="28" customFormat="1" ht="18" customHeight="1" x14ac:dyDescent="0.2">
      <c r="A53" s="65" t="s">
        <v>18</v>
      </c>
      <c r="B53" s="120" t="s">
        <v>19</v>
      </c>
      <c r="C53" s="7"/>
      <c r="D53" s="8">
        <v>3</v>
      </c>
      <c r="E53" s="8"/>
      <c r="F53" s="8"/>
      <c r="G53" s="1"/>
      <c r="H53" s="120" t="s">
        <v>20</v>
      </c>
      <c r="I53" s="120" t="s">
        <v>110</v>
      </c>
      <c r="J53" s="63" t="s">
        <v>104</v>
      </c>
      <c r="K53" s="8">
        <v>4</v>
      </c>
      <c r="L53" s="8"/>
      <c r="M53" s="8"/>
      <c r="N53" s="26"/>
      <c r="O53" s="27"/>
    </row>
    <row r="54" spans="1:15" s="28" customFormat="1" ht="18" customHeight="1" x14ac:dyDescent="0.2">
      <c r="A54" s="66" t="s">
        <v>188</v>
      </c>
      <c r="B54" s="66" t="s">
        <v>189</v>
      </c>
      <c r="C54" s="63"/>
      <c r="D54" s="8">
        <v>2</v>
      </c>
      <c r="E54" s="8"/>
      <c r="F54" s="8"/>
      <c r="G54" s="1"/>
      <c r="H54" s="66" t="s">
        <v>21</v>
      </c>
      <c r="I54" s="66" t="s">
        <v>109</v>
      </c>
      <c r="J54" s="63" t="s">
        <v>104</v>
      </c>
      <c r="K54" s="8">
        <v>3</v>
      </c>
      <c r="L54" s="8"/>
      <c r="M54" s="8"/>
      <c r="N54" s="26"/>
      <c r="O54" s="27"/>
    </row>
    <row r="55" spans="1:15" s="28" customFormat="1" ht="18" customHeight="1" x14ac:dyDescent="0.2">
      <c r="A55" s="123" t="s">
        <v>22</v>
      </c>
      <c r="B55" s="123" t="s">
        <v>23</v>
      </c>
      <c r="C55" s="63" t="s">
        <v>148</v>
      </c>
      <c r="D55" s="8">
        <v>4</v>
      </c>
      <c r="E55" s="8"/>
      <c r="F55" s="8"/>
      <c r="G55" s="1"/>
      <c r="H55" s="66" t="s">
        <v>190</v>
      </c>
      <c r="I55" s="66" t="s">
        <v>191</v>
      </c>
      <c r="J55" s="16" t="s">
        <v>198</v>
      </c>
      <c r="K55" s="8">
        <v>2</v>
      </c>
      <c r="L55" s="8"/>
      <c r="M55" s="8"/>
      <c r="N55" s="26"/>
      <c r="O55" s="27"/>
    </row>
    <row r="56" spans="1:15" s="28" customFormat="1" ht="18" customHeight="1" x14ac:dyDescent="0.2">
      <c r="A56" s="16"/>
      <c r="B56" s="143"/>
      <c r="C56" s="16"/>
      <c r="D56" s="8"/>
      <c r="E56" s="8"/>
      <c r="F56" s="8"/>
      <c r="G56" s="1"/>
      <c r="H56" s="16"/>
      <c r="I56" s="16"/>
      <c r="J56" s="63"/>
      <c r="K56" s="8"/>
      <c r="L56" s="8"/>
      <c r="M56" s="8"/>
      <c r="N56" s="26"/>
      <c r="O56" s="27"/>
    </row>
    <row r="57" spans="1:15" s="28" customFormat="1" ht="18" customHeight="1" x14ac:dyDescent="0.2">
      <c r="A57" s="2"/>
      <c r="B57" s="2"/>
      <c r="C57" s="121"/>
      <c r="D57" s="122">
        <f>SUM(D51:D56)</f>
        <v>15</v>
      </c>
      <c r="E57" s="1"/>
      <c r="F57" s="1"/>
      <c r="G57" s="1"/>
      <c r="H57" s="2"/>
      <c r="I57" s="2"/>
      <c r="J57" s="2"/>
      <c r="K57" s="11">
        <f>SUM(K51:K56)</f>
        <v>16</v>
      </c>
      <c r="L57" s="1"/>
      <c r="M57" s="1"/>
      <c r="N57" s="26"/>
      <c r="O57" s="27"/>
    </row>
    <row r="58" spans="1:15" s="28" customFormat="1" ht="18" customHeight="1" x14ac:dyDescent="0.2">
      <c r="A58" s="13"/>
      <c r="B58" s="13"/>
      <c r="C58" s="2"/>
      <c r="D58" s="12"/>
      <c r="E58" s="1"/>
      <c r="F58" s="1"/>
      <c r="G58" s="1"/>
      <c r="H58" s="2"/>
      <c r="I58" s="2"/>
      <c r="J58" s="2"/>
      <c r="K58" s="1"/>
      <c r="L58" s="1"/>
      <c r="M58" s="1"/>
      <c r="N58" s="26"/>
      <c r="O58" s="27"/>
    </row>
    <row r="59" spans="1:15" s="28" customFormat="1" ht="18" customHeight="1" x14ac:dyDescent="0.2">
      <c r="A59" s="7" t="s">
        <v>152</v>
      </c>
      <c r="B59" s="16"/>
      <c r="C59" s="13"/>
      <c r="D59" s="14"/>
      <c r="E59" s="14"/>
      <c r="F59" s="14"/>
      <c r="G59" s="15"/>
      <c r="H59" s="7" t="s">
        <v>199</v>
      </c>
      <c r="I59" s="16"/>
      <c r="J59" s="13"/>
      <c r="K59" s="14"/>
      <c r="L59" s="14"/>
      <c r="M59" s="14"/>
      <c r="N59" s="26"/>
      <c r="O59" s="27"/>
    </row>
    <row r="60" spans="1:15" s="28" customFormat="1" ht="18" customHeight="1" x14ac:dyDescent="0.2">
      <c r="A60" s="66" t="s">
        <v>26</v>
      </c>
      <c r="B60" s="99" t="s">
        <v>27</v>
      </c>
      <c r="C60" s="63" t="s">
        <v>28</v>
      </c>
      <c r="D60" s="8">
        <v>3</v>
      </c>
      <c r="E60" s="8"/>
      <c r="F60" s="8"/>
      <c r="G60" s="1"/>
      <c r="H60" s="79" t="s">
        <v>55</v>
      </c>
      <c r="I60" s="79" t="s">
        <v>56</v>
      </c>
      <c r="J60" s="152" t="s">
        <v>209</v>
      </c>
      <c r="K60" s="8">
        <v>3</v>
      </c>
      <c r="L60" s="8"/>
      <c r="M60" s="8"/>
      <c r="N60" s="26"/>
      <c r="O60" s="27"/>
    </row>
    <row r="61" spans="1:15" s="28" customFormat="1" ht="18" customHeight="1" x14ac:dyDescent="0.2">
      <c r="A61" s="66" t="s">
        <v>30</v>
      </c>
      <c r="B61" s="66" t="s">
        <v>31</v>
      </c>
      <c r="C61" s="63" t="s">
        <v>227</v>
      </c>
      <c r="D61" s="8">
        <v>4</v>
      </c>
      <c r="E61" s="8"/>
      <c r="F61" s="8"/>
      <c r="G61" s="1"/>
      <c r="H61" s="66" t="s">
        <v>211</v>
      </c>
      <c r="I61" s="101" t="s">
        <v>212</v>
      </c>
      <c r="J61" s="63" t="s">
        <v>210</v>
      </c>
      <c r="K61" s="9">
        <v>3</v>
      </c>
      <c r="L61" s="8"/>
      <c r="M61" s="8"/>
      <c r="N61" s="26"/>
      <c r="O61" s="27"/>
    </row>
    <row r="62" spans="1:15" s="28" customFormat="1" ht="18" customHeight="1" x14ac:dyDescent="0.2">
      <c r="A62" s="66" t="s">
        <v>32</v>
      </c>
      <c r="B62" s="66" t="s">
        <v>112</v>
      </c>
      <c r="C62" s="63" t="s">
        <v>106</v>
      </c>
      <c r="D62" s="8">
        <v>3</v>
      </c>
      <c r="E62" s="8"/>
      <c r="F62" s="8"/>
      <c r="G62" s="1"/>
      <c r="H62" s="157" t="s">
        <v>187</v>
      </c>
      <c r="I62" s="157" t="s">
        <v>208</v>
      </c>
      <c r="J62" s="16"/>
      <c r="K62" s="8">
        <v>3</v>
      </c>
      <c r="L62" s="8"/>
      <c r="M62" s="8"/>
      <c r="N62" s="26"/>
      <c r="O62" s="27"/>
    </row>
    <row r="63" spans="1:15" s="28" customFormat="1" ht="18" customHeight="1" x14ac:dyDescent="0.2">
      <c r="A63" s="66" t="s">
        <v>35</v>
      </c>
      <c r="B63" s="101" t="s">
        <v>36</v>
      </c>
      <c r="C63" s="63" t="s">
        <v>116</v>
      </c>
      <c r="D63" s="8">
        <v>3</v>
      </c>
      <c r="E63" s="8"/>
      <c r="F63" s="8"/>
      <c r="G63" s="1"/>
      <c r="H63" s="66" t="s">
        <v>34</v>
      </c>
      <c r="I63" s="66" t="s">
        <v>113</v>
      </c>
      <c r="J63" s="63" t="s">
        <v>161</v>
      </c>
      <c r="K63" s="8">
        <v>3</v>
      </c>
      <c r="L63" s="8"/>
      <c r="M63" s="8"/>
      <c r="N63" s="26"/>
      <c r="O63" s="27"/>
    </row>
    <row r="64" spans="1:15" s="28" customFormat="1" ht="18" customHeight="1" x14ac:dyDescent="0.2">
      <c r="A64" s="66" t="s">
        <v>37</v>
      </c>
      <c r="B64" s="66" t="s">
        <v>108</v>
      </c>
      <c r="C64" s="63" t="s">
        <v>107</v>
      </c>
      <c r="D64" s="8">
        <v>3</v>
      </c>
      <c r="E64" s="8"/>
      <c r="F64" s="8"/>
      <c r="G64" s="1"/>
      <c r="H64" s="66" t="s">
        <v>193</v>
      </c>
      <c r="I64" s="101" t="s">
        <v>194</v>
      </c>
      <c r="J64" s="63" t="s">
        <v>195</v>
      </c>
      <c r="K64" s="8">
        <v>2</v>
      </c>
      <c r="L64" s="8"/>
      <c r="M64" s="8"/>
      <c r="N64" s="26"/>
      <c r="O64" s="27"/>
    </row>
    <row r="65" spans="1:21" s="28" customFormat="1" ht="18" customHeight="1" x14ac:dyDescent="0.2">
      <c r="A65" s="38"/>
      <c r="B65" s="38"/>
      <c r="C65" s="16"/>
      <c r="D65" s="8"/>
      <c r="E65" s="8"/>
      <c r="F65" s="8"/>
      <c r="G65" s="1"/>
      <c r="H65" s="65" t="s">
        <v>46</v>
      </c>
      <c r="I65" s="65" t="s">
        <v>47</v>
      </c>
      <c r="J65" s="44" t="s">
        <v>119</v>
      </c>
      <c r="K65" s="8">
        <v>3</v>
      </c>
      <c r="L65" s="8"/>
      <c r="M65" s="8"/>
      <c r="N65" s="26"/>
      <c r="O65" s="27"/>
    </row>
    <row r="66" spans="1:21" s="28" customFormat="1" ht="18" customHeight="1" x14ac:dyDescent="0.2">
      <c r="A66" s="2"/>
      <c r="B66" s="100"/>
      <c r="C66" s="17"/>
      <c r="D66" s="11">
        <f>SUM(D60:D65)</f>
        <v>16</v>
      </c>
      <c r="E66" s="1"/>
      <c r="F66" s="1"/>
      <c r="G66" s="18"/>
      <c r="H66" s="98"/>
      <c r="I66" s="98"/>
      <c r="J66" s="10"/>
      <c r="K66" s="11">
        <f>SUM(K60:K65)</f>
        <v>17</v>
      </c>
      <c r="L66" s="1"/>
      <c r="M66" s="20"/>
      <c r="N66" s="26"/>
      <c r="O66" s="27"/>
    </row>
    <row r="67" spans="1:21" s="28" customFormat="1" ht="18" customHeight="1" x14ac:dyDescent="0.2">
      <c r="A67" s="2"/>
      <c r="B67" s="100"/>
      <c r="C67" s="2"/>
      <c r="D67" s="1"/>
      <c r="E67" s="1"/>
      <c r="F67" s="1"/>
      <c r="G67" s="1"/>
      <c r="H67" s="13"/>
      <c r="I67" s="13"/>
      <c r="J67" s="2"/>
      <c r="K67" s="12"/>
      <c r="L67" s="1"/>
      <c r="M67" s="1"/>
      <c r="N67" s="26"/>
      <c r="O67" s="27"/>
    </row>
    <row r="68" spans="1:21" s="28" customFormat="1" ht="18" customHeight="1" x14ac:dyDescent="0.2">
      <c r="A68" s="7" t="s">
        <v>153</v>
      </c>
      <c r="B68" s="16"/>
      <c r="C68" s="13"/>
      <c r="D68" s="14"/>
      <c r="E68" s="14"/>
      <c r="F68" s="14"/>
      <c r="G68" s="1"/>
      <c r="H68" s="111" t="s">
        <v>154</v>
      </c>
      <c r="I68" s="16"/>
      <c r="J68" s="13"/>
      <c r="K68" s="14"/>
      <c r="L68" s="14"/>
      <c r="M68" s="14"/>
      <c r="N68" s="26"/>
      <c r="O68" s="27"/>
    </row>
    <row r="69" spans="1:21" s="28" customFormat="1" ht="18" customHeight="1" x14ac:dyDescent="0.2">
      <c r="A69" s="66" t="s">
        <v>38</v>
      </c>
      <c r="B69" s="101" t="s">
        <v>39</v>
      </c>
      <c r="C69" s="63" t="s">
        <v>17</v>
      </c>
      <c r="D69" s="8">
        <v>4</v>
      </c>
      <c r="E69" s="8"/>
      <c r="F69" s="8"/>
      <c r="G69" s="1"/>
      <c r="H69" s="99" t="s">
        <v>40</v>
      </c>
      <c r="I69" s="99" t="s">
        <v>41</v>
      </c>
      <c r="J69" s="63" t="s">
        <v>42</v>
      </c>
      <c r="K69" s="8">
        <v>3</v>
      </c>
      <c r="L69" s="8"/>
      <c r="M69" s="8"/>
      <c r="N69" s="40"/>
      <c r="O69" s="27"/>
    </row>
    <row r="70" spans="1:21" s="28" customFormat="1" ht="18" customHeight="1" x14ac:dyDescent="0.2">
      <c r="A70" s="99" t="s">
        <v>43</v>
      </c>
      <c r="B70" s="99" t="s">
        <v>44</v>
      </c>
      <c r="C70" s="63" t="s">
        <v>32</v>
      </c>
      <c r="D70" s="8">
        <v>3</v>
      </c>
      <c r="E70" s="8"/>
      <c r="F70" s="8"/>
      <c r="G70" s="1"/>
      <c r="H70" s="66" t="s">
        <v>45</v>
      </c>
      <c r="I70" s="66" t="s">
        <v>121</v>
      </c>
      <c r="J70" s="44" t="s">
        <v>163</v>
      </c>
      <c r="K70" s="8">
        <v>2</v>
      </c>
      <c r="L70" s="8"/>
      <c r="M70" s="8"/>
      <c r="N70" s="26"/>
      <c r="O70" s="27"/>
    </row>
    <row r="71" spans="1:21" s="28" customFormat="1" ht="18" customHeight="1" x14ac:dyDescent="0.2">
      <c r="A71" s="66" t="s">
        <v>33</v>
      </c>
      <c r="B71" s="101" t="s">
        <v>115</v>
      </c>
      <c r="C71" s="16" t="s">
        <v>149</v>
      </c>
      <c r="D71" s="9">
        <v>3</v>
      </c>
      <c r="E71" s="8"/>
      <c r="F71" s="8"/>
      <c r="G71" s="1"/>
      <c r="H71" s="99" t="s">
        <v>48</v>
      </c>
      <c r="I71" s="99" t="s">
        <v>49</v>
      </c>
      <c r="J71" s="44" t="s">
        <v>50</v>
      </c>
      <c r="K71" s="8">
        <v>3</v>
      </c>
      <c r="L71" s="22"/>
      <c r="M71" s="8"/>
      <c r="N71" s="26"/>
      <c r="O71" s="27"/>
      <c r="S71" s="31"/>
      <c r="T71" s="31"/>
      <c r="U71" s="29"/>
    </row>
    <row r="72" spans="1:21" s="28" customFormat="1" ht="18" customHeight="1" x14ac:dyDescent="0.2">
      <c r="A72" s="99" t="s">
        <v>51</v>
      </c>
      <c r="B72" s="99" t="s">
        <v>52</v>
      </c>
      <c r="C72" s="63" t="s">
        <v>120</v>
      </c>
      <c r="D72" s="8">
        <v>3</v>
      </c>
      <c r="E72" s="8"/>
      <c r="F72" s="8"/>
      <c r="G72" s="1"/>
      <c r="H72" s="99" t="s">
        <v>53</v>
      </c>
      <c r="I72" s="99" t="s">
        <v>54</v>
      </c>
      <c r="J72" s="44" t="s">
        <v>122</v>
      </c>
      <c r="K72" s="8">
        <v>3</v>
      </c>
      <c r="L72" s="8"/>
      <c r="M72" s="8"/>
      <c r="N72" s="26"/>
      <c r="O72" s="27"/>
    </row>
    <row r="73" spans="1:21" s="28" customFormat="1" ht="18" customHeight="1" x14ac:dyDescent="0.2">
      <c r="A73" s="66" t="s">
        <v>29</v>
      </c>
      <c r="B73" s="101" t="s">
        <v>114</v>
      </c>
      <c r="C73" s="16" t="s">
        <v>213</v>
      </c>
      <c r="D73" s="9">
        <v>3</v>
      </c>
      <c r="E73" s="8"/>
      <c r="F73" s="8"/>
      <c r="G73" s="19"/>
      <c r="H73" s="99" t="s">
        <v>57</v>
      </c>
      <c r="I73" s="99" t="s">
        <v>58</v>
      </c>
      <c r="J73" s="63" t="s">
        <v>17</v>
      </c>
      <c r="K73" s="8">
        <v>3</v>
      </c>
      <c r="L73" s="8"/>
      <c r="M73" s="8"/>
      <c r="N73" s="26"/>
      <c r="O73" s="27"/>
    </row>
    <row r="74" spans="1:21" s="28" customFormat="1" ht="18" customHeight="1" x14ac:dyDescent="0.2">
      <c r="A74" s="16"/>
      <c r="B74" s="144"/>
      <c r="C74" s="16"/>
      <c r="D74" s="9"/>
      <c r="E74" s="8"/>
      <c r="F74" s="8"/>
      <c r="G74" s="19"/>
      <c r="H74" s="65" t="s">
        <v>24</v>
      </c>
      <c r="I74" s="65" t="s">
        <v>147</v>
      </c>
      <c r="J74" s="16"/>
      <c r="K74" s="8">
        <v>3</v>
      </c>
      <c r="L74" s="8"/>
      <c r="M74" s="8"/>
      <c r="N74" s="26"/>
      <c r="O74" s="27"/>
    </row>
    <row r="75" spans="1:21" s="28" customFormat="1" ht="18" customHeight="1" x14ac:dyDescent="0.2">
      <c r="A75" s="16"/>
      <c r="B75" s="144"/>
      <c r="C75" s="16"/>
      <c r="D75" s="9"/>
      <c r="E75" s="8"/>
      <c r="F75" s="8"/>
      <c r="G75" s="19"/>
      <c r="H75" s="2"/>
      <c r="I75" s="2"/>
      <c r="J75" s="2"/>
      <c r="K75" s="11">
        <f>SUM(K69:K74)</f>
        <v>17</v>
      </c>
      <c r="L75" s="1"/>
      <c r="M75" s="1"/>
      <c r="N75" s="26"/>
      <c r="O75" s="27"/>
    </row>
    <row r="76" spans="1:21" s="28" customFormat="1" ht="18" customHeight="1" x14ac:dyDescent="0.2">
      <c r="A76" s="2"/>
      <c r="B76" s="102"/>
      <c r="C76" s="10"/>
      <c r="D76" s="11">
        <f>SUM(D69:D75)</f>
        <v>16</v>
      </c>
      <c r="E76" s="1"/>
      <c r="F76" s="20"/>
      <c r="G76" s="1"/>
      <c r="H76" s="2"/>
      <c r="I76" s="2"/>
      <c r="J76" s="2"/>
      <c r="K76" s="1"/>
      <c r="L76" s="1"/>
      <c r="M76" s="1"/>
      <c r="N76" s="26"/>
      <c r="O76" s="27"/>
    </row>
    <row r="77" spans="1:21" s="28" customFormat="1" ht="18" customHeight="1" x14ac:dyDescent="0.2">
      <c r="A77" s="2"/>
      <c r="B77" s="103"/>
      <c r="C77" s="2"/>
      <c r="D77" s="1"/>
      <c r="E77" s="1"/>
      <c r="F77" s="1"/>
      <c r="G77" s="1"/>
      <c r="H77" s="2"/>
      <c r="I77" s="2"/>
      <c r="J77" s="2"/>
      <c r="K77" s="1"/>
      <c r="L77" s="1"/>
      <c r="M77" s="1"/>
      <c r="N77" s="26"/>
      <c r="O77" s="27"/>
    </row>
    <row r="78" spans="1:21" s="28" customFormat="1" ht="18" customHeight="1" x14ac:dyDescent="0.2">
      <c r="A78" s="7" t="s">
        <v>155</v>
      </c>
      <c r="B78" s="16"/>
      <c r="C78" s="13"/>
      <c r="D78" s="14"/>
      <c r="E78" s="14"/>
      <c r="F78" s="14"/>
      <c r="G78" s="1"/>
      <c r="H78" s="7" t="s">
        <v>156</v>
      </c>
      <c r="I78" s="16"/>
      <c r="J78" s="13"/>
      <c r="K78" s="14"/>
      <c r="L78" s="14"/>
      <c r="M78" s="14"/>
      <c r="N78" s="26"/>
      <c r="O78" s="27"/>
    </row>
    <row r="79" spans="1:21" s="28" customFormat="1" ht="18" customHeight="1" x14ac:dyDescent="0.2">
      <c r="A79" s="99" t="s">
        <v>59</v>
      </c>
      <c r="B79" s="101" t="s">
        <v>60</v>
      </c>
      <c r="C79" s="63" t="s">
        <v>162</v>
      </c>
      <c r="D79" s="9">
        <v>3</v>
      </c>
      <c r="E79" s="8"/>
      <c r="F79" s="8"/>
      <c r="G79" s="1"/>
      <c r="H79" s="66" t="s">
        <v>61</v>
      </c>
      <c r="I79" s="66" t="s">
        <v>62</v>
      </c>
      <c r="J79" s="153" t="s">
        <v>67</v>
      </c>
      <c r="K79" s="8">
        <v>2</v>
      </c>
      <c r="L79" s="8"/>
      <c r="M79" s="8"/>
      <c r="N79" s="26"/>
      <c r="O79" s="27"/>
    </row>
    <row r="80" spans="1:21" s="28" customFormat="1" ht="18" customHeight="1" x14ac:dyDescent="0.2">
      <c r="A80" s="66" t="s">
        <v>63</v>
      </c>
      <c r="B80" s="101" t="s">
        <v>64</v>
      </c>
      <c r="C80" s="63" t="s">
        <v>123</v>
      </c>
      <c r="D80" s="21">
        <v>1</v>
      </c>
      <c r="E80" s="8"/>
      <c r="F80" s="8"/>
      <c r="G80" s="1"/>
      <c r="H80" s="99" t="s">
        <v>65</v>
      </c>
      <c r="I80" s="99" t="s">
        <v>66</v>
      </c>
      <c r="J80" s="63" t="s">
        <v>214</v>
      </c>
      <c r="K80" s="8">
        <v>3</v>
      </c>
      <c r="L80" s="8"/>
      <c r="M80" s="8"/>
      <c r="N80" s="26"/>
      <c r="O80" s="27"/>
    </row>
    <row r="81" spans="1:15" s="28" customFormat="1" ht="18" customHeight="1" x14ac:dyDescent="0.2">
      <c r="A81" s="66" t="s">
        <v>67</v>
      </c>
      <c r="B81" s="66" t="s">
        <v>68</v>
      </c>
      <c r="C81" s="63" t="s">
        <v>124</v>
      </c>
      <c r="D81" s="9">
        <v>2</v>
      </c>
      <c r="E81" s="8"/>
      <c r="F81" s="8"/>
      <c r="G81" s="1"/>
      <c r="H81" s="99" t="s">
        <v>69</v>
      </c>
      <c r="I81" s="99" t="s">
        <v>70</v>
      </c>
      <c r="J81" s="63" t="s">
        <v>59</v>
      </c>
      <c r="K81" s="8">
        <v>1</v>
      </c>
      <c r="L81" s="8"/>
      <c r="M81" s="8"/>
      <c r="N81" s="26"/>
      <c r="O81" s="27"/>
    </row>
    <row r="82" spans="1:15" s="28" customFormat="1" ht="18" customHeight="1" x14ac:dyDescent="0.2">
      <c r="A82" s="79" t="s">
        <v>71</v>
      </c>
      <c r="B82" s="114" t="s">
        <v>72</v>
      </c>
      <c r="C82" s="16"/>
      <c r="D82" s="8">
        <v>3</v>
      </c>
      <c r="E82" s="8"/>
      <c r="F82" s="8"/>
      <c r="G82" s="1"/>
      <c r="H82" s="65" t="s">
        <v>24</v>
      </c>
      <c r="I82" s="120" t="s">
        <v>25</v>
      </c>
      <c r="J82" s="16"/>
      <c r="K82" s="8">
        <v>3</v>
      </c>
      <c r="L82" s="8"/>
      <c r="M82" s="8"/>
      <c r="N82" s="26"/>
      <c r="O82" s="27"/>
    </row>
    <row r="83" spans="1:15" ht="18" customHeight="1" x14ac:dyDescent="0.2">
      <c r="A83" s="99" t="s">
        <v>126</v>
      </c>
      <c r="B83" s="99" t="s">
        <v>125</v>
      </c>
      <c r="C83" s="38"/>
      <c r="D83" s="39">
        <v>3</v>
      </c>
      <c r="E83" s="8"/>
      <c r="F83" s="8"/>
      <c r="H83" s="99" t="s">
        <v>126</v>
      </c>
      <c r="I83" s="99" t="s">
        <v>125</v>
      </c>
      <c r="J83" s="16"/>
      <c r="K83" s="8">
        <v>3</v>
      </c>
      <c r="L83" s="8"/>
      <c r="M83" s="8"/>
    </row>
    <row r="84" spans="1:15" ht="18" customHeight="1" x14ac:dyDescent="0.2">
      <c r="A84" s="99" t="s">
        <v>73</v>
      </c>
      <c r="B84" s="99" t="s">
        <v>125</v>
      </c>
      <c r="C84" s="38"/>
      <c r="D84" s="39">
        <v>3</v>
      </c>
      <c r="E84" s="8"/>
      <c r="F84" s="8"/>
      <c r="H84" s="99" t="s">
        <v>126</v>
      </c>
      <c r="I84" s="99" t="s">
        <v>125</v>
      </c>
      <c r="J84" s="16"/>
      <c r="K84" s="8">
        <v>3</v>
      </c>
      <c r="L84" s="8"/>
      <c r="M84" s="8"/>
    </row>
    <row r="85" spans="1:15" ht="18" customHeight="1" x14ac:dyDescent="0.2">
      <c r="A85" s="99" t="s">
        <v>73</v>
      </c>
      <c r="B85" s="99" t="s">
        <v>125</v>
      </c>
      <c r="C85" s="38"/>
      <c r="D85" s="39">
        <v>3</v>
      </c>
      <c r="E85" s="8"/>
      <c r="F85" s="8"/>
      <c r="H85" s="38"/>
      <c r="I85" s="38"/>
      <c r="J85" s="44"/>
      <c r="K85" s="8"/>
      <c r="L85" s="8"/>
      <c r="M85" s="8"/>
    </row>
    <row r="86" spans="1:15" ht="18" customHeight="1" x14ac:dyDescent="0.2">
      <c r="A86" s="104" t="s">
        <v>74</v>
      </c>
      <c r="B86" s="115"/>
      <c r="D86" s="11">
        <f>SUM(D79:D85)</f>
        <v>18</v>
      </c>
      <c r="F86" s="20"/>
      <c r="G86" s="18"/>
      <c r="K86" s="11">
        <f>SUM(K79:K84)</f>
        <v>15</v>
      </c>
    </row>
    <row r="87" spans="1:15" ht="18" customHeight="1" x14ac:dyDescent="0.2">
      <c r="A87" s="158" t="s">
        <v>75</v>
      </c>
      <c r="B87" s="158"/>
      <c r="C87" s="116"/>
      <c r="D87" s="117"/>
      <c r="E87" s="117"/>
      <c r="F87" s="117"/>
      <c r="H87" s="112" t="s">
        <v>76</v>
      </c>
      <c r="I87" s="112"/>
      <c r="J87" s="97" t="s">
        <v>77</v>
      </c>
      <c r="K87" s="11">
        <f>D57+K57+D66+K66+D76+K75+D86+K86</f>
        <v>130</v>
      </c>
    </row>
    <row r="88" spans="1:15" ht="18" customHeight="1" x14ac:dyDescent="0.2">
      <c r="A88" s="105" t="s">
        <v>78</v>
      </c>
      <c r="B88" s="105"/>
      <c r="C88" s="116"/>
      <c r="H88" s="113" t="s">
        <v>165</v>
      </c>
      <c r="I88" s="113"/>
    </row>
    <row r="89" spans="1:15" ht="18" customHeight="1" x14ac:dyDescent="0.25">
      <c r="A89" s="159" t="s">
        <v>79</v>
      </c>
      <c r="B89" s="159"/>
      <c r="C89" s="159"/>
      <c r="D89" s="159"/>
      <c r="E89" s="159"/>
      <c r="F89" s="159"/>
      <c r="G89" s="159"/>
      <c r="H89" s="159"/>
      <c r="I89" s="159"/>
      <c r="J89" s="159"/>
      <c r="K89" s="159"/>
      <c r="L89" s="159"/>
      <c r="M89" s="159"/>
      <c r="N89" s="3"/>
      <c r="O89" s="3"/>
    </row>
    <row r="90" spans="1:15" ht="18" customHeight="1" x14ac:dyDescent="0.2">
      <c r="G90" s="3"/>
      <c r="N90" s="3"/>
      <c r="O90" s="3"/>
    </row>
    <row r="91" spans="1:15" ht="18" customHeight="1" x14ac:dyDescent="0.2">
      <c r="G91" s="3"/>
      <c r="N91" s="3"/>
      <c r="O91" s="3"/>
    </row>
    <row r="92" spans="1:15" ht="18" customHeight="1" x14ac:dyDescent="0.2">
      <c r="G92" s="3"/>
      <c r="N92" s="3"/>
      <c r="O92" s="3"/>
    </row>
    <row r="93" spans="1:15" ht="18" customHeight="1" x14ac:dyDescent="0.2">
      <c r="G93" s="3"/>
    </row>
  </sheetData>
  <sortState ref="H7:M34">
    <sortCondition ref="H7"/>
  </sortState>
  <mergeCells count="9">
    <mergeCell ref="A89:M89"/>
    <mergeCell ref="A46:M46"/>
    <mergeCell ref="A1:M1"/>
    <mergeCell ref="K3:M3"/>
    <mergeCell ref="D2:G2"/>
    <mergeCell ref="K2:M2"/>
    <mergeCell ref="D3:G3"/>
    <mergeCell ref="A45:M45"/>
    <mergeCell ref="C47:I47"/>
  </mergeCells>
  <conditionalFormatting sqref="F71:F74 M54:M55 F62 F65 M63:M65 F53 M70:M73 F79:F85">
    <cfRule type="cellIs" dxfId="2" priority="3" operator="between">
      <formula>"F"</formula>
      <formula>"F"</formula>
    </cfRule>
  </conditionalFormatting>
  <conditionalFormatting sqref="F63 F70 F52 M68:M69 M51:M52 F54:F56 F75 M61:M62">
    <cfRule type="cellIs" dxfId="1" priority="2" operator="between">
      <formula>"D"</formula>
      <formula>"F"</formula>
    </cfRule>
  </conditionalFormatting>
  <conditionalFormatting sqref="M85">
    <cfRule type="cellIs" dxfId="0" priority="1" operator="between">
      <formula>"D"</formula>
      <formula>"F"</formula>
    </cfRule>
  </conditionalFormatting>
  <hyperlinks>
    <hyperlink ref="I51" r:id="rId1" location="Syst_Goal_1"/>
    <hyperlink ref="B64" r:id="rId2" location="Syst_Goal_4" display="Humanities/Arts Diversity (SGR 4)"/>
    <hyperlink ref="A64:B64" r:id="rId3" location="Syst_Goal_4" display="SGR #4"/>
    <hyperlink ref="H63:I63" r:id="rId4" location="Syst_Goal_1" display="ENGL 201"/>
    <hyperlink ref="A4" r:id="rId5"/>
  </hyperlinks>
  <printOptions horizontalCentered="1" verticalCentered="1"/>
  <pageMargins left="0.25" right="0.25" top="0.25" bottom="0.25" header="0.25" footer="0.25"/>
  <pageSetup scale="74" fitToWidth="0" fitToHeight="0" orientation="landscape" r:id="rId6"/>
  <rowBreaks count="1" manualBreakCount="1">
    <brk id="45"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D50"/>
  <sheetViews>
    <sheetView zoomScaleNormal="100" workbookViewId="0">
      <selection activeCell="A3" sqref="A3"/>
    </sheetView>
  </sheetViews>
  <sheetFormatPr defaultColWidth="9.140625" defaultRowHeight="15" x14ac:dyDescent="0.25"/>
  <cols>
    <col min="1" max="1" width="14.28515625" style="41" bestFit="1" customWidth="1"/>
    <col min="2" max="2" width="42" style="41" customWidth="1"/>
    <col min="3" max="3" width="52.5703125" style="41" customWidth="1"/>
    <col min="4" max="4" width="9.140625" style="42"/>
    <col min="5" max="16384" width="9.140625" style="41"/>
  </cols>
  <sheetData>
    <row r="1" spans="1:4" ht="34.5" customHeight="1" x14ac:dyDescent="0.25">
      <c r="A1" s="169" t="s">
        <v>157</v>
      </c>
      <c r="B1" s="169"/>
      <c r="C1" s="169"/>
      <c r="D1" s="46"/>
    </row>
    <row r="2" spans="1:4" s="46" customFormat="1" ht="15" customHeight="1" x14ac:dyDescent="0.2"/>
    <row r="3" spans="1:4" s="46" customFormat="1" ht="15" customHeight="1" x14ac:dyDescent="0.2">
      <c r="A3" s="124" t="s">
        <v>127</v>
      </c>
    </row>
    <row r="4" spans="1:4" s="46" customFormat="1" ht="15" customHeight="1" x14ac:dyDescent="0.2">
      <c r="A4" s="124" t="s">
        <v>128</v>
      </c>
      <c r="D4" s="47"/>
    </row>
    <row r="5" spans="1:4" s="46" customFormat="1" ht="15" customHeight="1" x14ac:dyDescent="0.2">
      <c r="A5" s="124" t="s">
        <v>129</v>
      </c>
      <c r="B5" s="125"/>
      <c r="C5" s="125"/>
      <c r="D5" s="125"/>
    </row>
    <row r="6" spans="1:4" s="46" customFormat="1" ht="15" customHeight="1" x14ac:dyDescent="0.2">
      <c r="A6" s="124" t="s">
        <v>130</v>
      </c>
      <c r="B6" s="47"/>
      <c r="C6" s="4"/>
      <c r="D6" s="47"/>
    </row>
    <row r="7" spans="1:4" s="46" customFormat="1" ht="15" customHeight="1" x14ac:dyDescent="0.2">
      <c r="A7" s="124" t="s">
        <v>216</v>
      </c>
      <c r="C7" s="48"/>
      <c r="D7" s="47"/>
    </row>
    <row r="8" spans="1:4" s="46" customFormat="1" ht="15" customHeight="1" x14ac:dyDescent="0.2">
      <c r="A8" s="124" t="s">
        <v>131</v>
      </c>
      <c r="C8" s="48"/>
      <c r="D8" s="49"/>
    </row>
    <row r="9" spans="1:4" s="46" customFormat="1" ht="15" customHeight="1" x14ac:dyDescent="0.2">
      <c r="A9" s="124" t="s">
        <v>132</v>
      </c>
      <c r="D9" s="47"/>
    </row>
    <row r="10" spans="1:4" s="46" customFormat="1" ht="15" customHeight="1" x14ac:dyDescent="0.2">
      <c r="A10" s="124" t="s">
        <v>133</v>
      </c>
      <c r="B10" s="47"/>
      <c r="C10" s="4"/>
      <c r="D10" s="47"/>
    </row>
    <row r="11" spans="1:4" s="46" customFormat="1" ht="15" customHeight="1" x14ac:dyDescent="0.2">
      <c r="A11" s="124" t="s">
        <v>134</v>
      </c>
      <c r="C11" s="53"/>
      <c r="D11" s="47"/>
    </row>
    <row r="12" spans="1:4" s="46" customFormat="1" ht="15" customHeight="1" x14ac:dyDescent="0.2">
      <c r="A12" s="124" t="s">
        <v>135</v>
      </c>
      <c r="C12" s="53"/>
      <c r="D12" s="47"/>
    </row>
    <row r="13" spans="1:4" s="46" customFormat="1" ht="15" customHeight="1" x14ac:dyDescent="0.2">
      <c r="A13" s="124" t="s">
        <v>136</v>
      </c>
      <c r="C13" s="54"/>
      <c r="D13" s="47"/>
    </row>
    <row r="14" spans="1:4" s="46" customFormat="1" ht="15" customHeight="1" x14ac:dyDescent="0.2">
      <c r="A14" s="124" t="s">
        <v>217</v>
      </c>
      <c r="C14" s="54"/>
      <c r="D14" s="47"/>
    </row>
    <row r="15" spans="1:4" s="46" customFormat="1" ht="15" customHeight="1" x14ac:dyDescent="0.2">
      <c r="A15" s="124" t="s">
        <v>137</v>
      </c>
      <c r="C15" s="48"/>
      <c r="D15" s="47"/>
    </row>
    <row r="16" spans="1:4" s="46" customFormat="1" ht="15" customHeight="1" x14ac:dyDescent="0.2">
      <c r="A16" s="124" t="s">
        <v>218</v>
      </c>
      <c r="B16" s="125"/>
      <c r="C16" s="125"/>
      <c r="D16" s="125"/>
    </row>
    <row r="17" spans="1:4" s="46" customFormat="1" ht="15" customHeight="1" x14ac:dyDescent="0.2">
      <c r="A17" s="124" t="s">
        <v>219</v>
      </c>
      <c r="B17" s="47"/>
      <c r="C17" s="4"/>
      <c r="D17" s="47"/>
    </row>
    <row r="18" spans="1:4" s="46" customFormat="1" ht="15" customHeight="1" x14ac:dyDescent="0.2">
      <c r="A18" s="124" t="s">
        <v>220</v>
      </c>
      <c r="B18" s="126"/>
      <c r="C18" s="4"/>
      <c r="D18" s="47"/>
    </row>
    <row r="19" spans="1:4" s="46" customFormat="1" ht="15" customHeight="1" x14ac:dyDescent="0.2">
      <c r="A19" s="124" t="s">
        <v>221</v>
      </c>
      <c r="C19" s="48"/>
      <c r="D19" s="47"/>
    </row>
    <row r="20" spans="1:4" s="46" customFormat="1" ht="15" customHeight="1" x14ac:dyDescent="0.2">
      <c r="A20" s="124" t="s">
        <v>138</v>
      </c>
      <c r="C20" s="48"/>
      <c r="D20" s="47"/>
    </row>
    <row r="21" spans="1:4" s="46" customFormat="1" ht="15" customHeight="1" x14ac:dyDescent="0.2">
      <c r="A21" s="124" t="s">
        <v>222</v>
      </c>
      <c r="C21" s="53"/>
      <c r="D21" s="47"/>
    </row>
    <row r="22" spans="1:4" s="46" customFormat="1" ht="15" customHeight="1" x14ac:dyDescent="0.2">
      <c r="A22" s="124" t="s">
        <v>139</v>
      </c>
      <c r="C22" s="48"/>
      <c r="D22" s="47"/>
    </row>
    <row r="23" spans="1:4" s="46" customFormat="1" ht="15" customHeight="1" x14ac:dyDescent="0.2">
      <c r="A23" s="124" t="s">
        <v>164</v>
      </c>
      <c r="C23" s="48"/>
      <c r="D23" s="47"/>
    </row>
    <row r="24" spans="1:4" s="46" customFormat="1" ht="15" customHeight="1" x14ac:dyDescent="0.2">
      <c r="A24" s="124" t="s">
        <v>223</v>
      </c>
      <c r="B24" s="127"/>
      <c r="C24" s="127"/>
      <c r="D24" s="127"/>
    </row>
    <row r="25" spans="1:4" s="46" customFormat="1" ht="15" customHeight="1" x14ac:dyDescent="0.2">
      <c r="A25" s="124" t="s">
        <v>140</v>
      </c>
      <c r="C25" s="48"/>
      <c r="D25" s="47"/>
    </row>
    <row r="26" spans="1:4" s="46" customFormat="1" ht="15" customHeight="1" x14ac:dyDescent="0.2">
      <c r="A26" s="124" t="s">
        <v>141</v>
      </c>
      <c r="B26" s="47"/>
      <c r="C26" s="4"/>
      <c r="D26" s="47"/>
    </row>
    <row r="27" spans="1:4" s="46" customFormat="1" ht="15" customHeight="1" x14ac:dyDescent="0.2">
      <c r="A27" s="124" t="s">
        <v>142</v>
      </c>
      <c r="C27" s="50"/>
      <c r="D27" s="47"/>
    </row>
    <row r="28" spans="1:4" s="46" customFormat="1" ht="15" customHeight="1" x14ac:dyDescent="0.2">
      <c r="A28" s="124" t="s">
        <v>143</v>
      </c>
      <c r="C28" s="55"/>
      <c r="D28" s="47"/>
    </row>
    <row r="29" spans="1:4" s="46" customFormat="1" ht="15" customHeight="1" x14ac:dyDescent="0.2">
      <c r="A29" s="124" t="s">
        <v>144</v>
      </c>
      <c r="C29" s="55"/>
      <c r="D29" s="47"/>
    </row>
    <row r="30" spans="1:4" s="46" customFormat="1" ht="15" customHeight="1" x14ac:dyDescent="0.2">
      <c r="A30" s="124" t="s">
        <v>145</v>
      </c>
      <c r="C30" s="48"/>
      <c r="D30" s="47"/>
    </row>
    <row r="31" spans="1:4" s="46" customFormat="1" ht="15" customHeight="1" x14ac:dyDescent="0.2">
      <c r="A31" s="124" t="s">
        <v>146</v>
      </c>
      <c r="C31" s="48"/>
      <c r="D31" s="47"/>
    </row>
    <row r="32" spans="1:4" s="46" customFormat="1" ht="15" customHeight="1" x14ac:dyDescent="0.25">
      <c r="A32" s="73"/>
      <c r="C32" s="53"/>
      <c r="D32" s="47"/>
    </row>
    <row r="33" spans="1:4" s="46" customFormat="1" ht="15" customHeight="1" x14ac:dyDescent="0.2">
      <c r="D33" s="49"/>
    </row>
    <row r="34" spans="1:4" s="59" customFormat="1" ht="15" customHeight="1" x14ac:dyDescent="0.25">
      <c r="C34" s="60"/>
      <c r="D34" s="61"/>
    </row>
    <row r="35" spans="1:4" s="46" customFormat="1" ht="15" customHeight="1" x14ac:dyDescent="0.25">
      <c r="A35" s="42"/>
      <c r="B35" s="42"/>
      <c r="C35" s="4"/>
      <c r="D35" s="42"/>
    </row>
    <row r="36" spans="1:4" s="46" customFormat="1" ht="15" customHeight="1" x14ac:dyDescent="0.2">
      <c r="C36" s="48"/>
      <c r="D36" s="47"/>
    </row>
    <row r="37" spans="1:4" s="46" customFormat="1" ht="15" customHeight="1" x14ac:dyDescent="0.2">
      <c r="D37" s="47"/>
    </row>
    <row r="38" spans="1:4" s="46" customFormat="1" ht="15" customHeight="1" x14ac:dyDescent="0.2">
      <c r="C38" s="53"/>
      <c r="D38" s="47"/>
    </row>
    <row r="39" spans="1:4" s="46" customFormat="1" ht="15" customHeight="1" x14ac:dyDescent="0.2">
      <c r="C39" s="53"/>
      <c r="D39" s="47"/>
    </row>
    <row r="40" spans="1:4" s="46" customFormat="1" ht="15" customHeight="1" x14ac:dyDescent="0.2">
      <c r="C40" s="54"/>
      <c r="D40" s="47"/>
    </row>
    <row r="41" spans="1:4" s="46" customFormat="1" ht="15" customHeight="1" x14ac:dyDescent="0.2">
      <c r="C41" s="56"/>
      <c r="D41" s="52"/>
    </row>
    <row r="42" spans="1:4" s="46" customFormat="1" ht="15" customHeight="1" x14ac:dyDescent="0.2">
      <c r="C42" s="51"/>
      <c r="D42" s="52"/>
    </row>
    <row r="43" spans="1:4" s="46" customFormat="1" ht="15" customHeight="1" x14ac:dyDescent="0.2">
      <c r="D43" s="52"/>
    </row>
    <row r="44" spans="1:4" ht="15" customHeight="1" x14ac:dyDescent="0.25">
      <c r="D44" s="43"/>
    </row>
    <row r="45" spans="1:4" ht="15" customHeight="1" x14ac:dyDescent="0.25"/>
    <row r="46" spans="1:4" ht="15" customHeight="1" x14ac:dyDescent="0.25"/>
    <row r="47" spans="1:4" ht="15" customHeight="1" x14ac:dyDescent="0.25"/>
    <row r="48" spans="1:4" ht="15" customHeight="1" x14ac:dyDescent="0.25"/>
    <row r="49" ht="15" customHeight="1" x14ac:dyDescent="0.25"/>
    <row r="50" ht="15" customHeight="1" x14ac:dyDescent="0.25"/>
  </sheetData>
  <mergeCells count="1">
    <mergeCell ref="A1:C1"/>
  </mergeCells>
  <pageMargins left="0.25" right="0.25" top="0.25" bottom="0.25" header="0.5" footer="0.5"/>
  <pageSetup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7"/>
  <sheetViews>
    <sheetView zoomScaleNormal="100" workbookViewId="0">
      <selection activeCell="B14" sqref="B14"/>
    </sheetView>
  </sheetViews>
  <sheetFormatPr defaultRowHeight="15" x14ac:dyDescent="0.25"/>
  <cols>
    <col min="1" max="1" width="15.42578125" customWidth="1"/>
    <col min="2" max="2" width="57.140625" customWidth="1"/>
    <col min="3" max="3" width="9.140625" style="142"/>
  </cols>
  <sheetData>
    <row r="1" spans="1:3" ht="15.75" x14ac:dyDescent="0.25">
      <c r="A1" s="174" t="s">
        <v>169</v>
      </c>
      <c r="B1" s="174"/>
      <c r="C1" s="174"/>
    </row>
    <row r="2" spans="1:3" ht="9.75" customHeight="1" x14ac:dyDescent="0.25">
      <c r="A2" s="175"/>
      <c r="B2" s="175"/>
      <c r="C2" s="175"/>
    </row>
    <row r="3" spans="1:3" ht="45.75" customHeight="1" x14ac:dyDescent="0.25">
      <c r="A3" s="176" t="s">
        <v>170</v>
      </c>
      <c r="B3" s="176"/>
      <c r="C3" s="176"/>
    </row>
    <row r="4" spans="1:3" x14ac:dyDescent="0.25">
      <c r="A4" s="177"/>
      <c r="B4" s="177"/>
      <c r="C4" s="177"/>
    </row>
    <row r="5" spans="1:3" x14ac:dyDescent="0.25">
      <c r="A5" s="178" t="s">
        <v>171</v>
      </c>
      <c r="B5" s="178"/>
      <c r="C5" s="178"/>
    </row>
    <row r="6" spans="1:3" x14ac:dyDescent="0.25">
      <c r="A6" s="135" t="s">
        <v>172</v>
      </c>
      <c r="B6" s="135" t="s">
        <v>173</v>
      </c>
      <c r="C6" s="136" t="s">
        <v>174</v>
      </c>
    </row>
    <row r="7" spans="1:3" x14ac:dyDescent="0.25">
      <c r="A7" s="145" t="s">
        <v>203</v>
      </c>
      <c r="B7" s="145" t="s">
        <v>200</v>
      </c>
      <c r="C7" s="146">
        <v>3</v>
      </c>
    </row>
    <row r="8" spans="1:3" x14ac:dyDescent="0.25">
      <c r="A8" s="145" t="s">
        <v>204</v>
      </c>
      <c r="B8" s="145" t="s">
        <v>201</v>
      </c>
      <c r="C8" s="146">
        <v>3</v>
      </c>
    </row>
    <row r="9" spans="1:3" x14ac:dyDescent="0.25">
      <c r="A9" s="145" t="s">
        <v>205</v>
      </c>
      <c r="B9" s="145" t="s">
        <v>202</v>
      </c>
      <c r="C9" s="146">
        <v>3</v>
      </c>
    </row>
    <row r="10" spans="1:3" x14ac:dyDescent="0.25">
      <c r="A10" s="137" t="s">
        <v>207</v>
      </c>
      <c r="B10" s="137" t="s">
        <v>189</v>
      </c>
      <c r="C10" s="138">
        <v>2</v>
      </c>
    </row>
    <row r="11" spans="1:3" x14ac:dyDescent="0.25">
      <c r="A11" s="137" t="s">
        <v>224</v>
      </c>
      <c r="B11" s="137" t="s">
        <v>225</v>
      </c>
      <c r="C11" s="138">
        <v>3</v>
      </c>
    </row>
    <row r="12" spans="1:3" x14ac:dyDescent="0.25">
      <c r="A12" s="137" t="s">
        <v>187</v>
      </c>
      <c r="B12" s="137" t="s">
        <v>226</v>
      </c>
      <c r="C12" s="138">
        <v>3</v>
      </c>
    </row>
    <row r="13" spans="1:3" x14ac:dyDescent="0.25">
      <c r="A13" s="137"/>
      <c r="B13" s="137"/>
      <c r="C13" s="138"/>
    </row>
    <row r="14" spans="1:3" x14ac:dyDescent="0.25">
      <c r="A14" s="137"/>
      <c r="B14" s="137"/>
      <c r="C14" s="138"/>
    </row>
    <row r="15" spans="1:3" x14ac:dyDescent="0.25">
      <c r="A15" s="137"/>
      <c r="B15" s="137"/>
      <c r="C15" s="138"/>
    </row>
    <row r="16" spans="1:3" x14ac:dyDescent="0.25">
      <c r="A16" s="150"/>
      <c r="B16" s="151" t="s">
        <v>206</v>
      </c>
      <c r="C16" s="149"/>
    </row>
    <row r="17" spans="1:3" x14ac:dyDescent="0.25">
      <c r="A17" s="148"/>
      <c r="B17" s="147"/>
    </row>
    <row r="18" spans="1:3" x14ac:dyDescent="0.25">
      <c r="A18" s="178" t="s">
        <v>175</v>
      </c>
      <c r="B18" s="178"/>
      <c r="C18" s="178"/>
    </row>
    <row r="19" spans="1:3" x14ac:dyDescent="0.25">
      <c r="A19" s="135" t="s">
        <v>172</v>
      </c>
      <c r="B19" s="135" t="s">
        <v>173</v>
      </c>
      <c r="C19" s="136" t="s">
        <v>174</v>
      </c>
    </row>
    <row r="20" spans="1:3" x14ac:dyDescent="0.25">
      <c r="A20" s="137" t="s">
        <v>176</v>
      </c>
      <c r="B20" s="137" t="s">
        <v>177</v>
      </c>
      <c r="C20" s="138">
        <v>2</v>
      </c>
    </row>
    <row r="21" spans="1:3" x14ac:dyDescent="0.25">
      <c r="A21" s="137" t="s">
        <v>178</v>
      </c>
      <c r="B21" s="137" t="s">
        <v>179</v>
      </c>
      <c r="C21" s="138">
        <v>2</v>
      </c>
    </row>
    <row r="22" spans="1:3" x14ac:dyDescent="0.25">
      <c r="A22" s="137" t="s">
        <v>180</v>
      </c>
      <c r="B22" s="137" t="s">
        <v>181</v>
      </c>
      <c r="C22" s="138">
        <v>1</v>
      </c>
    </row>
    <row r="23" spans="1:3" x14ac:dyDescent="0.25">
      <c r="A23" s="137" t="s">
        <v>182</v>
      </c>
      <c r="B23" s="137" t="s">
        <v>183</v>
      </c>
      <c r="C23" s="138">
        <v>1</v>
      </c>
    </row>
    <row r="25" spans="1:3" x14ac:dyDescent="0.25">
      <c r="A25" s="170" t="s">
        <v>184</v>
      </c>
      <c r="B25" s="170"/>
      <c r="C25" s="170"/>
    </row>
    <row r="26" spans="1:3" ht="121.5" customHeight="1" x14ac:dyDescent="0.25">
      <c r="A26" s="171" t="s">
        <v>185</v>
      </c>
      <c r="B26" s="172"/>
      <c r="C26" s="173"/>
    </row>
    <row r="27" spans="1:3" x14ac:dyDescent="0.25">
      <c r="A27" s="139" t="s">
        <v>186</v>
      </c>
      <c r="B27" s="140"/>
      <c r="C27" s="141"/>
    </row>
  </sheetData>
  <mergeCells count="8">
    <mergeCell ref="A25:C25"/>
    <mergeCell ref="A26:C26"/>
    <mergeCell ref="A1:C1"/>
    <mergeCell ref="A2:C2"/>
    <mergeCell ref="A3:C3"/>
    <mergeCell ref="A4:C4"/>
    <mergeCell ref="A5:C5"/>
    <mergeCell ref="A18:C18"/>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13ADA-A522-41E9-8BA9-D1198C79D48E}">
  <ds:schemaRefs>
    <ds:schemaRef ds:uri="http://purl.org/dc/elements/1.1/"/>
    <ds:schemaRef ds:uri="http://purl.org/dc/terms/"/>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B26DAF0-6FE0-4F39-96E8-02684D07B5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ME 4-YEAR PLAN</vt:lpstr>
      <vt:lpstr>ME Technical Electives</vt:lpstr>
      <vt:lpstr>Course Options - No Prereqs</vt:lpstr>
      <vt:lpstr>'ME 4-YEAR PLAN'!Print_Area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2015-03-31T13:56:52Z</cp:lastPrinted>
  <dcterms:created xsi:type="dcterms:W3CDTF">2011-09-23T19:24:55Z</dcterms:created>
  <dcterms:modified xsi:type="dcterms:W3CDTF">2015-06-03T21:10:52Z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